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Incentive Development for SIP Credit\San Joaquin\Ag Equip Incentive Measure\Annual Reporting\2020 Report\"/>
    </mc:Choice>
  </mc:AlternateContent>
  <bookViews>
    <workbookView xWindow="0" yWindow="0" windowWidth="28800" windowHeight="12300"/>
  </bookViews>
  <sheets>
    <sheet name="NRCS Summary" sheetId="6" r:id="rId1"/>
    <sheet name="NRCS Projects" sheetId="3" r:id="rId2"/>
    <sheet name="Archived Projects" sheetId="2" r:id="rId3"/>
    <sheet name="Load Factor Adjustment" sheetId="4" r:id="rId4"/>
    <sheet name="CARB Annual Demo Report (Copy)" sheetId="1" r:id="rId5"/>
  </sheets>
  <definedNames>
    <definedName name="_xlnm._FilterDatabase" localSheetId="4" hidden="1">'CARB Annual Demo Report (Copy)'!$A$1:$R$2095</definedName>
    <definedName name="_xlnm._FilterDatabase" localSheetId="1" hidden="1">'NRCS Projects'!$A$1:$P$2095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39" i="3" l="1"/>
  <c r="S1939" i="3"/>
  <c r="U1939" i="3" s="1"/>
  <c r="T1022" i="3"/>
  <c r="V1022" i="3" s="1"/>
  <c r="W1022" i="3" s="1"/>
  <c r="S1022" i="3"/>
  <c r="T757" i="3"/>
  <c r="S757" i="3"/>
  <c r="U757" i="3" s="1"/>
  <c r="T696" i="3"/>
  <c r="V696" i="3" s="1"/>
  <c r="W696" i="3" s="1"/>
  <c r="S696" i="3"/>
  <c r="U696" i="3" s="1"/>
  <c r="T681" i="3"/>
  <c r="V681" i="3" s="1"/>
  <c r="W681" i="3" s="1"/>
  <c r="S681" i="3"/>
  <c r="U681" i="3" s="1"/>
  <c r="T376" i="3"/>
  <c r="V376" i="3" s="1"/>
  <c r="W376" i="3" s="1"/>
  <c r="S376" i="3"/>
  <c r="T295" i="3"/>
  <c r="V295" i="3" s="1"/>
  <c r="W295" i="3" s="1"/>
  <c r="S295" i="3"/>
  <c r="U295" i="3" s="1"/>
  <c r="T268" i="3"/>
  <c r="V268" i="3" s="1"/>
  <c r="W268" i="3" s="1"/>
  <c r="S268" i="3"/>
  <c r="U268" i="3" s="1"/>
  <c r="T225" i="3"/>
  <c r="V225" i="3" s="1"/>
  <c r="W225" i="3" s="1"/>
  <c r="S225" i="3"/>
  <c r="U225" i="3" s="1"/>
  <c r="T220" i="3"/>
  <c r="V220" i="3" s="1"/>
  <c r="W220" i="3" s="1"/>
  <c r="S220" i="3"/>
  <c r="U220" i="3" s="1"/>
  <c r="T203" i="3"/>
  <c r="V203" i="3" s="1"/>
  <c r="W203" i="3" s="1"/>
  <c r="S203" i="3"/>
  <c r="U203" i="3" s="1"/>
  <c r="T172" i="3"/>
  <c r="V172" i="3" s="1"/>
  <c r="W172" i="3" s="1"/>
  <c r="S172" i="3"/>
  <c r="U172" i="3" s="1"/>
  <c r="T127" i="3"/>
  <c r="S127" i="3"/>
  <c r="U127" i="3" s="1"/>
  <c r="T124" i="3"/>
  <c r="V124" i="3" s="1"/>
  <c r="W124" i="3" s="1"/>
  <c r="S124" i="3"/>
  <c r="U124" i="3" s="1"/>
  <c r="T121" i="3"/>
  <c r="V121" i="3" s="1"/>
  <c r="W121" i="3" s="1"/>
  <c r="S121" i="3"/>
  <c r="U121" i="3" s="1"/>
  <c r="S5" i="3"/>
  <c r="U5" i="3" s="1"/>
  <c r="T5" i="3"/>
  <c r="V5" i="3" s="1"/>
  <c r="W5" i="3" s="1"/>
  <c r="S7" i="3"/>
  <c r="U7" i="3" s="1"/>
  <c r="T7" i="3"/>
  <c r="V7" i="3" s="1"/>
  <c r="W7" i="3" s="1"/>
  <c r="S9" i="3"/>
  <c r="U9" i="3" s="1"/>
  <c r="T9" i="3"/>
  <c r="V9" i="3" s="1"/>
  <c r="W9" i="3" s="1"/>
  <c r="S11" i="3"/>
  <c r="T11" i="3"/>
  <c r="V11" i="3" s="1"/>
  <c r="W11" i="3" s="1"/>
  <c r="S13" i="3"/>
  <c r="U13" i="3" s="1"/>
  <c r="T13" i="3"/>
  <c r="V13" i="3" s="1"/>
  <c r="W13" i="3" s="1"/>
  <c r="S15" i="3"/>
  <c r="U15" i="3" s="1"/>
  <c r="T15" i="3"/>
  <c r="V15" i="3" s="1"/>
  <c r="W15" i="3" s="1"/>
  <c r="S17" i="3"/>
  <c r="U17" i="3" s="1"/>
  <c r="T17" i="3"/>
  <c r="V17" i="3" s="1"/>
  <c r="W17" i="3" s="1"/>
  <c r="S19" i="3"/>
  <c r="U19" i="3" s="1"/>
  <c r="T19" i="3"/>
  <c r="V19" i="3" s="1"/>
  <c r="W19" i="3" s="1"/>
  <c r="S21" i="3"/>
  <c r="U21" i="3" s="1"/>
  <c r="T21" i="3"/>
  <c r="V21" i="3" s="1"/>
  <c r="W21" i="3" s="1"/>
  <c r="S23" i="3"/>
  <c r="U23" i="3" s="1"/>
  <c r="T23" i="3"/>
  <c r="V23" i="3" s="1"/>
  <c r="W23" i="3" s="1"/>
  <c r="S25" i="3"/>
  <c r="U25" i="3" s="1"/>
  <c r="T25" i="3"/>
  <c r="V25" i="3" s="1"/>
  <c r="W25" i="3" s="1"/>
  <c r="S27" i="3"/>
  <c r="U27" i="3" s="1"/>
  <c r="T27" i="3"/>
  <c r="V27" i="3" s="1"/>
  <c r="W27" i="3" s="1"/>
  <c r="S29" i="3"/>
  <c r="U29" i="3" s="1"/>
  <c r="T29" i="3"/>
  <c r="V29" i="3" s="1"/>
  <c r="W29" i="3" s="1"/>
  <c r="S31" i="3"/>
  <c r="U31" i="3" s="1"/>
  <c r="T31" i="3"/>
  <c r="V31" i="3" s="1"/>
  <c r="W31" i="3" s="1"/>
  <c r="S33" i="3"/>
  <c r="U33" i="3" s="1"/>
  <c r="T33" i="3"/>
  <c r="V33" i="3" s="1"/>
  <c r="W33" i="3" s="1"/>
  <c r="S35" i="3"/>
  <c r="U35" i="3" s="1"/>
  <c r="T35" i="3"/>
  <c r="V35" i="3" s="1"/>
  <c r="W35" i="3" s="1"/>
  <c r="S37" i="3"/>
  <c r="U37" i="3" s="1"/>
  <c r="T37" i="3"/>
  <c r="V37" i="3" s="1"/>
  <c r="W37" i="3" s="1"/>
  <c r="S39" i="3"/>
  <c r="U39" i="3" s="1"/>
  <c r="T39" i="3"/>
  <c r="V39" i="3" s="1"/>
  <c r="W39" i="3" s="1"/>
  <c r="S41" i="3"/>
  <c r="U41" i="3" s="1"/>
  <c r="T41" i="3"/>
  <c r="V41" i="3" s="1"/>
  <c r="W41" i="3" s="1"/>
  <c r="S43" i="3"/>
  <c r="U43" i="3" s="1"/>
  <c r="T43" i="3"/>
  <c r="V43" i="3" s="1"/>
  <c r="W43" i="3" s="1"/>
  <c r="S45" i="3"/>
  <c r="U45" i="3" s="1"/>
  <c r="T45" i="3"/>
  <c r="V45" i="3" s="1"/>
  <c r="W45" i="3" s="1"/>
  <c r="S47" i="3"/>
  <c r="U47" i="3" s="1"/>
  <c r="T47" i="3"/>
  <c r="V47" i="3" s="1"/>
  <c r="W47" i="3" s="1"/>
  <c r="S49" i="3"/>
  <c r="U49" i="3" s="1"/>
  <c r="T49" i="3"/>
  <c r="V49" i="3" s="1"/>
  <c r="W49" i="3" s="1"/>
  <c r="S51" i="3"/>
  <c r="U51" i="3" s="1"/>
  <c r="T51" i="3"/>
  <c r="V51" i="3" s="1"/>
  <c r="W51" i="3" s="1"/>
  <c r="S53" i="3"/>
  <c r="U53" i="3" s="1"/>
  <c r="T53" i="3"/>
  <c r="V53" i="3" s="1"/>
  <c r="W53" i="3" s="1"/>
  <c r="S55" i="3"/>
  <c r="U55" i="3" s="1"/>
  <c r="T55" i="3"/>
  <c r="V55" i="3" s="1"/>
  <c r="W55" i="3" s="1"/>
  <c r="S57" i="3"/>
  <c r="U57" i="3" s="1"/>
  <c r="T57" i="3"/>
  <c r="V57" i="3" s="1"/>
  <c r="W57" i="3" s="1"/>
  <c r="S59" i="3"/>
  <c r="U59" i="3" s="1"/>
  <c r="T59" i="3"/>
  <c r="V59" i="3" s="1"/>
  <c r="W59" i="3" s="1"/>
  <c r="S61" i="3"/>
  <c r="U61" i="3" s="1"/>
  <c r="T61" i="3"/>
  <c r="V61" i="3" s="1"/>
  <c r="W61" i="3" s="1"/>
  <c r="S63" i="3"/>
  <c r="U63" i="3" s="1"/>
  <c r="T63" i="3"/>
  <c r="V63" i="3" s="1"/>
  <c r="W63" i="3" s="1"/>
  <c r="S65" i="3"/>
  <c r="U65" i="3" s="1"/>
  <c r="T65" i="3"/>
  <c r="V65" i="3" s="1"/>
  <c r="W65" i="3" s="1"/>
  <c r="S67" i="3"/>
  <c r="U67" i="3" s="1"/>
  <c r="T67" i="3"/>
  <c r="V67" i="3" s="1"/>
  <c r="W67" i="3" s="1"/>
  <c r="S69" i="3"/>
  <c r="U69" i="3" s="1"/>
  <c r="T69" i="3"/>
  <c r="V69" i="3" s="1"/>
  <c r="W69" i="3" s="1"/>
  <c r="S71" i="3"/>
  <c r="U71" i="3" s="1"/>
  <c r="T71" i="3"/>
  <c r="V71" i="3" s="1"/>
  <c r="W71" i="3" s="1"/>
  <c r="S73" i="3"/>
  <c r="U73" i="3" s="1"/>
  <c r="T73" i="3"/>
  <c r="V73" i="3" s="1"/>
  <c r="W73" i="3" s="1"/>
  <c r="S75" i="3"/>
  <c r="T75" i="3"/>
  <c r="V75" i="3" s="1"/>
  <c r="W75" i="3" s="1"/>
  <c r="S77" i="3"/>
  <c r="U77" i="3" s="1"/>
  <c r="T77" i="3"/>
  <c r="V77" i="3" s="1"/>
  <c r="W77" i="3" s="1"/>
  <c r="S79" i="3"/>
  <c r="U79" i="3" s="1"/>
  <c r="T79" i="3"/>
  <c r="V79" i="3" s="1"/>
  <c r="W79" i="3" s="1"/>
  <c r="S81" i="3"/>
  <c r="U81" i="3" s="1"/>
  <c r="T81" i="3"/>
  <c r="V81" i="3" s="1"/>
  <c r="W81" i="3" s="1"/>
  <c r="S83" i="3"/>
  <c r="U83" i="3" s="1"/>
  <c r="T83" i="3"/>
  <c r="V83" i="3" s="1"/>
  <c r="W83" i="3" s="1"/>
  <c r="S85" i="3"/>
  <c r="U85" i="3" s="1"/>
  <c r="T85" i="3"/>
  <c r="V85" i="3" s="1"/>
  <c r="W85" i="3" s="1"/>
  <c r="S87" i="3"/>
  <c r="U87" i="3" s="1"/>
  <c r="T87" i="3"/>
  <c r="V87" i="3" s="1"/>
  <c r="W87" i="3" s="1"/>
  <c r="S89" i="3"/>
  <c r="U89" i="3" s="1"/>
  <c r="T89" i="3"/>
  <c r="V89" i="3" s="1"/>
  <c r="W89" i="3" s="1"/>
  <c r="S91" i="3"/>
  <c r="U91" i="3" s="1"/>
  <c r="T91" i="3"/>
  <c r="V91" i="3" s="1"/>
  <c r="W91" i="3" s="1"/>
  <c r="S93" i="3"/>
  <c r="U93" i="3" s="1"/>
  <c r="T93" i="3"/>
  <c r="V93" i="3" s="1"/>
  <c r="W93" i="3" s="1"/>
  <c r="S95" i="3"/>
  <c r="U95" i="3" s="1"/>
  <c r="T95" i="3"/>
  <c r="V95" i="3" s="1"/>
  <c r="W95" i="3" s="1"/>
  <c r="S97" i="3"/>
  <c r="U97" i="3" s="1"/>
  <c r="T97" i="3"/>
  <c r="V97" i="3" s="1"/>
  <c r="W97" i="3" s="1"/>
  <c r="S99" i="3"/>
  <c r="U99" i="3" s="1"/>
  <c r="T99" i="3"/>
  <c r="V99" i="3" s="1"/>
  <c r="W99" i="3" s="1"/>
  <c r="S101" i="3"/>
  <c r="U101" i="3" s="1"/>
  <c r="T101" i="3"/>
  <c r="V101" i="3" s="1"/>
  <c r="W101" i="3" s="1"/>
  <c r="S103" i="3"/>
  <c r="U103" i="3" s="1"/>
  <c r="T103" i="3"/>
  <c r="V103" i="3" s="1"/>
  <c r="W103" i="3" s="1"/>
  <c r="S105" i="3"/>
  <c r="U105" i="3" s="1"/>
  <c r="T105" i="3"/>
  <c r="V105" i="3" s="1"/>
  <c r="W105" i="3" s="1"/>
  <c r="S107" i="3"/>
  <c r="T107" i="3"/>
  <c r="V107" i="3" s="1"/>
  <c r="W107" i="3" s="1"/>
  <c r="S109" i="3"/>
  <c r="U109" i="3" s="1"/>
  <c r="T109" i="3"/>
  <c r="V109" i="3" s="1"/>
  <c r="W109" i="3" s="1"/>
  <c r="S111" i="3"/>
  <c r="U111" i="3" s="1"/>
  <c r="T111" i="3"/>
  <c r="V111" i="3" s="1"/>
  <c r="W111" i="3" s="1"/>
  <c r="S113" i="3"/>
  <c r="U113" i="3" s="1"/>
  <c r="T113" i="3"/>
  <c r="V113" i="3" s="1"/>
  <c r="W113" i="3" s="1"/>
  <c r="S115" i="3"/>
  <c r="U115" i="3" s="1"/>
  <c r="T115" i="3"/>
  <c r="V115" i="3" s="1"/>
  <c r="W115" i="3" s="1"/>
  <c r="S118" i="3"/>
  <c r="U118" i="3" s="1"/>
  <c r="T118" i="3"/>
  <c r="V118" i="3" s="1"/>
  <c r="W118" i="3" s="1"/>
  <c r="V127" i="3"/>
  <c r="W127" i="3" s="1"/>
  <c r="S129" i="3"/>
  <c r="U129" i="3" s="1"/>
  <c r="T129" i="3"/>
  <c r="V129" i="3" s="1"/>
  <c r="W129" i="3" s="1"/>
  <c r="S131" i="3"/>
  <c r="U131" i="3" s="1"/>
  <c r="T131" i="3"/>
  <c r="V131" i="3" s="1"/>
  <c r="W131" i="3" s="1"/>
  <c r="S133" i="3"/>
  <c r="U133" i="3" s="1"/>
  <c r="T133" i="3"/>
  <c r="V133" i="3" s="1"/>
  <c r="W133" i="3" s="1"/>
  <c r="S135" i="3"/>
  <c r="U135" i="3" s="1"/>
  <c r="T135" i="3"/>
  <c r="V135" i="3" s="1"/>
  <c r="W135" i="3" s="1"/>
  <c r="S137" i="3"/>
  <c r="U137" i="3" s="1"/>
  <c r="T137" i="3"/>
  <c r="V137" i="3" s="1"/>
  <c r="W137" i="3" s="1"/>
  <c r="S139" i="3"/>
  <c r="U139" i="3" s="1"/>
  <c r="T139" i="3"/>
  <c r="V139" i="3" s="1"/>
  <c r="W139" i="3" s="1"/>
  <c r="S141" i="3"/>
  <c r="U141" i="3" s="1"/>
  <c r="T141" i="3"/>
  <c r="V141" i="3" s="1"/>
  <c r="W141" i="3" s="1"/>
  <c r="S143" i="3"/>
  <c r="U143" i="3" s="1"/>
  <c r="T143" i="3"/>
  <c r="V143" i="3" s="1"/>
  <c r="W143" i="3" s="1"/>
  <c r="S145" i="3"/>
  <c r="U145" i="3" s="1"/>
  <c r="T145" i="3"/>
  <c r="V145" i="3" s="1"/>
  <c r="W145" i="3" s="1"/>
  <c r="S147" i="3"/>
  <c r="U147" i="3" s="1"/>
  <c r="T147" i="3"/>
  <c r="V147" i="3" s="1"/>
  <c r="W147" i="3" s="1"/>
  <c r="S149" i="3"/>
  <c r="U149" i="3" s="1"/>
  <c r="T149" i="3"/>
  <c r="V149" i="3" s="1"/>
  <c r="W149" i="3" s="1"/>
  <c r="S151" i="3"/>
  <c r="U151" i="3" s="1"/>
  <c r="T151" i="3"/>
  <c r="V151" i="3" s="1"/>
  <c r="W151" i="3" s="1"/>
  <c r="S153" i="3"/>
  <c r="U153" i="3" s="1"/>
  <c r="T153" i="3"/>
  <c r="V153" i="3" s="1"/>
  <c r="W153" i="3" s="1"/>
  <c r="S155" i="3"/>
  <c r="U155" i="3" s="1"/>
  <c r="T155" i="3"/>
  <c r="V155" i="3" s="1"/>
  <c r="W155" i="3" s="1"/>
  <c r="S157" i="3"/>
  <c r="U157" i="3" s="1"/>
  <c r="T157" i="3"/>
  <c r="V157" i="3" s="1"/>
  <c r="W157" i="3" s="1"/>
  <c r="S159" i="3"/>
  <c r="U159" i="3" s="1"/>
  <c r="T159" i="3"/>
  <c r="V159" i="3" s="1"/>
  <c r="W159" i="3" s="1"/>
  <c r="S161" i="3"/>
  <c r="U161" i="3" s="1"/>
  <c r="T161" i="3"/>
  <c r="V161" i="3" s="1"/>
  <c r="W161" i="3" s="1"/>
  <c r="S163" i="3"/>
  <c r="U163" i="3" s="1"/>
  <c r="T163" i="3"/>
  <c r="S165" i="3"/>
  <c r="U165" i="3" s="1"/>
  <c r="T165" i="3"/>
  <c r="V165" i="3" s="1"/>
  <c r="W165" i="3" s="1"/>
  <c r="S167" i="3"/>
  <c r="U167" i="3" s="1"/>
  <c r="T167" i="3"/>
  <c r="V167" i="3" s="1"/>
  <c r="W167" i="3" s="1"/>
  <c r="S169" i="3"/>
  <c r="U169" i="3" s="1"/>
  <c r="T169" i="3"/>
  <c r="V169" i="3" s="1"/>
  <c r="W169" i="3" s="1"/>
  <c r="S174" i="3"/>
  <c r="U174" i="3" s="1"/>
  <c r="T174" i="3"/>
  <c r="V174" i="3" s="1"/>
  <c r="W174" i="3" s="1"/>
  <c r="S176" i="3"/>
  <c r="U176" i="3" s="1"/>
  <c r="T176" i="3"/>
  <c r="V176" i="3" s="1"/>
  <c r="W176" i="3" s="1"/>
  <c r="S178" i="3"/>
  <c r="U178" i="3" s="1"/>
  <c r="T178" i="3"/>
  <c r="V178" i="3" s="1"/>
  <c r="W178" i="3" s="1"/>
  <c r="S180" i="3"/>
  <c r="U180" i="3" s="1"/>
  <c r="T180" i="3"/>
  <c r="V180" i="3" s="1"/>
  <c r="W180" i="3" s="1"/>
  <c r="S182" i="3"/>
  <c r="U182" i="3" s="1"/>
  <c r="T182" i="3"/>
  <c r="V182" i="3" s="1"/>
  <c r="W182" i="3" s="1"/>
  <c r="S184" i="3"/>
  <c r="U184" i="3" s="1"/>
  <c r="T184" i="3"/>
  <c r="V184" i="3" s="1"/>
  <c r="W184" i="3" s="1"/>
  <c r="S186" i="3"/>
  <c r="U186" i="3" s="1"/>
  <c r="T186" i="3"/>
  <c r="V186" i="3" s="1"/>
  <c r="W186" i="3" s="1"/>
  <c r="S188" i="3"/>
  <c r="U188" i="3" s="1"/>
  <c r="T188" i="3"/>
  <c r="V188" i="3" s="1"/>
  <c r="W188" i="3" s="1"/>
  <c r="S190" i="3"/>
  <c r="U190" i="3" s="1"/>
  <c r="T190" i="3"/>
  <c r="V190" i="3" s="1"/>
  <c r="W190" i="3" s="1"/>
  <c r="S192" i="3"/>
  <c r="U192" i="3" s="1"/>
  <c r="T192" i="3"/>
  <c r="V192" i="3" s="1"/>
  <c r="W192" i="3" s="1"/>
  <c r="S194" i="3"/>
  <c r="U194" i="3" s="1"/>
  <c r="T194" i="3"/>
  <c r="V194" i="3" s="1"/>
  <c r="W194" i="3" s="1"/>
  <c r="S196" i="3"/>
  <c r="U196" i="3" s="1"/>
  <c r="T196" i="3"/>
  <c r="V196" i="3" s="1"/>
  <c r="W196" i="3" s="1"/>
  <c r="S198" i="3"/>
  <c r="U198" i="3" s="1"/>
  <c r="T198" i="3"/>
  <c r="V198" i="3" s="1"/>
  <c r="W198" i="3" s="1"/>
  <c r="S200" i="3"/>
  <c r="U200" i="3" s="1"/>
  <c r="T200" i="3"/>
  <c r="V200" i="3" s="1"/>
  <c r="W200" i="3" s="1"/>
  <c r="S205" i="3"/>
  <c r="U205" i="3" s="1"/>
  <c r="T205" i="3"/>
  <c r="V205" i="3" s="1"/>
  <c r="W205" i="3" s="1"/>
  <c r="S207" i="3"/>
  <c r="U207" i="3" s="1"/>
  <c r="T207" i="3"/>
  <c r="V207" i="3" s="1"/>
  <c r="W207" i="3" s="1"/>
  <c r="S209" i="3"/>
  <c r="U209" i="3" s="1"/>
  <c r="T209" i="3"/>
  <c r="V209" i="3" s="1"/>
  <c r="W209" i="3" s="1"/>
  <c r="S211" i="3"/>
  <c r="U211" i="3" s="1"/>
  <c r="T211" i="3"/>
  <c r="V211" i="3" s="1"/>
  <c r="W211" i="3" s="1"/>
  <c r="S213" i="3"/>
  <c r="U213" i="3" s="1"/>
  <c r="T213" i="3"/>
  <c r="V213" i="3" s="1"/>
  <c r="W213" i="3" s="1"/>
  <c r="S215" i="3"/>
  <c r="U215" i="3" s="1"/>
  <c r="T215" i="3"/>
  <c r="V215" i="3" s="1"/>
  <c r="W215" i="3" s="1"/>
  <c r="S217" i="3"/>
  <c r="U217" i="3" s="1"/>
  <c r="T217" i="3"/>
  <c r="V217" i="3" s="1"/>
  <c r="W217" i="3" s="1"/>
  <c r="S222" i="3"/>
  <c r="U222" i="3" s="1"/>
  <c r="T222" i="3"/>
  <c r="V222" i="3" s="1"/>
  <c r="W222" i="3" s="1"/>
  <c r="S227" i="3"/>
  <c r="U227" i="3" s="1"/>
  <c r="T227" i="3"/>
  <c r="V227" i="3" s="1"/>
  <c r="W227" i="3" s="1"/>
  <c r="S229" i="3"/>
  <c r="U229" i="3" s="1"/>
  <c r="T229" i="3"/>
  <c r="V229" i="3" s="1"/>
  <c r="W229" i="3" s="1"/>
  <c r="S231" i="3"/>
  <c r="U231" i="3" s="1"/>
  <c r="T231" i="3"/>
  <c r="V231" i="3" s="1"/>
  <c r="W231" i="3" s="1"/>
  <c r="S233" i="3"/>
  <c r="U233" i="3" s="1"/>
  <c r="T233" i="3"/>
  <c r="V233" i="3" s="1"/>
  <c r="W233" i="3" s="1"/>
  <c r="S235" i="3"/>
  <c r="U235" i="3" s="1"/>
  <c r="T235" i="3"/>
  <c r="V235" i="3" s="1"/>
  <c r="W235" i="3" s="1"/>
  <c r="S237" i="3"/>
  <c r="U237" i="3" s="1"/>
  <c r="T237" i="3"/>
  <c r="V237" i="3" s="1"/>
  <c r="W237" i="3" s="1"/>
  <c r="S239" i="3"/>
  <c r="U239" i="3" s="1"/>
  <c r="T239" i="3"/>
  <c r="V239" i="3" s="1"/>
  <c r="W239" i="3" s="1"/>
  <c r="S241" i="3"/>
  <c r="U241" i="3" s="1"/>
  <c r="T241" i="3"/>
  <c r="V241" i="3" s="1"/>
  <c r="W241" i="3" s="1"/>
  <c r="S243" i="3"/>
  <c r="U243" i="3" s="1"/>
  <c r="T243" i="3"/>
  <c r="V243" i="3" s="1"/>
  <c r="W243" i="3" s="1"/>
  <c r="S245" i="3"/>
  <c r="U245" i="3" s="1"/>
  <c r="T245" i="3"/>
  <c r="V245" i="3" s="1"/>
  <c r="W245" i="3" s="1"/>
  <c r="S247" i="3"/>
  <c r="U247" i="3" s="1"/>
  <c r="T247" i="3"/>
  <c r="V247" i="3" s="1"/>
  <c r="W247" i="3" s="1"/>
  <c r="S249" i="3"/>
  <c r="U249" i="3" s="1"/>
  <c r="T249" i="3"/>
  <c r="V249" i="3" s="1"/>
  <c r="W249" i="3" s="1"/>
  <c r="S251" i="3"/>
  <c r="U251" i="3" s="1"/>
  <c r="T251" i="3"/>
  <c r="V251" i="3" s="1"/>
  <c r="W251" i="3" s="1"/>
  <c r="S253" i="3"/>
  <c r="T253" i="3"/>
  <c r="V253" i="3" s="1"/>
  <c r="W253" i="3" s="1"/>
  <c r="S255" i="3"/>
  <c r="U255" i="3" s="1"/>
  <c r="T255" i="3"/>
  <c r="V255" i="3" s="1"/>
  <c r="W255" i="3" s="1"/>
  <c r="S257" i="3"/>
  <c r="U257" i="3" s="1"/>
  <c r="T257" i="3"/>
  <c r="V257" i="3" s="1"/>
  <c r="W257" i="3" s="1"/>
  <c r="S259" i="3"/>
  <c r="U259" i="3" s="1"/>
  <c r="T259" i="3"/>
  <c r="V259" i="3" s="1"/>
  <c r="W259" i="3" s="1"/>
  <c r="S261" i="3"/>
  <c r="U261" i="3" s="1"/>
  <c r="T261" i="3"/>
  <c r="V261" i="3" s="1"/>
  <c r="W261" i="3" s="1"/>
  <c r="S263" i="3"/>
  <c r="U263" i="3" s="1"/>
  <c r="T263" i="3"/>
  <c r="V263" i="3" s="1"/>
  <c r="W263" i="3" s="1"/>
  <c r="S265" i="3"/>
  <c r="U265" i="3" s="1"/>
  <c r="T265" i="3"/>
  <c r="V265" i="3" s="1"/>
  <c r="W265" i="3" s="1"/>
  <c r="S270" i="3"/>
  <c r="U270" i="3" s="1"/>
  <c r="T270" i="3"/>
  <c r="V270" i="3" s="1"/>
  <c r="W270" i="3" s="1"/>
  <c r="S272" i="3"/>
  <c r="U272" i="3" s="1"/>
  <c r="T272" i="3"/>
  <c r="V272" i="3" s="1"/>
  <c r="W272" i="3" s="1"/>
  <c r="S274" i="3"/>
  <c r="U274" i="3" s="1"/>
  <c r="T274" i="3"/>
  <c r="V274" i="3" s="1"/>
  <c r="W274" i="3" s="1"/>
  <c r="S276" i="3"/>
  <c r="U276" i="3" s="1"/>
  <c r="T276" i="3"/>
  <c r="V276" i="3" s="1"/>
  <c r="W276" i="3" s="1"/>
  <c r="S278" i="3"/>
  <c r="U278" i="3" s="1"/>
  <c r="T278" i="3"/>
  <c r="V278" i="3" s="1"/>
  <c r="W278" i="3" s="1"/>
  <c r="S280" i="3"/>
  <c r="U280" i="3" s="1"/>
  <c r="T280" i="3"/>
  <c r="V280" i="3" s="1"/>
  <c r="W280" i="3" s="1"/>
  <c r="S282" i="3"/>
  <c r="T282" i="3"/>
  <c r="V282" i="3" s="1"/>
  <c r="W282" i="3" s="1"/>
  <c r="S284" i="3"/>
  <c r="U284" i="3" s="1"/>
  <c r="T284" i="3"/>
  <c r="V284" i="3" s="1"/>
  <c r="W284" i="3" s="1"/>
  <c r="S286" i="3"/>
  <c r="U286" i="3" s="1"/>
  <c r="T286" i="3"/>
  <c r="V286" i="3" s="1"/>
  <c r="W286" i="3" s="1"/>
  <c r="S288" i="3"/>
  <c r="U288" i="3" s="1"/>
  <c r="T288" i="3"/>
  <c r="V288" i="3" s="1"/>
  <c r="W288" i="3" s="1"/>
  <c r="S290" i="3"/>
  <c r="U290" i="3" s="1"/>
  <c r="T290" i="3"/>
  <c r="V290" i="3" s="1"/>
  <c r="W290" i="3" s="1"/>
  <c r="S292" i="3"/>
  <c r="U292" i="3" s="1"/>
  <c r="T292" i="3"/>
  <c r="V292" i="3" s="1"/>
  <c r="W292" i="3" s="1"/>
  <c r="S297" i="3"/>
  <c r="U297" i="3" s="1"/>
  <c r="T297" i="3"/>
  <c r="V297" i="3" s="1"/>
  <c r="W297" i="3" s="1"/>
  <c r="S299" i="3"/>
  <c r="U299" i="3" s="1"/>
  <c r="T299" i="3"/>
  <c r="V299" i="3" s="1"/>
  <c r="W299" i="3" s="1"/>
  <c r="S301" i="3"/>
  <c r="U301" i="3" s="1"/>
  <c r="T301" i="3"/>
  <c r="V301" i="3" s="1"/>
  <c r="W301" i="3" s="1"/>
  <c r="S303" i="3"/>
  <c r="U303" i="3" s="1"/>
  <c r="T303" i="3"/>
  <c r="V303" i="3" s="1"/>
  <c r="W303" i="3" s="1"/>
  <c r="S305" i="3"/>
  <c r="U305" i="3" s="1"/>
  <c r="T305" i="3"/>
  <c r="V305" i="3" s="1"/>
  <c r="W305" i="3" s="1"/>
  <c r="S307" i="3"/>
  <c r="U307" i="3" s="1"/>
  <c r="T307" i="3"/>
  <c r="V307" i="3" s="1"/>
  <c r="W307" i="3" s="1"/>
  <c r="S309" i="3"/>
  <c r="U309" i="3" s="1"/>
  <c r="T309" i="3"/>
  <c r="V309" i="3" s="1"/>
  <c r="W309" i="3" s="1"/>
  <c r="S311" i="3"/>
  <c r="U311" i="3" s="1"/>
  <c r="T311" i="3"/>
  <c r="V311" i="3" s="1"/>
  <c r="W311" i="3" s="1"/>
  <c r="S313" i="3"/>
  <c r="U313" i="3" s="1"/>
  <c r="T313" i="3"/>
  <c r="V313" i="3" s="1"/>
  <c r="W313" i="3" s="1"/>
  <c r="S315" i="3"/>
  <c r="U315" i="3" s="1"/>
  <c r="T315" i="3"/>
  <c r="V315" i="3" s="1"/>
  <c r="W315" i="3" s="1"/>
  <c r="S317" i="3"/>
  <c r="U317" i="3" s="1"/>
  <c r="T317" i="3"/>
  <c r="V317" i="3" s="1"/>
  <c r="W317" i="3" s="1"/>
  <c r="S319" i="3"/>
  <c r="U319" i="3" s="1"/>
  <c r="T319" i="3"/>
  <c r="V319" i="3" s="1"/>
  <c r="W319" i="3" s="1"/>
  <c r="S321" i="3"/>
  <c r="U321" i="3" s="1"/>
  <c r="T321" i="3"/>
  <c r="V321" i="3" s="1"/>
  <c r="W321" i="3" s="1"/>
  <c r="S323" i="3"/>
  <c r="U323" i="3" s="1"/>
  <c r="T323" i="3"/>
  <c r="V323" i="3" s="1"/>
  <c r="W323" i="3" s="1"/>
  <c r="S325" i="3"/>
  <c r="U325" i="3" s="1"/>
  <c r="T325" i="3"/>
  <c r="V325" i="3" s="1"/>
  <c r="W325" i="3" s="1"/>
  <c r="S327" i="3"/>
  <c r="U327" i="3" s="1"/>
  <c r="T327" i="3"/>
  <c r="V327" i="3" s="1"/>
  <c r="W327" i="3" s="1"/>
  <c r="S329" i="3"/>
  <c r="U329" i="3" s="1"/>
  <c r="T329" i="3"/>
  <c r="V329" i="3" s="1"/>
  <c r="W329" i="3" s="1"/>
  <c r="S331" i="3"/>
  <c r="U331" i="3" s="1"/>
  <c r="T331" i="3"/>
  <c r="V331" i="3" s="1"/>
  <c r="W331" i="3" s="1"/>
  <c r="S333" i="3"/>
  <c r="U333" i="3" s="1"/>
  <c r="T333" i="3"/>
  <c r="V333" i="3" s="1"/>
  <c r="W333" i="3" s="1"/>
  <c r="S335" i="3"/>
  <c r="U335" i="3" s="1"/>
  <c r="T335" i="3"/>
  <c r="V335" i="3" s="1"/>
  <c r="W335" i="3" s="1"/>
  <c r="S337" i="3"/>
  <c r="U337" i="3" s="1"/>
  <c r="T337" i="3"/>
  <c r="V337" i="3" s="1"/>
  <c r="W337" i="3" s="1"/>
  <c r="S339" i="3"/>
  <c r="U339" i="3" s="1"/>
  <c r="T339" i="3"/>
  <c r="V339" i="3" s="1"/>
  <c r="W339" i="3" s="1"/>
  <c r="S341" i="3"/>
  <c r="U341" i="3" s="1"/>
  <c r="T341" i="3"/>
  <c r="V341" i="3" s="1"/>
  <c r="W341" i="3" s="1"/>
  <c r="S343" i="3"/>
  <c r="U343" i="3" s="1"/>
  <c r="T343" i="3"/>
  <c r="V343" i="3" s="1"/>
  <c r="W343" i="3" s="1"/>
  <c r="S345" i="3"/>
  <c r="U345" i="3" s="1"/>
  <c r="T345" i="3"/>
  <c r="V345" i="3" s="1"/>
  <c r="W345" i="3" s="1"/>
  <c r="S347" i="3"/>
  <c r="U347" i="3" s="1"/>
  <c r="T347" i="3"/>
  <c r="V347" i="3" s="1"/>
  <c r="W347" i="3" s="1"/>
  <c r="S349" i="3"/>
  <c r="U349" i="3" s="1"/>
  <c r="T349" i="3"/>
  <c r="V349" i="3" s="1"/>
  <c r="W349" i="3" s="1"/>
  <c r="S351" i="3"/>
  <c r="U351" i="3" s="1"/>
  <c r="T351" i="3"/>
  <c r="V351" i="3" s="1"/>
  <c r="W351" i="3" s="1"/>
  <c r="S353" i="3"/>
  <c r="U353" i="3" s="1"/>
  <c r="T353" i="3"/>
  <c r="V353" i="3" s="1"/>
  <c r="W353" i="3" s="1"/>
  <c r="S355" i="3"/>
  <c r="U355" i="3" s="1"/>
  <c r="T355" i="3"/>
  <c r="V355" i="3" s="1"/>
  <c r="W355" i="3" s="1"/>
  <c r="S357" i="3"/>
  <c r="U357" i="3" s="1"/>
  <c r="T357" i="3"/>
  <c r="V357" i="3" s="1"/>
  <c r="W357" i="3" s="1"/>
  <c r="S359" i="3"/>
  <c r="U359" i="3" s="1"/>
  <c r="T359" i="3"/>
  <c r="V359" i="3" s="1"/>
  <c r="W359" i="3" s="1"/>
  <c r="S361" i="3"/>
  <c r="U361" i="3" s="1"/>
  <c r="T361" i="3"/>
  <c r="V361" i="3" s="1"/>
  <c r="W361" i="3" s="1"/>
  <c r="S363" i="3"/>
  <c r="U363" i="3" s="1"/>
  <c r="T363" i="3"/>
  <c r="V363" i="3" s="1"/>
  <c r="W363" i="3" s="1"/>
  <c r="S365" i="3"/>
  <c r="U365" i="3" s="1"/>
  <c r="T365" i="3"/>
  <c r="V365" i="3" s="1"/>
  <c r="W365" i="3" s="1"/>
  <c r="S367" i="3"/>
  <c r="U367" i="3" s="1"/>
  <c r="T367" i="3"/>
  <c r="V367" i="3" s="1"/>
  <c r="W367" i="3" s="1"/>
  <c r="S369" i="3"/>
  <c r="U369" i="3" s="1"/>
  <c r="T369" i="3"/>
  <c r="V369" i="3" s="1"/>
  <c r="W369" i="3" s="1"/>
  <c r="S371" i="3"/>
  <c r="U371" i="3" s="1"/>
  <c r="T371" i="3"/>
  <c r="V371" i="3" s="1"/>
  <c r="W371" i="3" s="1"/>
  <c r="S373" i="3"/>
  <c r="U373" i="3" s="1"/>
  <c r="T373" i="3"/>
  <c r="V373" i="3" s="1"/>
  <c r="W373" i="3" s="1"/>
  <c r="S378" i="3"/>
  <c r="U378" i="3" s="1"/>
  <c r="T378" i="3"/>
  <c r="V378" i="3" s="1"/>
  <c r="W378" i="3" s="1"/>
  <c r="S380" i="3"/>
  <c r="U380" i="3" s="1"/>
  <c r="T380" i="3"/>
  <c r="V380" i="3" s="1"/>
  <c r="W380" i="3" s="1"/>
  <c r="S382" i="3"/>
  <c r="U382" i="3" s="1"/>
  <c r="T382" i="3"/>
  <c r="V382" i="3" s="1"/>
  <c r="W382" i="3" s="1"/>
  <c r="S384" i="3"/>
  <c r="U384" i="3" s="1"/>
  <c r="T384" i="3"/>
  <c r="V384" i="3" s="1"/>
  <c r="W384" i="3" s="1"/>
  <c r="S386" i="3"/>
  <c r="U386" i="3" s="1"/>
  <c r="T386" i="3"/>
  <c r="V386" i="3" s="1"/>
  <c r="W386" i="3" s="1"/>
  <c r="S388" i="3"/>
  <c r="U388" i="3" s="1"/>
  <c r="T388" i="3"/>
  <c r="S390" i="3"/>
  <c r="U390" i="3" s="1"/>
  <c r="T390" i="3"/>
  <c r="V390" i="3" s="1"/>
  <c r="W390" i="3" s="1"/>
  <c r="S392" i="3"/>
  <c r="U392" i="3" s="1"/>
  <c r="T392" i="3"/>
  <c r="V392" i="3" s="1"/>
  <c r="W392" i="3" s="1"/>
  <c r="S394" i="3"/>
  <c r="U394" i="3" s="1"/>
  <c r="T394" i="3"/>
  <c r="V394" i="3" s="1"/>
  <c r="W394" i="3" s="1"/>
  <c r="S396" i="3"/>
  <c r="U396" i="3" s="1"/>
  <c r="T396" i="3"/>
  <c r="V396" i="3" s="1"/>
  <c r="W396" i="3" s="1"/>
  <c r="S398" i="3"/>
  <c r="U398" i="3" s="1"/>
  <c r="T398" i="3"/>
  <c r="V398" i="3" s="1"/>
  <c r="W398" i="3" s="1"/>
  <c r="S400" i="3"/>
  <c r="U400" i="3" s="1"/>
  <c r="T400" i="3"/>
  <c r="V400" i="3" s="1"/>
  <c r="W400" i="3" s="1"/>
  <c r="S402" i="3"/>
  <c r="U402" i="3" s="1"/>
  <c r="T402" i="3"/>
  <c r="V402" i="3" s="1"/>
  <c r="W402" i="3" s="1"/>
  <c r="S404" i="3"/>
  <c r="U404" i="3" s="1"/>
  <c r="T404" i="3"/>
  <c r="V404" i="3" s="1"/>
  <c r="W404" i="3" s="1"/>
  <c r="S406" i="3"/>
  <c r="U406" i="3" s="1"/>
  <c r="T406" i="3"/>
  <c r="V406" i="3" s="1"/>
  <c r="W406" i="3" s="1"/>
  <c r="S408" i="3"/>
  <c r="U408" i="3" s="1"/>
  <c r="T408" i="3"/>
  <c r="V408" i="3" s="1"/>
  <c r="W408" i="3" s="1"/>
  <c r="S410" i="3"/>
  <c r="U410" i="3" s="1"/>
  <c r="T410" i="3"/>
  <c r="V410" i="3" s="1"/>
  <c r="W410" i="3" s="1"/>
  <c r="S412" i="3"/>
  <c r="U412" i="3" s="1"/>
  <c r="T412" i="3"/>
  <c r="V412" i="3" s="1"/>
  <c r="W412" i="3" s="1"/>
  <c r="S414" i="3"/>
  <c r="U414" i="3" s="1"/>
  <c r="T414" i="3"/>
  <c r="V414" i="3" s="1"/>
  <c r="W414" i="3" s="1"/>
  <c r="S416" i="3"/>
  <c r="U416" i="3" s="1"/>
  <c r="T416" i="3"/>
  <c r="V416" i="3" s="1"/>
  <c r="W416" i="3" s="1"/>
  <c r="S418" i="3"/>
  <c r="U418" i="3" s="1"/>
  <c r="T418" i="3"/>
  <c r="V418" i="3" s="1"/>
  <c r="W418" i="3" s="1"/>
  <c r="S420" i="3"/>
  <c r="U420" i="3" s="1"/>
  <c r="T420" i="3"/>
  <c r="V420" i="3" s="1"/>
  <c r="W420" i="3" s="1"/>
  <c r="S422" i="3"/>
  <c r="U422" i="3" s="1"/>
  <c r="T422" i="3"/>
  <c r="V422" i="3" s="1"/>
  <c r="W422" i="3" s="1"/>
  <c r="S424" i="3"/>
  <c r="U424" i="3" s="1"/>
  <c r="T424" i="3"/>
  <c r="V424" i="3" s="1"/>
  <c r="W424" i="3" s="1"/>
  <c r="S426" i="3"/>
  <c r="U426" i="3" s="1"/>
  <c r="T426" i="3"/>
  <c r="V426" i="3" s="1"/>
  <c r="W426" i="3" s="1"/>
  <c r="S428" i="3"/>
  <c r="U428" i="3" s="1"/>
  <c r="T428" i="3"/>
  <c r="V428" i="3" s="1"/>
  <c r="W428" i="3" s="1"/>
  <c r="S430" i="3"/>
  <c r="U430" i="3" s="1"/>
  <c r="T430" i="3"/>
  <c r="V430" i="3" s="1"/>
  <c r="W430" i="3" s="1"/>
  <c r="S432" i="3"/>
  <c r="U432" i="3" s="1"/>
  <c r="T432" i="3"/>
  <c r="V432" i="3" s="1"/>
  <c r="W432" i="3" s="1"/>
  <c r="S434" i="3"/>
  <c r="U434" i="3" s="1"/>
  <c r="T434" i="3"/>
  <c r="V434" i="3" s="1"/>
  <c r="W434" i="3" s="1"/>
  <c r="S436" i="3"/>
  <c r="U436" i="3" s="1"/>
  <c r="T436" i="3"/>
  <c r="V436" i="3" s="1"/>
  <c r="W436" i="3" s="1"/>
  <c r="S438" i="3"/>
  <c r="U438" i="3" s="1"/>
  <c r="T438" i="3"/>
  <c r="V438" i="3" s="1"/>
  <c r="W438" i="3" s="1"/>
  <c r="S440" i="3"/>
  <c r="U440" i="3" s="1"/>
  <c r="T440" i="3"/>
  <c r="S442" i="3"/>
  <c r="U442" i="3" s="1"/>
  <c r="T442" i="3"/>
  <c r="V442" i="3" s="1"/>
  <c r="W442" i="3" s="1"/>
  <c r="S444" i="3"/>
  <c r="U444" i="3" s="1"/>
  <c r="T444" i="3"/>
  <c r="V444" i="3" s="1"/>
  <c r="W444" i="3" s="1"/>
  <c r="S446" i="3"/>
  <c r="U446" i="3" s="1"/>
  <c r="T446" i="3"/>
  <c r="V446" i="3" s="1"/>
  <c r="W446" i="3" s="1"/>
  <c r="S448" i="3"/>
  <c r="U448" i="3" s="1"/>
  <c r="T448" i="3"/>
  <c r="V448" i="3" s="1"/>
  <c r="W448" i="3" s="1"/>
  <c r="S450" i="3"/>
  <c r="U450" i="3" s="1"/>
  <c r="T450" i="3"/>
  <c r="V450" i="3" s="1"/>
  <c r="W450" i="3" s="1"/>
  <c r="S452" i="3"/>
  <c r="U452" i="3" s="1"/>
  <c r="T452" i="3"/>
  <c r="V452" i="3" s="1"/>
  <c r="W452" i="3" s="1"/>
  <c r="S454" i="3"/>
  <c r="U454" i="3" s="1"/>
  <c r="T454" i="3"/>
  <c r="V454" i="3" s="1"/>
  <c r="W454" i="3" s="1"/>
  <c r="S456" i="3"/>
  <c r="U456" i="3" s="1"/>
  <c r="T456" i="3"/>
  <c r="V456" i="3" s="1"/>
  <c r="W456" i="3" s="1"/>
  <c r="S458" i="3"/>
  <c r="U458" i="3" s="1"/>
  <c r="T458" i="3"/>
  <c r="V458" i="3" s="1"/>
  <c r="W458" i="3" s="1"/>
  <c r="S460" i="3"/>
  <c r="U460" i="3" s="1"/>
  <c r="T460" i="3"/>
  <c r="V460" i="3" s="1"/>
  <c r="W460" i="3" s="1"/>
  <c r="S462" i="3"/>
  <c r="U462" i="3" s="1"/>
  <c r="T462" i="3"/>
  <c r="V462" i="3" s="1"/>
  <c r="W462" i="3" s="1"/>
  <c r="S464" i="3"/>
  <c r="U464" i="3" s="1"/>
  <c r="T464" i="3"/>
  <c r="S466" i="3"/>
  <c r="U466" i="3" s="1"/>
  <c r="T466" i="3"/>
  <c r="V466" i="3" s="1"/>
  <c r="W466" i="3" s="1"/>
  <c r="S468" i="3"/>
  <c r="U468" i="3" s="1"/>
  <c r="T468" i="3"/>
  <c r="V468" i="3" s="1"/>
  <c r="W468" i="3" s="1"/>
  <c r="S470" i="3"/>
  <c r="U470" i="3" s="1"/>
  <c r="T470" i="3"/>
  <c r="V470" i="3" s="1"/>
  <c r="W470" i="3" s="1"/>
  <c r="S472" i="3"/>
  <c r="T472" i="3"/>
  <c r="V472" i="3" s="1"/>
  <c r="W472" i="3" s="1"/>
  <c r="S474" i="3"/>
  <c r="U474" i="3" s="1"/>
  <c r="T474" i="3"/>
  <c r="V474" i="3" s="1"/>
  <c r="W474" i="3" s="1"/>
  <c r="S476" i="3"/>
  <c r="U476" i="3" s="1"/>
  <c r="T476" i="3"/>
  <c r="V476" i="3" s="1"/>
  <c r="W476" i="3" s="1"/>
  <c r="S478" i="3"/>
  <c r="U478" i="3" s="1"/>
  <c r="T478" i="3"/>
  <c r="V478" i="3" s="1"/>
  <c r="W478" i="3" s="1"/>
  <c r="S480" i="3"/>
  <c r="U480" i="3" s="1"/>
  <c r="T480" i="3"/>
  <c r="S482" i="3"/>
  <c r="U482" i="3" s="1"/>
  <c r="T482" i="3"/>
  <c r="V482" i="3" s="1"/>
  <c r="W482" i="3" s="1"/>
  <c r="S484" i="3"/>
  <c r="U484" i="3" s="1"/>
  <c r="T484" i="3"/>
  <c r="V484" i="3" s="1"/>
  <c r="W484" i="3" s="1"/>
  <c r="S486" i="3"/>
  <c r="U486" i="3" s="1"/>
  <c r="T486" i="3"/>
  <c r="V486" i="3" s="1"/>
  <c r="W486" i="3" s="1"/>
  <c r="S488" i="3"/>
  <c r="U488" i="3" s="1"/>
  <c r="T488" i="3"/>
  <c r="V488" i="3" s="1"/>
  <c r="W488" i="3" s="1"/>
  <c r="S490" i="3"/>
  <c r="U490" i="3" s="1"/>
  <c r="T490" i="3"/>
  <c r="V490" i="3" s="1"/>
  <c r="W490" i="3" s="1"/>
  <c r="S492" i="3"/>
  <c r="U492" i="3" s="1"/>
  <c r="T492" i="3"/>
  <c r="S494" i="3"/>
  <c r="U494" i="3" s="1"/>
  <c r="T494" i="3"/>
  <c r="V494" i="3" s="1"/>
  <c r="W494" i="3" s="1"/>
  <c r="S496" i="3"/>
  <c r="U496" i="3" s="1"/>
  <c r="T496" i="3"/>
  <c r="V496" i="3" s="1"/>
  <c r="W496" i="3" s="1"/>
  <c r="S498" i="3"/>
  <c r="U498" i="3" s="1"/>
  <c r="T498" i="3"/>
  <c r="V498" i="3" s="1"/>
  <c r="W498" i="3" s="1"/>
  <c r="S500" i="3"/>
  <c r="U500" i="3" s="1"/>
  <c r="T500" i="3"/>
  <c r="V500" i="3" s="1"/>
  <c r="W500" i="3" s="1"/>
  <c r="S502" i="3"/>
  <c r="U502" i="3" s="1"/>
  <c r="T502" i="3"/>
  <c r="V502" i="3" s="1"/>
  <c r="W502" i="3" s="1"/>
  <c r="S504" i="3"/>
  <c r="U504" i="3" s="1"/>
  <c r="T504" i="3"/>
  <c r="V504" i="3" s="1"/>
  <c r="W504" i="3" s="1"/>
  <c r="S506" i="3"/>
  <c r="U506" i="3" s="1"/>
  <c r="T506" i="3"/>
  <c r="V506" i="3" s="1"/>
  <c r="W506" i="3" s="1"/>
  <c r="S508" i="3"/>
  <c r="U508" i="3" s="1"/>
  <c r="T508" i="3"/>
  <c r="V508" i="3" s="1"/>
  <c r="W508" i="3" s="1"/>
  <c r="S510" i="3"/>
  <c r="U510" i="3" s="1"/>
  <c r="T510" i="3"/>
  <c r="V510" i="3" s="1"/>
  <c r="W510" i="3" s="1"/>
  <c r="S512" i="3"/>
  <c r="U512" i="3" s="1"/>
  <c r="T512" i="3"/>
  <c r="V512" i="3" s="1"/>
  <c r="W512" i="3" s="1"/>
  <c r="S514" i="3"/>
  <c r="U514" i="3" s="1"/>
  <c r="T514" i="3"/>
  <c r="V514" i="3" s="1"/>
  <c r="W514" i="3" s="1"/>
  <c r="S516" i="3"/>
  <c r="U516" i="3" s="1"/>
  <c r="T516" i="3"/>
  <c r="V516" i="3" s="1"/>
  <c r="W516" i="3" s="1"/>
  <c r="S518" i="3"/>
  <c r="U518" i="3" s="1"/>
  <c r="T518" i="3"/>
  <c r="V518" i="3" s="1"/>
  <c r="W518" i="3" s="1"/>
  <c r="S520" i="3"/>
  <c r="U520" i="3" s="1"/>
  <c r="T520" i="3"/>
  <c r="V520" i="3" s="1"/>
  <c r="W520" i="3" s="1"/>
  <c r="S522" i="3"/>
  <c r="U522" i="3" s="1"/>
  <c r="T522" i="3"/>
  <c r="V522" i="3" s="1"/>
  <c r="W522" i="3" s="1"/>
  <c r="S524" i="3"/>
  <c r="U524" i="3" s="1"/>
  <c r="T524" i="3"/>
  <c r="V524" i="3" s="1"/>
  <c r="W524" i="3" s="1"/>
  <c r="S526" i="3"/>
  <c r="U526" i="3" s="1"/>
  <c r="T526" i="3"/>
  <c r="V526" i="3" s="1"/>
  <c r="W526" i="3" s="1"/>
  <c r="S528" i="3"/>
  <c r="U528" i="3" s="1"/>
  <c r="T528" i="3"/>
  <c r="V528" i="3" s="1"/>
  <c r="W528" i="3" s="1"/>
  <c r="S530" i="3"/>
  <c r="U530" i="3" s="1"/>
  <c r="T530" i="3"/>
  <c r="V530" i="3" s="1"/>
  <c r="W530" i="3" s="1"/>
  <c r="S532" i="3"/>
  <c r="U532" i="3" s="1"/>
  <c r="T532" i="3"/>
  <c r="V532" i="3" s="1"/>
  <c r="W532" i="3" s="1"/>
  <c r="S534" i="3"/>
  <c r="U534" i="3" s="1"/>
  <c r="T534" i="3"/>
  <c r="V534" i="3" s="1"/>
  <c r="W534" i="3" s="1"/>
  <c r="S536" i="3"/>
  <c r="U536" i="3" s="1"/>
  <c r="T536" i="3"/>
  <c r="V536" i="3" s="1"/>
  <c r="W536" i="3" s="1"/>
  <c r="S538" i="3"/>
  <c r="U538" i="3" s="1"/>
  <c r="T538" i="3"/>
  <c r="V538" i="3" s="1"/>
  <c r="W538" i="3" s="1"/>
  <c r="S540" i="3"/>
  <c r="U540" i="3" s="1"/>
  <c r="T540" i="3"/>
  <c r="V540" i="3" s="1"/>
  <c r="W540" i="3" s="1"/>
  <c r="S542" i="3"/>
  <c r="U542" i="3" s="1"/>
  <c r="T542" i="3"/>
  <c r="V542" i="3" s="1"/>
  <c r="W542" i="3" s="1"/>
  <c r="S544" i="3"/>
  <c r="U544" i="3" s="1"/>
  <c r="T544" i="3"/>
  <c r="V544" i="3" s="1"/>
  <c r="W544" i="3" s="1"/>
  <c r="S546" i="3"/>
  <c r="U546" i="3" s="1"/>
  <c r="T546" i="3"/>
  <c r="V546" i="3" s="1"/>
  <c r="W546" i="3" s="1"/>
  <c r="S548" i="3"/>
  <c r="U548" i="3" s="1"/>
  <c r="T548" i="3"/>
  <c r="S550" i="3"/>
  <c r="U550" i="3" s="1"/>
  <c r="T550" i="3"/>
  <c r="V550" i="3" s="1"/>
  <c r="W550" i="3" s="1"/>
  <c r="S552" i="3"/>
  <c r="U552" i="3" s="1"/>
  <c r="T552" i="3"/>
  <c r="V552" i="3" s="1"/>
  <c r="W552" i="3" s="1"/>
  <c r="S554" i="3"/>
  <c r="U554" i="3" s="1"/>
  <c r="T554" i="3"/>
  <c r="V554" i="3" s="1"/>
  <c r="W554" i="3" s="1"/>
  <c r="S556" i="3"/>
  <c r="U556" i="3" s="1"/>
  <c r="T556" i="3"/>
  <c r="V556" i="3" s="1"/>
  <c r="W556" i="3" s="1"/>
  <c r="S558" i="3"/>
  <c r="U558" i="3" s="1"/>
  <c r="T558" i="3"/>
  <c r="V558" i="3" s="1"/>
  <c r="W558" i="3" s="1"/>
  <c r="S560" i="3"/>
  <c r="U560" i="3" s="1"/>
  <c r="T560" i="3"/>
  <c r="V560" i="3" s="1"/>
  <c r="W560" i="3" s="1"/>
  <c r="S562" i="3"/>
  <c r="U562" i="3" s="1"/>
  <c r="T562" i="3"/>
  <c r="V562" i="3" s="1"/>
  <c r="W562" i="3" s="1"/>
  <c r="S564" i="3"/>
  <c r="U564" i="3" s="1"/>
  <c r="T564" i="3"/>
  <c r="V564" i="3" s="1"/>
  <c r="W564" i="3" s="1"/>
  <c r="S566" i="3"/>
  <c r="U566" i="3" s="1"/>
  <c r="T566" i="3"/>
  <c r="V566" i="3" s="1"/>
  <c r="W566" i="3" s="1"/>
  <c r="S568" i="3"/>
  <c r="U568" i="3" s="1"/>
  <c r="T568" i="3"/>
  <c r="V568" i="3" s="1"/>
  <c r="W568" i="3" s="1"/>
  <c r="S570" i="3"/>
  <c r="U570" i="3" s="1"/>
  <c r="T570" i="3"/>
  <c r="V570" i="3" s="1"/>
  <c r="W570" i="3" s="1"/>
  <c r="S572" i="3"/>
  <c r="U572" i="3" s="1"/>
  <c r="T572" i="3"/>
  <c r="V572" i="3" s="1"/>
  <c r="W572" i="3" s="1"/>
  <c r="S574" i="3"/>
  <c r="U574" i="3" s="1"/>
  <c r="T574" i="3"/>
  <c r="V574" i="3" s="1"/>
  <c r="W574" i="3" s="1"/>
  <c r="S576" i="3"/>
  <c r="U576" i="3" s="1"/>
  <c r="T576" i="3"/>
  <c r="V576" i="3" s="1"/>
  <c r="W576" i="3" s="1"/>
  <c r="S578" i="3"/>
  <c r="U578" i="3" s="1"/>
  <c r="T578" i="3"/>
  <c r="V578" i="3" s="1"/>
  <c r="W578" i="3" s="1"/>
  <c r="S580" i="3"/>
  <c r="U580" i="3" s="1"/>
  <c r="T580" i="3"/>
  <c r="V580" i="3" s="1"/>
  <c r="W580" i="3" s="1"/>
  <c r="S582" i="3"/>
  <c r="U582" i="3" s="1"/>
  <c r="T582" i="3"/>
  <c r="V582" i="3" s="1"/>
  <c r="W582" i="3" s="1"/>
  <c r="S584" i="3"/>
  <c r="U584" i="3" s="1"/>
  <c r="T584" i="3"/>
  <c r="V584" i="3" s="1"/>
  <c r="W584" i="3" s="1"/>
  <c r="S586" i="3"/>
  <c r="U586" i="3" s="1"/>
  <c r="T586" i="3"/>
  <c r="V586" i="3" s="1"/>
  <c r="W586" i="3" s="1"/>
  <c r="S588" i="3"/>
  <c r="U588" i="3" s="1"/>
  <c r="T588" i="3"/>
  <c r="V588" i="3" s="1"/>
  <c r="W588" i="3" s="1"/>
  <c r="S590" i="3"/>
  <c r="U590" i="3" s="1"/>
  <c r="T590" i="3"/>
  <c r="V590" i="3" s="1"/>
  <c r="W590" i="3" s="1"/>
  <c r="S592" i="3"/>
  <c r="U592" i="3" s="1"/>
  <c r="T592" i="3"/>
  <c r="V592" i="3" s="1"/>
  <c r="W592" i="3" s="1"/>
  <c r="S594" i="3"/>
  <c r="U594" i="3" s="1"/>
  <c r="T594" i="3"/>
  <c r="V594" i="3" s="1"/>
  <c r="W594" i="3" s="1"/>
  <c r="S596" i="3"/>
  <c r="U596" i="3" s="1"/>
  <c r="T596" i="3"/>
  <c r="V596" i="3" s="1"/>
  <c r="W596" i="3" s="1"/>
  <c r="S598" i="3"/>
  <c r="U598" i="3" s="1"/>
  <c r="T598" i="3"/>
  <c r="V598" i="3" s="1"/>
  <c r="W598" i="3" s="1"/>
  <c r="S600" i="3"/>
  <c r="U600" i="3" s="1"/>
  <c r="T600" i="3"/>
  <c r="V600" i="3" s="1"/>
  <c r="W600" i="3" s="1"/>
  <c r="S602" i="3"/>
  <c r="U602" i="3" s="1"/>
  <c r="T602" i="3"/>
  <c r="V602" i="3" s="1"/>
  <c r="W602" i="3" s="1"/>
  <c r="S604" i="3"/>
  <c r="U604" i="3" s="1"/>
  <c r="T604" i="3"/>
  <c r="V604" i="3" s="1"/>
  <c r="W604" i="3" s="1"/>
  <c r="S606" i="3"/>
  <c r="U606" i="3" s="1"/>
  <c r="T606" i="3"/>
  <c r="V606" i="3" s="1"/>
  <c r="W606" i="3" s="1"/>
  <c r="S608" i="3"/>
  <c r="U608" i="3" s="1"/>
  <c r="T608" i="3"/>
  <c r="V608" i="3" s="1"/>
  <c r="W608" i="3" s="1"/>
  <c r="S610" i="3"/>
  <c r="U610" i="3" s="1"/>
  <c r="T610" i="3"/>
  <c r="V610" i="3" s="1"/>
  <c r="W610" i="3" s="1"/>
  <c r="S612" i="3"/>
  <c r="U612" i="3" s="1"/>
  <c r="T612" i="3"/>
  <c r="V612" i="3" s="1"/>
  <c r="W612" i="3" s="1"/>
  <c r="S614" i="3"/>
  <c r="U614" i="3" s="1"/>
  <c r="T614" i="3"/>
  <c r="V614" i="3" s="1"/>
  <c r="W614" i="3" s="1"/>
  <c r="S616" i="3"/>
  <c r="U616" i="3" s="1"/>
  <c r="T616" i="3"/>
  <c r="V616" i="3" s="1"/>
  <c r="W616" i="3" s="1"/>
  <c r="S618" i="3"/>
  <c r="U618" i="3" s="1"/>
  <c r="T618" i="3"/>
  <c r="V618" i="3" s="1"/>
  <c r="W618" i="3" s="1"/>
  <c r="S620" i="3"/>
  <c r="U620" i="3" s="1"/>
  <c r="T620" i="3"/>
  <c r="V620" i="3" s="1"/>
  <c r="W620" i="3" s="1"/>
  <c r="S622" i="3"/>
  <c r="U622" i="3" s="1"/>
  <c r="T622" i="3"/>
  <c r="V622" i="3" s="1"/>
  <c r="W622" i="3" s="1"/>
  <c r="S624" i="3"/>
  <c r="U624" i="3" s="1"/>
  <c r="T624" i="3"/>
  <c r="V624" i="3" s="1"/>
  <c r="W624" i="3" s="1"/>
  <c r="S626" i="3"/>
  <c r="U626" i="3" s="1"/>
  <c r="T626" i="3"/>
  <c r="V626" i="3" s="1"/>
  <c r="W626" i="3" s="1"/>
  <c r="S628" i="3"/>
  <c r="U628" i="3" s="1"/>
  <c r="T628" i="3"/>
  <c r="V628" i="3" s="1"/>
  <c r="W628" i="3" s="1"/>
  <c r="S630" i="3"/>
  <c r="U630" i="3" s="1"/>
  <c r="T630" i="3"/>
  <c r="V630" i="3" s="1"/>
  <c r="W630" i="3" s="1"/>
  <c r="S632" i="3"/>
  <c r="T632" i="3"/>
  <c r="V632" i="3" s="1"/>
  <c r="W632" i="3" s="1"/>
  <c r="S634" i="3"/>
  <c r="U634" i="3" s="1"/>
  <c r="T634" i="3"/>
  <c r="V634" i="3" s="1"/>
  <c r="W634" i="3" s="1"/>
  <c r="S636" i="3"/>
  <c r="U636" i="3" s="1"/>
  <c r="T636" i="3"/>
  <c r="V636" i="3" s="1"/>
  <c r="W636" i="3" s="1"/>
  <c r="S638" i="3"/>
  <c r="U638" i="3" s="1"/>
  <c r="T638" i="3"/>
  <c r="V638" i="3" s="1"/>
  <c r="W638" i="3" s="1"/>
  <c r="S640" i="3"/>
  <c r="U640" i="3" s="1"/>
  <c r="T640" i="3"/>
  <c r="V640" i="3" s="1"/>
  <c r="W640" i="3" s="1"/>
  <c r="S642" i="3"/>
  <c r="U642" i="3" s="1"/>
  <c r="T642" i="3"/>
  <c r="V642" i="3" s="1"/>
  <c r="W642" i="3" s="1"/>
  <c r="S644" i="3"/>
  <c r="U644" i="3" s="1"/>
  <c r="T644" i="3"/>
  <c r="V644" i="3" s="1"/>
  <c r="W644" i="3" s="1"/>
  <c r="S646" i="3"/>
  <c r="U646" i="3" s="1"/>
  <c r="T646" i="3"/>
  <c r="V646" i="3" s="1"/>
  <c r="W646" i="3" s="1"/>
  <c r="S648" i="3"/>
  <c r="U648" i="3" s="1"/>
  <c r="T648" i="3"/>
  <c r="V648" i="3" s="1"/>
  <c r="W648" i="3" s="1"/>
  <c r="S650" i="3"/>
  <c r="U650" i="3" s="1"/>
  <c r="T650" i="3"/>
  <c r="V650" i="3" s="1"/>
  <c r="W650" i="3" s="1"/>
  <c r="S652" i="3"/>
  <c r="U652" i="3" s="1"/>
  <c r="T652" i="3"/>
  <c r="V652" i="3" s="1"/>
  <c r="W652" i="3" s="1"/>
  <c r="S654" i="3"/>
  <c r="U654" i="3" s="1"/>
  <c r="T654" i="3"/>
  <c r="V654" i="3" s="1"/>
  <c r="W654" i="3" s="1"/>
  <c r="S656" i="3"/>
  <c r="U656" i="3" s="1"/>
  <c r="T656" i="3"/>
  <c r="V656" i="3" s="1"/>
  <c r="W656" i="3" s="1"/>
  <c r="S658" i="3"/>
  <c r="U658" i="3" s="1"/>
  <c r="T658" i="3"/>
  <c r="V658" i="3" s="1"/>
  <c r="W658" i="3" s="1"/>
  <c r="S660" i="3"/>
  <c r="U660" i="3" s="1"/>
  <c r="T660" i="3"/>
  <c r="S662" i="3"/>
  <c r="U662" i="3" s="1"/>
  <c r="T662" i="3"/>
  <c r="V662" i="3" s="1"/>
  <c r="W662" i="3" s="1"/>
  <c r="S664" i="3"/>
  <c r="U664" i="3" s="1"/>
  <c r="T664" i="3"/>
  <c r="V664" i="3" s="1"/>
  <c r="W664" i="3" s="1"/>
  <c r="S666" i="3"/>
  <c r="U666" i="3" s="1"/>
  <c r="T666" i="3"/>
  <c r="V666" i="3" s="1"/>
  <c r="W666" i="3" s="1"/>
  <c r="S668" i="3"/>
  <c r="U668" i="3" s="1"/>
  <c r="T668" i="3"/>
  <c r="V668" i="3" s="1"/>
  <c r="W668" i="3" s="1"/>
  <c r="S670" i="3"/>
  <c r="U670" i="3" s="1"/>
  <c r="T670" i="3"/>
  <c r="V670" i="3" s="1"/>
  <c r="W670" i="3" s="1"/>
  <c r="S672" i="3"/>
  <c r="U672" i="3" s="1"/>
  <c r="T672" i="3"/>
  <c r="V672" i="3" s="1"/>
  <c r="W672" i="3" s="1"/>
  <c r="S674" i="3"/>
  <c r="U674" i="3" s="1"/>
  <c r="T674" i="3"/>
  <c r="V674" i="3" s="1"/>
  <c r="W674" i="3" s="1"/>
  <c r="S676" i="3"/>
  <c r="U676" i="3" s="1"/>
  <c r="T676" i="3"/>
  <c r="V676" i="3" s="1"/>
  <c r="W676" i="3" s="1"/>
  <c r="S678" i="3"/>
  <c r="U678" i="3" s="1"/>
  <c r="T678" i="3"/>
  <c r="V678" i="3" s="1"/>
  <c r="W678" i="3" s="1"/>
  <c r="S683" i="3"/>
  <c r="U683" i="3" s="1"/>
  <c r="T683" i="3"/>
  <c r="V683" i="3" s="1"/>
  <c r="W683" i="3" s="1"/>
  <c r="S685" i="3"/>
  <c r="U685" i="3" s="1"/>
  <c r="T685" i="3"/>
  <c r="V685" i="3" s="1"/>
  <c r="W685" i="3" s="1"/>
  <c r="S687" i="3"/>
  <c r="U687" i="3" s="1"/>
  <c r="T687" i="3"/>
  <c r="V687" i="3" s="1"/>
  <c r="W687" i="3" s="1"/>
  <c r="S689" i="3"/>
  <c r="U689" i="3" s="1"/>
  <c r="T689" i="3"/>
  <c r="V689" i="3" s="1"/>
  <c r="W689" i="3" s="1"/>
  <c r="S691" i="3"/>
  <c r="U691" i="3" s="1"/>
  <c r="T691" i="3"/>
  <c r="V691" i="3" s="1"/>
  <c r="W691" i="3" s="1"/>
  <c r="S693" i="3"/>
  <c r="U693" i="3" s="1"/>
  <c r="T693" i="3"/>
  <c r="V693" i="3" s="1"/>
  <c r="W693" i="3" s="1"/>
  <c r="S698" i="3"/>
  <c r="U698" i="3" s="1"/>
  <c r="T698" i="3"/>
  <c r="V698" i="3" s="1"/>
  <c r="W698" i="3" s="1"/>
  <c r="S700" i="3"/>
  <c r="U700" i="3" s="1"/>
  <c r="T700" i="3"/>
  <c r="S702" i="3"/>
  <c r="U702" i="3" s="1"/>
  <c r="T702" i="3"/>
  <c r="V702" i="3" s="1"/>
  <c r="W702" i="3" s="1"/>
  <c r="S704" i="3"/>
  <c r="U704" i="3" s="1"/>
  <c r="T704" i="3"/>
  <c r="V704" i="3" s="1"/>
  <c r="W704" i="3" s="1"/>
  <c r="S706" i="3"/>
  <c r="U706" i="3" s="1"/>
  <c r="T706" i="3"/>
  <c r="V706" i="3" s="1"/>
  <c r="W706" i="3" s="1"/>
  <c r="S708" i="3"/>
  <c r="U708" i="3" s="1"/>
  <c r="T708" i="3"/>
  <c r="V708" i="3" s="1"/>
  <c r="W708" i="3" s="1"/>
  <c r="S710" i="3"/>
  <c r="U710" i="3" s="1"/>
  <c r="T710" i="3"/>
  <c r="V710" i="3" s="1"/>
  <c r="W710" i="3" s="1"/>
  <c r="S712" i="3"/>
  <c r="U712" i="3" s="1"/>
  <c r="T712" i="3"/>
  <c r="V712" i="3" s="1"/>
  <c r="W712" i="3" s="1"/>
  <c r="S714" i="3"/>
  <c r="U714" i="3" s="1"/>
  <c r="T714" i="3"/>
  <c r="V714" i="3" s="1"/>
  <c r="W714" i="3" s="1"/>
  <c r="S716" i="3"/>
  <c r="U716" i="3" s="1"/>
  <c r="T716" i="3"/>
  <c r="V716" i="3" s="1"/>
  <c r="W716" i="3" s="1"/>
  <c r="S718" i="3"/>
  <c r="U718" i="3" s="1"/>
  <c r="T718" i="3"/>
  <c r="V718" i="3" s="1"/>
  <c r="W718" i="3" s="1"/>
  <c r="S720" i="3"/>
  <c r="U720" i="3" s="1"/>
  <c r="T720" i="3"/>
  <c r="V720" i="3" s="1"/>
  <c r="W720" i="3" s="1"/>
  <c r="S722" i="3"/>
  <c r="U722" i="3" s="1"/>
  <c r="T722" i="3"/>
  <c r="V722" i="3" s="1"/>
  <c r="W722" i="3" s="1"/>
  <c r="S724" i="3"/>
  <c r="U724" i="3" s="1"/>
  <c r="T724" i="3"/>
  <c r="V724" i="3" s="1"/>
  <c r="W724" i="3" s="1"/>
  <c r="S726" i="3"/>
  <c r="U726" i="3" s="1"/>
  <c r="T726" i="3"/>
  <c r="V726" i="3" s="1"/>
  <c r="W726" i="3" s="1"/>
  <c r="S728" i="3"/>
  <c r="U728" i="3" s="1"/>
  <c r="T728" i="3"/>
  <c r="V728" i="3" s="1"/>
  <c r="W728" i="3" s="1"/>
  <c r="S730" i="3"/>
  <c r="U730" i="3" s="1"/>
  <c r="T730" i="3"/>
  <c r="V730" i="3" s="1"/>
  <c r="W730" i="3" s="1"/>
  <c r="S732" i="3"/>
  <c r="U732" i="3" s="1"/>
  <c r="T732" i="3"/>
  <c r="V732" i="3" s="1"/>
  <c r="W732" i="3" s="1"/>
  <c r="S734" i="3"/>
  <c r="U734" i="3" s="1"/>
  <c r="T734" i="3"/>
  <c r="V734" i="3" s="1"/>
  <c r="W734" i="3" s="1"/>
  <c r="S736" i="3"/>
  <c r="U736" i="3" s="1"/>
  <c r="T736" i="3"/>
  <c r="V736" i="3" s="1"/>
  <c r="W736" i="3" s="1"/>
  <c r="S738" i="3"/>
  <c r="U738" i="3" s="1"/>
  <c r="T738" i="3"/>
  <c r="V738" i="3" s="1"/>
  <c r="W738" i="3" s="1"/>
  <c r="S740" i="3"/>
  <c r="U740" i="3" s="1"/>
  <c r="T740" i="3"/>
  <c r="S742" i="3"/>
  <c r="U742" i="3" s="1"/>
  <c r="T742" i="3"/>
  <c r="V742" i="3" s="1"/>
  <c r="W742" i="3" s="1"/>
  <c r="S744" i="3"/>
  <c r="U744" i="3" s="1"/>
  <c r="T744" i="3"/>
  <c r="V744" i="3" s="1"/>
  <c r="W744" i="3" s="1"/>
  <c r="S746" i="3"/>
  <c r="U746" i="3" s="1"/>
  <c r="T746" i="3"/>
  <c r="V746" i="3" s="1"/>
  <c r="W746" i="3" s="1"/>
  <c r="S748" i="3"/>
  <c r="U748" i="3" s="1"/>
  <c r="T748" i="3"/>
  <c r="V748" i="3" s="1"/>
  <c r="W748" i="3" s="1"/>
  <c r="S750" i="3"/>
  <c r="U750" i="3" s="1"/>
  <c r="T750" i="3"/>
  <c r="V750" i="3" s="1"/>
  <c r="W750" i="3" s="1"/>
  <c r="S752" i="3"/>
  <c r="U752" i="3" s="1"/>
  <c r="T752" i="3"/>
  <c r="V752" i="3" s="1"/>
  <c r="W752" i="3" s="1"/>
  <c r="S754" i="3"/>
  <c r="U754" i="3" s="1"/>
  <c r="T754" i="3"/>
  <c r="V754" i="3" s="1"/>
  <c r="W754" i="3" s="1"/>
  <c r="S759" i="3"/>
  <c r="U759" i="3" s="1"/>
  <c r="T759" i="3"/>
  <c r="V759" i="3" s="1"/>
  <c r="W759" i="3" s="1"/>
  <c r="S761" i="3"/>
  <c r="U761" i="3" s="1"/>
  <c r="T761" i="3"/>
  <c r="V761" i="3" s="1"/>
  <c r="W761" i="3" s="1"/>
  <c r="S763" i="3"/>
  <c r="U763" i="3" s="1"/>
  <c r="T763" i="3"/>
  <c r="V763" i="3" s="1"/>
  <c r="W763" i="3" s="1"/>
  <c r="S765" i="3"/>
  <c r="U765" i="3" s="1"/>
  <c r="T765" i="3"/>
  <c r="S767" i="3"/>
  <c r="U767" i="3" s="1"/>
  <c r="T767" i="3"/>
  <c r="V767" i="3" s="1"/>
  <c r="W767" i="3" s="1"/>
  <c r="S769" i="3"/>
  <c r="U769" i="3" s="1"/>
  <c r="T769" i="3"/>
  <c r="V769" i="3" s="1"/>
  <c r="W769" i="3" s="1"/>
  <c r="S771" i="3"/>
  <c r="U771" i="3" s="1"/>
  <c r="T771" i="3"/>
  <c r="V771" i="3" s="1"/>
  <c r="W771" i="3" s="1"/>
  <c r="S773" i="3"/>
  <c r="U773" i="3" s="1"/>
  <c r="T773" i="3"/>
  <c r="V773" i="3" s="1"/>
  <c r="W773" i="3" s="1"/>
  <c r="S775" i="3"/>
  <c r="U775" i="3" s="1"/>
  <c r="T775" i="3"/>
  <c r="V775" i="3" s="1"/>
  <c r="W775" i="3" s="1"/>
  <c r="S777" i="3"/>
  <c r="U777" i="3" s="1"/>
  <c r="T777" i="3"/>
  <c r="V777" i="3" s="1"/>
  <c r="W777" i="3" s="1"/>
  <c r="S779" i="3"/>
  <c r="U779" i="3" s="1"/>
  <c r="T779" i="3"/>
  <c r="V779" i="3" s="1"/>
  <c r="W779" i="3" s="1"/>
  <c r="S781" i="3"/>
  <c r="U781" i="3" s="1"/>
  <c r="T781" i="3"/>
  <c r="V781" i="3" s="1"/>
  <c r="W781" i="3" s="1"/>
  <c r="S783" i="3"/>
  <c r="U783" i="3" s="1"/>
  <c r="T783" i="3"/>
  <c r="V783" i="3" s="1"/>
  <c r="W783" i="3" s="1"/>
  <c r="S785" i="3"/>
  <c r="U785" i="3" s="1"/>
  <c r="T785" i="3"/>
  <c r="V785" i="3" s="1"/>
  <c r="W785" i="3" s="1"/>
  <c r="S787" i="3"/>
  <c r="U787" i="3" s="1"/>
  <c r="T787" i="3"/>
  <c r="V787" i="3" s="1"/>
  <c r="W787" i="3" s="1"/>
  <c r="S789" i="3"/>
  <c r="U789" i="3" s="1"/>
  <c r="T789" i="3"/>
  <c r="V789" i="3" s="1"/>
  <c r="W789" i="3" s="1"/>
  <c r="S791" i="3"/>
  <c r="U791" i="3" s="1"/>
  <c r="T791" i="3"/>
  <c r="V791" i="3" s="1"/>
  <c r="W791" i="3" s="1"/>
  <c r="S793" i="3"/>
  <c r="U793" i="3" s="1"/>
  <c r="T793" i="3"/>
  <c r="V793" i="3" s="1"/>
  <c r="W793" i="3" s="1"/>
  <c r="S795" i="3"/>
  <c r="U795" i="3" s="1"/>
  <c r="T795" i="3"/>
  <c r="V795" i="3" s="1"/>
  <c r="W795" i="3" s="1"/>
  <c r="S797" i="3"/>
  <c r="U797" i="3" s="1"/>
  <c r="T797" i="3"/>
  <c r="V797" i="3" s="1"/>
  <c r="W797" i="3" s="1"/>
  <c r="S799" i="3"/>
  <c r="U799" i="3" s="1"/>
  <c r="T799" i="3"/>
  <c r="V799" i="3" s="1"/>
  <c r="W799" i="3" s="1"/>
  <c r="S801" i="3"/>
  <c r="U801" i="3" s="1"/>
  <c r="T801" i="3"/>
  <c r="V801" i="3" s="1"/>
  <c r="W801" i="3" s="1"/>
  <c r="S803" i="3"/>
  <c r="U803" i="3" s="1"/>
  <c r="T803" i="3"/>
  <c r="V803" i="3" s="1"/>
  <c r="W803" i="3" s="1"/>
  <c r="S805" i="3"/>
  <c r="U805" i="3" s="1"/>
  <c r="T805" i="3"/>
  <c r="V805" i="3" s="1"/>
  <c r="W805" i="3" s="1"/>
  <c r="S807" i="3"/>
  <c r="U807" i="3" s="1"/>
  <c r="T807" i="3"/>
  <c r="V807" i="3" s="1"/>
  <c r="W807" i="3" s="1"/>
  <c r="S809" i="3"/>
  <c r="U809" i="3" s="1"/>
  <c r="T809" i="3"/>
  <c r="V809" i="3" s="1"/>
  <c r="W809" i="3" s="1"/>
  <c r="S811" i="3"/>
  <c r="U811" i="3" s="1"/>
  <c r="T811" i="3"/>
  <c r="V811" i="3" s="1"/>
  <c r="W811" i="3" s="1"/>
  <c r="S813" i="3"/>
  <c r="U813" i="3" s="1"/>
  <c r="T813" i="3"/>
  <c r="V813" i="3" s="1"/>
  <c r="W813" i="3" s="1"/>
  <c r="S815" i="3"/>
  <c r="U815" i="3" s="1"/>
  <c r="T815" i="3"/>
  <c r="V815" i="3" s="1"/>
  <c r="W815" i="3" s="1"/>
  <c r="S817" i="3"/>
  <c r="U817" i="3" s="1"/>
  <c r="T817" i="3"/>
  <c r="V817" i="3" s="1"/>
  <c r="W817" i="3" s="1"/>
  <c r="S819" i="3"/>
  <c r="U819" i="3" s="1"/>
  <c r="T819" i="3"/>
  <c r="V819" i="3" s="1"/>
  <c r="W819" i="3" s="1"/>
  <c r="S821" i="3"/>
  <c r="U821" i="3" s="1"/>
  <c r="T821" i="3"/>
  <c r="V821" i="3" s="1"/>
  <c r="W821" i="3" s="1"/>
  <c r="S823" i="3"/>
  <c r="U823" i="3" s="1"/>
  <c r="T823" i="3"/>
  <c r="V823" i="3" s="1"/>
  <c r="W823" i="3" s="1"/>
  <c r="S825" i="3"/>
  <c r="U825" i="3" s="1"/>
  <c r="T825" i="3"/>
  <c r="V825" i="3" s="1"/>
  <c r="W825" i="3" s="1"/>
  <c r="S827" i="3"/>
  <c r="U827" i="3" s="1"/>
  <c r="T827" i="3"/>
  <c r="V827" i="3" s="1"/>
  <c r="W827" i="3" s="1"/>
  <c r="S829" i="3"/>
  <c r="U829" i="3" s="1"/>
  <c r="T829" i="3"/>
  <c r="V829" i="3" s="1"/>
  <c r="W829" i="3" s="1"/>
  <c r="S831" i="3"/>
  <c r="U831" i="3" s="1"/>
  <c r="T831" i="3"/>
  <c r="V831" i="3" s="1"/>
  <c r="W831" i="3" s="1"/>
  <c r="S833" i="3"/>
  <c r="U833" i="3" s="1"/>
  <c r="T833" i="3"/>
  <c r="V833" i="3" s="1"/>
  <c r="W833" i="3" s="1"/>
  <c r="S835" i="3"/>
  <c r="U835" i="3" s="1"/>
  <c r="T835" i="3"/>
  <c r="V835" i="3" s="1"/>
  <c r="W835" i="3" s="1"/>
  <c r="S837" i="3"/>
  <c r="U837" i="3" s="1"/>
  <c r="T837" i="3"/>
  <c r="V837" i="3" s="1"/>
  <c r="W837" i="3" s="1"/>
  <c r="S839" i="3"/>
  <c r="U839" i="3" s="1"/>
  <c r="T839" i="3"/>
  <c r="V839" i="3" s="1"/>
  <c r="W839" i="3" s="1"/>
  <c r="S841" i="3"/>
  <c r="U841" i="3" s="1"/>
  <c r="T841" i="3"/>
  <c r="V841" i="3" s="1"/>
  <c r="W841" i="3" s="1"/>
  <c r="S843" i="3"/>
  <c r="U843" i="3" s="1"/>
  <c r="T843" i="3"/>
  <c r="V843" i="3" s="1"/>
  <c r="W843" i="3" s="1"/>
  <c r="S845" i="3"/>
  <c r="U845" i="3" s="1"/>
  <c r="T845" i="3"/>
  <c r="V845" i="3" s="1"/>
  <c r="W845" i="3" s="1"/>
  <c r="S847" i="3"/>
  <c r="U847" i="3" s="1"/>
  <c r="T847" i="3"/>
  <c r="V847" i="3" s="1"/>
  <c r="W847" i="3" s="1"/>
  <c r="S849" i="3"/>
  <c r="U849" i="3" s="1"/>
  <c r="T849" i="3"/>
  <c r="V849" i="3" s="1"/>
  <c r="W849" i="3" s="1"/>
  <c r="S851" i="3"/>
  <c r="U851" i="3" s="1"/>
  <c r="T851" i="3"/>
  <c r="V851" i="3" s="1"/>
  <c r="W851" i="3" s="1"/>
  <c r="S853" i="3"/>
  <c r="U853" i="3" s="1"/>
  <c r="T853" i="3"/>
  <c r="S855" i="3"/>
  <c r="U855" i="3" s="1"/>
  <c r="T855" i="3"/>
  <c r="V855" i="3" s="1"/>
  <c r="W855" i="3" s="1"/>
  <c r="S857" i="3"/>
  <c r="U857" i="3" s="1"/>
  <c r="T857" i="3"/>
  <c r="V857" i="3" s="1"/>
  <c r="W857" i="3" s="1"/>
  <c r="S859" i="3"/>
  <c r="U859" i="3" s="1"/>
  <c r="T859" i="3"/>
  <c r="V859" i="3" s="1"/>
  <c r="W859" i="3" s="1"/>
  <c r="S861" i="3"/>
  <c r="U861" i="3" s="1"/>
  <c r="T861" i="3"/>
  <c r="V861" i="3" s="1"/>
  <c r="W861" i="3" s="1"/>
  <c r="S863" i="3"/>
  <c r="U863" i="3" s="1"/>
  <c r="T863" i="3"/>
  <c r="V863" i="3" s="1"/>
  <c r="W863" i="3" s="1"/>
  <c r="S865" i="3"/>
  <c r="U865" i="3" s="1"/>
  <c r="T865" i="3"/>
  <c r="V865" i="3" s="1"/>
  <c r="W865" i="3" s="1"/>
  <c r="S867" i="3"/>
  <c r="U867" i="3" s="1"/>
  <c r="T867" i="3"/>
  <c r="V867" i="3" s="1"/>
  <c r="W867" i="3" s="1"/>
  <c r="S869" i="3"/>
  <c r="U869" i="3" s="1"/>
  <c r="T869" i="3"/>
  <c r="V869" i="3" s="1"/>
  <c r="W869" i="3" s="1"/>
  <c r="S871" i="3"/>
  <c r="U871" i="3" s="1"/>
  <c r="T871" i="3"/>
  <c r="V871" i="3" s="1"/>
  <c r="W871" i="3" s="1"/>
  <c r="S873" i="3"/>
  <c r="U873" i="3" s="1"/>
  <c r="T873" i="3"/>
  <c r="V873" i="3" s="1"/>
  <c r="W873" i="3" s="1"/>
  <c r="S875" i="3"/>
  <c r="U875" i="3" s="1"/>
  <c r="T875" i="3"/>
  <c r="V875" i="3" s="1"/>
  <c r="W875" i="3" s="1"/>
  <c r="S877" i="3"/>
  <c r="U877" i="3" s="1"/>
  <c r="T877" i="3"/>
  <c r="V877" i="3" s="1"/>
  <c r="W877" i="3" s="1"/>
  <c r="S879" i="3"/>
  <c r="U879" i="3" s="1"/>
  <c r="T879" i="3"/>
  <c r="V879" i="3" s="1"/>
  <c r="W879" i="3" s="1"/>
  <c r="S881" i="3"/>
  <c r="U881" i="3" s="1"/>
  <c r="T881" i="3"/>
  <c r="V881" i="3" s="1"/>
  <c r="W881" i="3" s="1"/>
  <c r="S883" i="3"/>
  <c r="U883" i="3" s="1"/>
  <c r="T883" i="3"/>
  <c r="V883" i="3" s="1"/>
  <c r="W883" i="3" s="1"/>
  <c r="S885" i="3"/>
  <c r="U885" i="3" s="1"/>
  <c r="T885" i="3"/>
  <c r="V885" i="3" s="1"/>
  <c r="W885" i="3" s="1"/>
  <c r="S887" i="3"/>
  <c r="U887" i="3" s="1"/>
  <c r="T887" i="3"/>
  <c r="V887" i="3" s="1"/>
  <c r="W887" i="3" s="1"/>
  <c r="S889" i="3"/>
  <c r="U889" i="3" s="1"/>
  <c r="T889" i="3"/>
  <c r="V889" i="3" s="1"/>
  <c r="W889" i="3" s="1"/>
  <c r="S891" i="3"/>
  <c r="U891" i="3" s="1"/>
  <c r="T891" i="3"/>
  <c r="V891" i="3" s="1"/>
  <c r="W891" i="3" s="1"/>
  <c r="S893" i="3"/>
  <c r="U893" i="3" s="1"/>
  <c r="T893" i="3"/>
  <c r="V893" i="3" s="1"/>
  <c r="W893" i="3" s="1"/>
  <c r="S895" i="3"/>
  <c r="U895" i="3" s="1"/>
  <c r="T895" i="3"/>
  <c r="V895" i="3" s="1"/>
  <c r="W895" i="3" s="1"/>
  <c r="S897" i="3"/>
  <c r="U897" i="3" s="1"/>
  <c r="T897" i="3"/>
  <c r="V897" i="3" s="1"/>
  <c r="W897" i="3" s="1"/>
  <c r="S899" i="3"/>
  <c r="U899" i="3" s="1"/>
  <c r="T899" i="3"/>
  <c r="V899" i="3" s="1"/>
  <c r="W899" i="3" s="1"/>
  <c r="S901" i="3"/>
  <c r="U901" i="3" s="1"/>
  <c r="T901" i="3"/>
  <c r="V901" i="3" s="1"/>
  <c r="W901" i="3" s="1"/>
  <c r="S903" i="3"/>
  <c r="U903" i="3" s="1"/>
  <c r="T903" i="3"/>
  <c r="V903" i="3" s="1"/>
  <c r="W903" i="3" s="1"/>
  <c r="S905" i="3"/>
  <c r="U905" i="3" s="1"/>
  <c r="T905" i="3"/>
  <c r="V905" i="3" s="1"/>
  <c r="W905" i="3" s="1"/>
  <c r="S907" i="3"/>
  <c r="U907" i="3" s="1"/>
  <c r="T907" i="3"/>
  <c r="V907" i="3" s="1"/>
  <c r="W907" i="3" s="1"/>
  <c r="S909" i="3"/>
  <c r="U909" i="3" s="1"/>
  <c r="T909" i="3"/>
  <c r="V909" i="3" s="1"/>
  <c r="W909" i="3" s="1"/>
  <c r="S911" i="3"/>
  <c r="U911" i="3" s="1"/>
  <c r="T911" i="3"/>
  <c r="V911" i="3" s="1"/>
  <c r="W911" i="3" s="1"/>
  <c r="S913" i="3"/>
  <c r="U913" i="3" s="1"/>
  <c r="T913" i="3"/>
  <c r="V913" i="3" s="1"/>
  <c r="W913" i="3" s="1"/>
  <c r="S915" i="3"/>
  <c r="U915" i="3" s="1"/>
  <c r="T915" i="3"/>
  <c r="V915" i="3" s="1"/>
  <c r="W915" i="3" s="1"/>
  <c r="S917" i="3"/>
  <c r="U917" i="3" s="1"/>
  <c r="T917" i="3"/>
  <c r="V917" i="3" s="1"/>
  <c r="W917" i="3" s="1"/>
  <c r="S919" i="3"/>
  <c r="U919" i="3" s="1"/>
  <c r="T919" i="3"/>
  <c r="V919" i="3" s="1"/>
  <c r="W919" i="3" s="1"/>
  <c r="S921" i="3"/>
  <c r="U921" i="3" s="1"/>
  <c r="T921" i="3"/>
  <c r="V921" i="3" s="1"/>
  <c r="W921" i="3" s="1"/>
  <c r="S923" i="3"/>
  <c r="U923" i="3" s="1"/>
  <c r="T923" i="3"/>
  <c r="V923" i="3" s="1"/>
  <c r="W923" i="3" s="1"/>
  <c r="S925" i="3"/>
  <c r="U925" i="3" s="1"/>
  <c r="T925" i="3"/>
  <c r="V925" i="3" s="1"/>
  <c r="W925" i="3" s="1"/>
  <c r="S927" i="3"/>
  <c r="U927" i="3" s="1"/>
  <c r="T927" i="3"/>
  <c r="V927" i="3" s="1"/>
  <c r="W927" i="3" s="1"/>
  <c r="S929" i="3"/>
  <c r="U929" i="3" s="1"/>
  <c r="T929" i="3"/>
  <c r="V929" i="3" s="1"/>
  <c r="W929" i="3" s="1"/>
  <c r="S931" i="3"/>
  <c r="U931" i="3" s="1"/>
  <c r="T931" i="3"/>
  <c r="V931" i="3" s="1"/>
  <c r="W931" i="3" s="1"/>
  <c r="S933" i="3"/>
  <c r="U933" i="3" s="1"/>
  <c r="T933" i="3"/>
  <c r="V933" i="3" s="1"/>
  <c r="W933" i="3" s="1"/>
  <c r="S935" i="3"/>
  <c r="U935" i="3" s="1"/>
  <c r="T935" i="3"/>
  <c r="V935" i="3" s="1"/>
  <c r="W935" i="3" s="1"/>
  <c r="S937" i="3"/>
  <c r="U937" i="3" s="1"/>
  <c r="T937" i="3"/>
  <c r="V937" i="3" s="1"/>
  <c r="W937" i="3" s="1"/>
  <c r="S939" i="3"/>
  <c r="U939" i="3" s="1"/>
  <c r="T939" i="3"/>
  <c r="V939" i="3" s="1"/>
  <c r="W939" i="3" s="1"/>
  <c r="S941" i="3"/>
  <c r="U941" i="3" s="1"/>
  <c r="T941" i="3"/>
  <c r="V941" i="3" s="1"/>
  <c r="W941" i="3" s="1"/>
  <c r="S943" i="3"/>
  <c r="U943" i="3" s="1"/>
  <c r="T943" i="3"/>
  <c r="V943" i="3" s="1"/>
  <c r="W943" i="3" s="1"/>
  <c r="S945" i="3"/>
  <c r="U945" i="3" s="1"/>
  <c r="T945" i="3"/>
  <c r="V945" i="3" s="1"/>
  <c r="W945" i="3" s="1"/>
  <c r="S947" i="3"/>
  <c r="U947" i="3" s="1"/>
  <c r="T947" i="3"/>
  <c r="V947" i="3" s="1"/>
  <c r="W947" i="3" s="1"/>
  <c r="S949" i="3"/>
  <c r="U949" i="3" s="1"/>
  <c r="T949" i="3"/>
  <c r="S951" i="3"/>
  <c r="U951" i="3" s="1"/>
  <c r="T951" i="3"/>
  <c r="V951" i="3" s="1"/>
  <c r="W951" i="3" s="1"/>
  <c r="S953" i="3"/>
  <c r="U953" i="3" s="1"/>
  <c r="T953" i="3"/>
  <c r="V953" i="3" s="1"/>
  <c r="W953" i="3" s="1"/>
  <c r="S955" i="3"/>
  <c r="U955" i="3" s="1"/>
  <c r="T955" i="3"/>
  <c r="V955" i="3" s="1"/>
  <c r="W955" i="3" s="1"/>
  <c r="S957" i="3"/>
  <c r="U957" i="3" s="1"/>
  <c r="T957" i="3"/>
  <c r="V957" i="3" s="1"/>
  <c r="W957" i="3" s="1"/>
  <c r="S959" i="3"/>
  <c r="U959" i="3" s="1"/>
  <c r="T959" i="3"/>
  <c r="V959" i="3" s="1"/>
  <c r="W959" i="3" s="1"/>
  <c r="S961" i="3"/>
  <c r="U961" i="3" s="1"/>
  <c r="T961" i="3"/>
  <c r="V961" i="3" s="1"/>
  <c r="W961" i="3" s="1"/>
  <c r="S963" i="3"/>
  <c r="U963" i="3" s="1"/>
  <c r="T963" i="3"/>
  <c r="V963" i="3" s="1"/>
  <c r="W963" i="3" s="1"/>
  <c r="S965" i="3"/>
  <c r="U965" i="3" s="1"/>
  <c r="T965" i="3"/>
  <c r="V965" i="3" s="1"/>
  <c r="W965" i="3" s="1"/>
  <c r="S967" i="3"/>
  <c r="U967" i="3" s="1"/>
  <c r="T967" i="3"/>
  <c r="V967" i="3" s="1"/>
  <c r="W967" i="3" s="1"/>
  <c r="S969" i="3"/>
  <c r="U969" i="3" s="1"/>
  <c r="T969" i="3"/>
  <c r="V969" i="3" s="1"/>
  <c r="W969" i="3" s="1"/>
  <c r="S971" i="3"/>
  <c r="U971" i="3" s="1"/>
  <c r="T971" i="3"/>
  <c r="V971" i="3" s="1"/>
  <c r="W971" i="3" s="1"/>
  <c r="S973" i="3"/>
  <c r="U973" i="3" s="1"/>
  <c r="T973" i="3"/>
  <c r="V973" i="3" s="1"/>
  <c r="W973" i="3" s="1"/>
  <c r="S975" i="3"/>
  <c r="U975" i="3" s="1"/>
  <c r="T975" i="3"/>
  <c r="V975" i="3" s="1"/>
  <c r="W975" i="3" s="1"/>
  <c r="S977" i="3"/>
  <c r="U977" i="3" s="1"/>
  <c r="T977" i="3"/>
  <c r="V977" i="3" s="1"/>
  <c r="W977" i="3" s="1"/>
  <c r="S979" i="3"/>
  <c r="U979" i="3" s="1"/>
  <c r="T979" i="3"/>
  <c r="V979" i="3" s="1"/>
  <c r="W979" i="3" s="1"/>
  <c r="S981" i="3"/>
  <c r="U981" i="3" s="1"/>
  <c r="T981" i="3"/>
  <c r="V981" i="3" s="1"/>
  <c r="W981" i="3" s="1"/>
  <c r="S983" i="3"/>
  <c r="U983" i="3" s="1"/>
  <c r="T983" i="3"/>
  <c r="V983" i="3" s="1"/>
  <c r="W983" i="3" s="1"/>
  <c r="S985" i="3"/>
  <c r="U985" i="3" s="1"/>
  <c r="T985" i="3"/>
  <c r="V985" i="3" s="1"/>
  <c r="W985" i="3" s="1"/>
  <c r="S987" i="3"/>
  <c r="U987" i="3" s="1"/>
  <c r="T987" i="3"/>
  <c r="V987" i="3" s="1"/>
  <c r="W987" i="3" s="1"/>
  <c r="S989" i="3"/>
  <c r="U989" i="3" s="1"/>
  <c r="T989" i="3"/>
  <c r="V989" i="3" s="1"/>
  <c r="W989" i="3" s="1"/>
  <c r="S991" i="3"/>
  <c r="U991" i="3" s="1"/>
  <c r="T991" i="3"/>
  <c r="V991" i="3" s="1"/>
  <c r="W991" i="3" s="1"/>
  <c r="S993" i="3"/>
  <c r="U993" i="3" s="1"/>
  <c r="T993" i="3"/>
  <c r="V993" i="3" s="1"/>
  <c r="W993" i="3" s="1"/>
  <c r="S995" i="3"/>
  <c r="U995" i="3" s="1"/>
  <c r="T995" i="3"/>
  <c r="V995" i="3" s="1"/>
  <c r="W995" i="3" s="1"/>
  <c r="S997" i="3"/>
  <c r="U997" i="3" s="1"/>
  <c r="T997" i="3"/>
  <c r="V997" i="3" s="1"/>
  <c r="W997" i="3" s="1"/>
  <c r="S999" i="3"/>
  <c r="U999" i="3" s="1"/>
  <c r="T999" i="3"/>
  <c r="V999" i="3" s="1"/>
  <c r="W999" i="3" s="1"/>
  <c r="S1001" i="3"/>
  <c r="U1001" i="3" s="1"/>
  <c r="T1001" i="3"/>
  <c r="V1001" i="3" s="1"/>
  <c r="W1001" i="3" s="1"/>
  <c r="S1003" i="3"/>
  <c r="U1003" i="3" s="1"/>
  <c r="T1003" i="3"/>
  <c r="V1003" i="3" s="1"/>
  <c r="W1003" i="3" s="1"/>
  <c r="S1005" i="3"/>
  <c r="U1005" i="3" s="1"/>
  <c r="T1005" i="3"/>
  <c r="V1005" i="3" s="1"/>
  <c r="W1005" i="3" s="1"/>
  <c r="S1007" i="3"/>
  <c r="U1007" i="3" s="1"/>
  <c r="T1007" i="3"/>
  <c r="V1007" i="3" s="1"/>
  <c r="W1007" i="3" s="1"/>
  <c r="S1009" i="3"/>
  <c r="U1009" i="3" s="1"/>
  <c r="T1009" i="3"/>
  <c r="V1009" i="3" s="1"/>
  <c r="W1009" i="3" s="1"/>
  <c r="S1011" i="3"/>
  <c r="U1011" i="3" s="1"/>
  <c r="T1011" i="3"/>
  <c r="V1011" i="3" s="1"/>
  <c r="W1011" i="3" s="1"/>
  <c r="S1013" i="3"/>
  <c r="U1013" i="3" s="1"/>
  <c r="T1013" i="3"/>
  <c r="V1013" i="3" s="1"/>
  <c r="W1013" i="3" s="1"/>
  <c r="S1015" i="3"/>
  <c r="U1015" i="3" s="1"/>
  <c r="T1015" i="3"/>
  <c r="V1015" i="3" s="1"/>
  <c r="W1015" i="3" s="1"/>
  <c r="S1017" i="3"/>
  <c r="T1017" i="3"/>
  <c r="V1017" i="3" s="1"/>
  <c r="W1017" i="3" s="1"/>
  <c r="S1019" i="3"/>
  <c r="U1019" i="3" s="1"/>
  <c r="T1019" i="3"/>
  <c r="V1019" i="3" s="1"/>
  <c r="W1019" i="3" s="1"/>
  <c r="S1024" i="3"/>
  <c r="U1024" i="3" s="1"/>
  <c r="T1024" i="3"/>
  <c r="V1024" i="3" s="1"/>
  <c r="W1024" i="3" s="1"/>
  <c r="S1026" i="3"/>
  <c r="U1026" i="3" s="1"/>
  <c r="T1026" i="3"/>
  <c r="V1026" i="3" s="1"/>
  <c r="W1026" i="3" s="1"/>
  <c r="S1028" i="3"/>
  <c r="U1028" i="3" s="1"/>
  <c r="T1028" i="3"/>
  <c r="V1028" i="3" s="1"/>
  <c r="W1028" i="3" s="1"/>
  <c r="S1030" i="3"/>
  <c r="U1030" i="3" s="1"/>
  <c r="T1030" i="3"/>
  <c r="V1030" i="3" s="1"/>
  <c r="W1030" i="3" s="1"/>
  <c r="S1032" i="3"/>
  <c r="U1032" i="3" s="1"/>
  <c r="T1032" i="3"/>
  <c r="V1032" i="3" s="1"/>
  <c r="W1032" i="3" s="1"/>
  <c r="S1034" i="3"/>
  <c r="U1034" i="3" s="1"/>
  <c r="T1034" i="3"/>
  <c r="V1034" i="3" s="1"/>
  <c r="W1034" i="3" s="1"/>
  <c r="S1036" i="3"/>
  <c r="U1036" i="3" s="1"/>
  <c r="T1036" i="3"/>
  <c r="V1036" i="3" s="1"/>
  <c r="W1036" i="3" s="1"/>
  <c r="S1038" i="3"/>
  <c r="U1038" i="3" s="1"/>
  <c r="T1038" i="3"/>
  <c r="V1038" i="3" s="1"/>
  <c r="W1038" i="3" s="1"/>
  <c r="S1040" i="3"/>
  <c r="U1040" i="3" s="1"/>
  <c r="T1040" i="3"/>
  <c r="S1042" i="3"/>
  <c r="U1042" i="3" s="1"/>
  <c r="T1042" i="3"/>
  <c r="V1042" i="3" s="1"/>
  <c r="W1042" i="3" s="1"/>
  <c r="S1044" i="3"/>
  <c r="U1044" i="3" s="1"/>
  <c r="T1044" i="3"/>
  <c r="V1044" i="3" s="1"/>
  <c r="W1044" i="3" s="1"/>
  <c r="S1046" i="3"/>
  <c r="U1046" i="3" s="1"/>
  <c r="T1046" i="3"/>
  <c r="V1046" i="3" s="1"/>
  <c r="W1046" i="3" s="1"/>
  <c r="S1048" i="3"/>
  <c r="U1048" i="3" s="1"/>
  <c r="T1048" i="3"/>
  <c r="V1048" i="3" s="1"/>
  <c r="W1048" i="3" s="1"/>
  <c r="S1050" i="3"/>
  <c r="U1050" i="3" s="1"/>
  <c r="T1050" i="3"/>
  <c r="V1050" i="3" s="1"/>
  <c r="W1050" i="3" s="1"/>
  <c r="S1052" i="3"/>
  <c r="U1052" i="3" s="1"/>
  <c r="T1052" i="3"/>
  <c r="S1054" i="3"/>
  <c r="U1054" i="3" s="1"/>
  <c r="T1054" i="3"/>
  <c r="V1054" i="3" s="1"/>
  <c r="W1054" i="3" s="1"/>
  <c r="S1056" i="3"/>
  <c r="U1056" i="3" s="1"/>
  <c r="T1056" i="3"/>
  <c r="V1056" i="3" s="1"/>
  <c r="W1056" i="3" s="1"/>
  <c r="S1058" i="3"/>
  <c r="U1058" i="3" s="1"/>
  <c r="T1058" i="3"/>
  <c r="V1058" i="3" s="1"/>
  <c r="W1058" i="3" s="1"/>
  <c r="S1060" i="3"/>
  <c r="U1060" i="3" s="1"/>
  <c r="T1060" i="3"/>
  <c r="V1060" i="3" s="1"/>
  <c r="W1060" i="3" s="1"/>
  <c r="S1062" i="3"/>
  <c r="U1062" i="3" s="1"/>
  <c r="T1062" i="3"/>
  <c r="V1062" i="3" s="1"/>
  <c r="W1062" i="3" s="1"/>
  <c r="S1064" i="3"/>
  <c r="U1064" i="3" s="1"/>
  <c r="T1064" i="3"/>
  <c r="V1064" i="3" s="1"/>
  <c r="W1064" i="3" s="1"/>
  <c r="S1066" i="3"/>
  <c r="U1066" i="3" s="1"/>
  <c r="T1066" i="3"/>
  <c r="V1066" i="3" s="1"/>
  <c r="W1066" i="3" s="1"/>
  <c r="S1068" i="3"/>
  <c r="U1068" i="3" s="1"/>
  <c r="T1068" i="3"/>
  <c r="V1068" i="3" s="1"/>
  <c r="W1068" i="3" s="1"/>
  <c r="S1070" i="3"/>
  <c r="U1070" i="3" s="1"/>
  <c r="T1070" i="3"/>
  <c r="V1070" i="3" s="1"/>
  <c r="W1070" i="3" s="1"/>
  <c r="S1072" i="3"/>
  <c r="U1072" i="3" s="1"/>
  <c r="T1072" i="3"/>
  <c r="V1072" i="3" s="1"/>
  <c r="W1072" i="3" s="1"/>
  <c r="S1074" i="3"/>
  <c r="U1074" i="3" s="1"/>
  <c r="T1074" i="3"/>
  <c r="V1074" i="3" s="1"/>
  <c r="W1074" i="3" s="1"/>
  <c r="S1076" i="3"/>
  <c r="U1076" i="3" s="1"/>
  <c r="T1076" i="3"/>
  <c r="V1076" i="3" s="1"/>
  <c r="W1076" i="3" s="1"/>
  <c r="S1078" i="3"/>
  <c r="U1078" i="3" s="1"/>
  <c r="T1078" i="3"/>
  <c r="V1078" i="3" s="1"/>
  <c r="W1078" i="3" s="1"/>
  <c r="S1080" i="3"/>
  <c r="U1080" i="3" s="1"/>
  <c r="T1080" i="3"/>
  <c r="V1080" i="3" s="1"/>
  <c r="W1080" i="3" s="1"/>
  <c r="S1082" i="3"/>
  <c r="U1082" i="3" s="1"/>
  <c r="T1082" i="3"/>
  <c r="V1082" i="3" s="1"/>
  <c r="W1082" i="3" s="1"/>
  <c r="S1084" i="3"/>
  <c r="U1084" i="3" s="1"/>
  <c r="T1084" i="3"/>
  <c r="V1084" i="3" s="1"/>
  <c r="W1084" i="3" s="1"/>
  <c r="S1086" i="3"/>
  <c r="U1086" i="3" s="1"/>
  <c r="T1086" i="3"/>
  <c r="V1086" i="3" s="1"/>
  <c r="W1086" i="3" s="1"/>
  <c r="S1088" i="3"/>
  <c r="U1088" i="3" s="1"/>
  <c r="T1088" i="3"/>
  <c r="V1088" i="3" s="1"/>
  <c r="W1088" i="3" s="1"/>
  <c r="S1090" i="3"/>
  <c r="U1090" i="3" s="1"/>
  <c r="T1090" i="3"/>
  <c r="V1090" i="3" s="1"/>
  <c r="W1090" i="3" s="1"/>
  <c r="S1092" i="3"/>
  <c r="U1092" i="3" s="1"/>
  <c r="T1092" i="3"/>
  <c r="V1092" i="3" s="1"/>
  <c r="W1092" i="3" s="1"/>
  <c r="S1094" i="3"/>
  <c r="U1094" i="3" s="1"/>
  <c r="T1094" i="3"/>
  <c r="V1094" i="3" s="1"/>
  <c r="W1094" i="3" s="1"/>
  <c r="S1096" i="3"/>
  <c r="U1096" i="3" s="1"/>
  <c r="T1096" i="3"/>
  <c r="V1096" i="3" s="1"/>
  <c r="W1096" i="3" s="1"/>
  <c r="S1098" i="3"/>
  <c r="U1098" i="3" s="1"/>
  <c r="T1098" i="3"/>
  <c r="V1098" i="3" s="1"/>
  <c r="W1098" i="3" s="1"/>
  <c r="S1100" i="3"/>
  <c r="U1100" i="3" s="1"/>
  <c r="T1100" i="3"/>
  <c r="V1100" i="3" s="1"/>
  <c r="W1100" i="3" s="1"/>
  <c r="S1102" i="3"/>
  <c r="U1102" i="3" s="1"/>
  <c r="T1102" i="3"/>
  <c r="V1102" i="3" s="1"/>
  <c r="W1102" i="3" s="1"/>
  <c r="S1104" i="3"/>
  <c r="U1104" i="3" s="1"/>
  <c r="T1104" i="3"/>
  <c r="V1104" i="3" s="1"/>
  <c r="W1104" i="3" s="1"/>
  <c r="S1106" i="3"/>
  <c r="U1106" i="3" s="1"/>
  <c r="T1106" i="3"/>
  <c r="V1106" i="3" s="1"/>
  <c r="W1106" i="3" s="1"/>
  <c r="S1108" i="3"/>
  <c r="U1108" i="3" s="1"/>
  <c r="T1108" i="3"/>
  <c r="V1108" i="3" s="1"/>
  <c r="W1108" i="3" s="1"/>
  <c r="S1110" i="3"/>
  <c r="U1110" i="3" s="1"/>
  <c r="T1110" i="3"/>
  <c r="V1110" i="3" s="1"/>
  <c r="W1110" i="3" s="1"/>
  <c r="S1112" i="3"/>
  <c r="U1112" i="3" s="1"/>
  <c r="T1112" i="3"/>
  <c r="V1112" i="3" s="1"/>
  <c r="W1112" i="3" s="1"/>
  <c r="S1114" i="3"/>
  <c r="U1114" i="3" s="1"/>
  <c r="T1114" i="3"/>
  <c r="V1114" i="3" s="1"/>
  <c r="W1114" i="3" s="1"/>
  <c r="S1116" i="3"/>
  <c r="U1116" i="3" s="1"/>
  <c r="T1116" i="3"/>
  <c r="V1116" i="3" s="1"/>
  <c r="W1116" i="3" s="1"/>
  <c r="S1118" i="3"/>
  <c r="U1118" i="3" s="1"/>
  <c r="T1118" i="3"/>
  <c r="V1118" i="3" s="1"/>
  <c r="W1118" i="3" s="1"/>
  <c r="S1120" i="3"/>
  <c r="U1120" i="3" s="1"/>
  <c r="T1120" i="3"/>
  <c r="V1120" i="3" s="1"/>
  <c r="W1120" i="3" s="1"/>
  <c r="S1122" i="3"/>
  <c r="U1122" i="3" s="1"/>
  <c r="T1122" i="3"/>
  <c r="V1122" i="3" s="1"/>
  <c r="W1122" i="3" s="1"/>
  <c r="S1124" i="3"/>
  <c r="U1124" i="3" s="1"/>
  <c r="T1124" i="3"/>
  <c r="V1124" i="3" s="1"/>
  <c r="W1124" i="3" s="1"/>
  <c r="S1126" i="3"/>
  <c r="U1126" i="3" s="1"/>
  <c r="T1126" i="3"/>
  <c r="V1126" i="3" s="1"/>
  <c r="W1126" i="3" s="1"/>
  <c r="S1128" i="3"/>
  <c r="U1128" i="3" s="1"/>
  <c r="T1128" i="3"/>
  <c r="V1128" i="3" s="1"/>
  <c r="W1128" i="3" s="1"/>
  <c r="S1130" i="3"/>
  <c r="U1130" i="3" s="1"/>
  <c r="T1130" i="3"/>
  <c r="V1130" i="3" s="1"/>
  <c r="W1130" i="3" s="1"/>
  <c r="S1132" i="3"/>
  <c r="U1132" i="3" s="1"/>
  <c r="T1132" i="3"/>
  <c r="V1132" i="3" s="1"/>
  <c r="W1132" i="3" s="1"/>
  <c r="S1134" i="3"/>
  <c r="U1134" i="3" s="1"/>
  <c r="T1134" i="3"/>
  <c r="V1134" i="3" s="1"/>
  <c r="W1134" i="3" s="1"/>
  <c r="S1136" i="3"/>
  <c r="U1136" i="3" s="1"/>
  <c r="T1136" i="3"/>
  <c r="V1136" i="3" s="1"/>
  <c r="W1136" i="3" s="1"/>
  <c r="S1138" i="3"/>
  <c r="U1138" i="3" s="1"/>
  <c r="T1138" i="3"/>
  <c r="V1138" i="3" s="1"/>
  <c r="W1138" i="3" s="1"/>
  <c r="S1140" i="3"/>
  <c r="U1140" i="3" s="1"/>
  <c r="T1140" i="3"/>
  <c r="V1140" i="3" s="1"/>
  <c r="W1140" i="3" s="1"/>
  <c r="S1142" i="3"/>
  <c r="U1142" i="3" s="1"/>
  <c r="T1142" i="3"/>
  <c r="V1142" i="3" s="1"/>
  <c r="W1142" i="3" s="1"/>
  <c r="S1144" i="3"/>
  <c r="U1144" i="3" s="1"/>
  <c r="T1144" i="3"/>
  <c r="V1144" i="3" s="1"/>
  <c r="W1144" i="3" s="1"/>
  <c r="S1146" i="3"/>
  <c r="U1146" i="3" s="1"/>
  <c r="T1146" i="3"/>
  <c r="V1146" i="3" s="1"/>
  <c r="W1146" i="3" s="1"/>
  <c r="S1148" i="3"/>
  <c r="U1148" i="3" s="1"/>
  <c r="T1148" i="3"/>
  <c r="V1148" i="3" s="1"/>
  <c r="W1148" i="3" s="1"/>
  <c r="S1150" i="3"/>
  <c r="U1150" i="3" s="1"/>
  <c r="T1150" i="3"/>
  <c r="V1150" i="3" s="1"/>
  <c r="W1150" i="3" s="1"/>
  <c r="S1152" i="3"/>
  <c r="U1152" i="3" s="1"/>
  <c r="T1152" i="3"/>
  <c r="V1152" i="3" s="1"/>
  <c r="W1152" i="3" s="1"/>
  <c r="S1154" i="3"/>
  <c r="U1154" i="3" s="1"/>
  <c r="T1154" i="3"/>
  <c r="V1154" i="3" s="1"/>
  <c r="W1154" i="3" s="1"/>
  <c r="S1156" i="3"/>
  <c r="U1156" i="3" s="1"/>
  <c r="T1156" i="3"/>
  <c r="V1156" i="3" s="1"/>
  <c r="W1156" i="3" s="1"/>
  <c r="S1158" i="3"/>
  <c r="U1158" i="3" s="1"/>
  <c r="T1158" i="3"/>
  <c r="V1158" i="3" s="1"/>
  <c r="W1158" i="3" s="1"/>
  <c r="S1160" i="3"/>
  <c r="U1160" i="3" s="1"/>
  <c r="T1160" i="3"/>
  <c r="V1160" i="3" s="1"/>
  <c r="W1160" i="3" s="1"/>
  <c r="S1162" i="3"/>
  <c r="U1162" i="3" s="1"/>
  <c r="T1162" i="3"/>
  <c r="V1162" i="3" s="1"/>
  <c r="W1162" i="3" s="1"/>
  <c r="S1164" i="3"/>
  <c r="U1164" i="3" s="1"/>
  <c r="T1164" i="3"/>
  <c r="V1164" i="3" s="1"/>
  <c r="W1164" i="3" s="1"/>
  <c r="S1166" i="3"/>
  <c r="U1166" i="3" s="1"/>
  <c r="T1166" i="3"/>
  <c r="V1166" i="3" s="1"/>
  <c r="W1166" i="3" s="1"/>
  <c r="S1168" i="3"/>
  <c r="U1168" i="3" s="1"/>
  <c r="T1168" i="3"/>
  <c r="V1168" i="3" s="1"/>
  <c r="W1168" i="3" s="1"/>
  <c r="S1170" i="3"/>
  <c r="U1170" i="3" s="1"/>
  <c r="T1170" i="3"/>
  <c r="V1170" i="3" s="1"/>
  <c r="W1170" i="3" s="1"/>
  <c r="S1172" i="3"/>
  <c r="U1172" i="3" s="1"/>
  <c r="T1172" i="3"/>
  <c r="V1172" i="3" s="1"/>
  <c r="W1172" i="3" s="1"/>
  <c r="S1174" i="3"/>
  <c r="U1174" i="3" s="1"/>
  <c r="T1174" i="3"/>
  <c r="V1174" i="3" s="1"/>
  <c r="W1174" i="3" s="1"/>
  <c r="S1176" i="3"/>
  <c r="U1176" i="3" s="1"/>
  <c r="T1176" i="3"/>
  <c r="V1176" i="3" s="1"/>
  <c r="W1176" i="3" s="1"/>
  <c r="S1178" i="3"/>
  <c r="U1178" i="3" s="1"/>
  <c r="T1178" i="3"/>
  <c r="V1178" i="3" s="1"/>
  <c r="W1178" i="3" s="1"/>
  <c r="S1180" i="3"/>
  <c r="U1180" i="3" s="1"/>
  <c r="T1180" i="3"/>
  <c r="V1180" i="3" s="1"/>
  <c r="W1180" i="3" s="1"/>
  <c r="S1182" i="3"/>
  <c r="U1182" i="3" s="1"/>
  <c r="T1182" i="3"/>
  <c r="V1182" i="3" s="1"/>
  <c r="W1182" i="3" s="1"/>
  <c r="S1184" i="3"/>
  <c r="U1184" i="3" s="1"/>
  <c r="T1184" i="3"/>
  <c r="V1184" i="3" s="1"/>
  <c r="W1184" i="3" s="1"/>
  <c r="S1186" i="3"/>
  <c r="U1186" i="3" s="1"/>
  <c r="T1186" i="3"/>
  <c r="V1186" i="3" s="1"/>
  <c r="W1186" i="3" s="1"/>
  <c r="S1188" i="3"/>
  <c r="U1188" i="3" s="1"/>
  <c r="T1188" i="3"/>
  <c r="V1188" i="3" s="1"/>
  <c r="W1188" i="3" s="1"/>
  <c r="S1190" i="3"/>
  <c r="U1190" i="3" s="1"/>
  <c r="T1190" i="3"/>
  <c r="V1190" i="3" s="1"/>
  <c r="W1190" i="3" s="1"/>
  <c r="S1192" i="3"/>
  <c r="U1192" i="3" s="1"/>
  <c r="T1192" i="3"/>
  <c r="V1192" i="3" s="1"/>
  <c r="W1192" i="3" s="1"/>
  <c r="S1194" i="3"/>
  <c r="U1194" i="3" s="1"/>
  <c r="T1194" i="3"/>
  <c r="V1194" i="3" s="1"/>
  <c r="W1194" i="3" s="1"/>
  <c r="S1196" i="3"/>
  <c r="U1196" i="3" s="1"/>
  <c r="T1196" i="3"/>
  <c r="V1196" i="3" s="1"/>
  <c r="W1196" i="3" s="1"/>
  <c r="S1198" i="3"/>
  <c r="U1198" i="3" s="1"/>
  <c r="T1198" i="3"/>
  <c r="V1198" i="3" s="1"/>
  <c r="W1198" i="3" s="1"/>
  <c r="S1200" i="3"/>
  <c r="U1200" i="3" s="1"/>
  <c r="T1200" i="3"/>
  <c r="V1200" i="3" s="1"/>
  <c r="W1200" i="3" s="1"/>
  <c r="S1202" i="3"/>
  <c r="U1202" i="3" s="1"/>
  <c r="T1202" i="3"/>
  <c r="V1202" i="3" s="1"/>
  <c r="W1202" i="3" s="1"/>
  <c r="S1204" i="3"/>
  <c r="U1204" i="3" s="1"/>
  <c r="T1204" i="3"/>
  <c r="V1204" i="3" s="1"/>
  <c r="W1204" i="3" s="1"/>
  <c r="S1206" i="3"/>
  <c r="U1206" i="3" s="1"/>
  <c r="T1206" i="3"/>
  <c r="V1206" i="3" s="1"/>
  <c r="W1206" i="3" s="1"/>
  <c r="S1208" i="3"/>
  <c r="U1208" i="3" s="1"/>
  <c r="T1208" i="3"/>
  <c r="V1208" i="3" s="1"/>
  <c r="W1208" i="3" s="1"/>
  <c r="S1210" i="3"/>
  <c r="U1210" i="3" s="1"/>
  <c r="T1210" i="3"/>
  <c r="V1210" i="3" s="1"/>
  <c r="W1210" i="3" s="1"/>
  <c r="S1212" i="3"/>
  <c r="U1212" i="3" s="1"/>
  <c r="T1212" i="3"/>
  <c r="V1212" i="3" s="1"/>
  <c r="W1212" i="3" s="1"/>
  <c r="S1214" i="3"/>
  <c r="U1214" i="3" s="1"/>
  <c r="T1214" i="3"/>
  <c r="V1214" i="3" s="1"/>
  <c r="W1214" i="3" s="1"/>
  <c r="S1216" i="3"/>
  <c r="U1216" i="3" s="1"/>
  <c r="T1216" i="3"/>
  <c r="V1216" i="3" s="1"/>
  <c r="W1216" i="3" s="1"/>
  <c r="S1218" i="3"/>
  <c r="U1218" i="3" s="1"/>
  <c r="T1218" i="3"/>
  <c r="V1218" i="3" s="1"/>
  <c r="W1218" i="3" s="1"/>
  <c r="S1220" i="3"/>
  <c r="U1220" i="3" s="1"/>
  <c r="T1220" i="3"/>
  <c r="S1222" i="3"/>
  <c r="U1222" i="3" s="1"/>
  <c r="T1222" i="3"/>
  <c r="V1222" i="3" s="1"/>
  <c r="W1222" i="3" s="1"/>
  <c r="S1224" i="3"/>
  <c r="U1224" i="3" s="1"/>
  <c r="T1224" i="3"/>
  <c r="V1224" i="3" s="1"/>
  <c r="W1224" i="3" s="1"/>
  <c r="S1226" i="3"/>
  <c r="U1226" i="3" s="1"/>
  <c r="T1226" i="3"/>
  <c r="V1226" i="3" s="1"/>
  <c r="W1226" i="3" s="1"/>
  <c r="S1228" i="3"/>
  <c r="U1228" i="3" s="1"/>
  <c r="T1228" i="3"/>
  <c r="V1228" i="3" s="1"/>
  <c r="W1228" i="3" s="1"/>
  <c r="S1230" i="3"/>
  <c r="U1230" i="3" s="1"/>
  <c r="T1230" i="3"/>
  <c r="V1230" i="3" s="1"/>
  <c r="W1230" i="3" s="1"/>
  <c r="S1232" i="3"/>
  <c r="U1232" i="3" s="1"/>
  <c r="T1232" i="3"/>
  <c r="V1232" i="3" s="1"/>
  <c r="W1232" i="3" s="1"/>
  <c r="S1234" i="3"/>
  <c r="U1234" i="3" s="1"/>
  <c r="T1234" i="3"/>
  <c r="V1234" i="3" s="1"/>
  <c r="W1234" i="3" s="1"/>
  <c r="S1236" i="3"/>
  <c r="U1236" i="3" s="1"/>
  <c r="T1236" i="3"/>
  <c r="V1236" i="3" s="1"/>
  <c r="W1236" i="3" s="1"/>
  <c r="S1238" i="3"/>
  <c r="U1238" i="3" s="1"/>
  <c r="T1238" i="3"/>
  <c r="V1238" i="3" s="1"/>
  <c r="W1238" i="3" s="1"/>
  <c r="S1240" i="3"/>
  <c r="U1240" i="3" s="1"/>
  <c r="T1240" i="3"/>
  <c r="V1240" i="3" s="1"/>
  <c r="W1240" i="3" s="1"/>
  <c r="S1242" i="3"/>
  <c r="U1242" i="3" s="1"/>
  <c r="T1242" i="3"/>
  <c r="V1242" i="3" s="1"/>
  <c r="W1242" i="3" s="1"/>
  <c r="S1244" i="3"/>
  <c r="U1244" i="3" s="1"/>
  <c r="T1244" i="3"/>
  <c r="V1244" i="3" s="1"/>
  <c r="W1244" i="3" s="1"/>
  <c r="S1246" i="3"/>
  <c r="U1246" i="3" s="1"/>
  <c r="T1246" i="3"/>
  <c r="V1246" i="3" s="1"/>
  <c r="W1246" i="3" s="1"/>
  <c r="S1248" i="3"/>
  <c r="U1248" i="3" s="1"/>
  <c r="T1248" i="3"/>
  <c r="V1248" i="3" s="1"/>
  <c r="W1248" i="3" s="1"/>
  <c r="S1250" i="3"/>
  <c r="U1250" i="3" s="1"/>
  <c r="T1250" i="3"/>
  <c r="V1250" i="3" s="1"/>
  <c r="W1250" i="3" s="1"/>
  <c r="S1252" i="3"/>
  <c r="U1252" i="3" s="1"/>
  <c r="T1252" i="3"/>
  <c r="V1252" i="3" s="1"/>
  <c r="W1252" i="3" s="1"/>
  <c r="S1254" i="3"/>
  <c r="U1254" i="3" s="1"/>
  <c r="T1254" i="3"/>
  <c r="V1254" i="3" s="1"/>
  <c r="W1254" i="3" s="1"/>
  <c r="S1256" i="3"/>
  <c r="U1256" i="3" s="1"/>
  <c r="T1256" i="3"/>
  <c r="V1256" i="3" s="1"/>
  <c r="W1256" i="3" s="1"/>
  <c r="S1258" i="3"/>
  <c r="U1258" i="3" s="1"/>
  <c r="T1258" i="3"/>
  <c r="V1258" i="3" s="1"/>
  <c r="W1258" i="3" s="1"/>
  <c r="S1260" i="3"/>
  <c r="U1260" i="3" s="1"/>
  <c r="T1260" i="3"/>
  <c r="V1260" i="3" s="1"/>
  <c r="W1260" i="3" s="1"/>
  <c r="S1262" i="3"/>
  <c r="U1262" i="3" s="1"/>
  <c r="T1262" i="3"/>
  <c r="V1262" i="3" s="1"/>
  <c r="W1262" i="3" s="1"/>
  <c r="S1264" i="3"/>
  <c r="U1264" i="3" s="1"/>
  <c r="T1264" i="3"/>
  <c r="V1264" i="3" s="1"/>
  <c r="W1264" i="3" s="1"/>
  <c r="S1266" i="3"/>
  <c r="U1266" i="3" s="1"/>
  <c r="T1266" i="3"/>
  <c r="V1266" i="3" s="1"/>
  <c r="W1266" i="3" s="1"/>
  <c r="S1268" i="3"/>
  <c r="U1268" i="3" s="1"/>
  <c r="T1268" i="3"/>
  <c r="S1270" i="3"/>
  <c r="U1270" i="3" s="1"/>
  <c r="T1270" i="3"/>
  <c r="V1270" i="3" s="1"/>
  <c r="W1270" i="3" s="1"/>
  <c r="S1272" i="3"/>
  <c r="U1272" i="3" s="1"/>
  <c r="T1272" i="3"/>
  <c r="V1272" i="3" s="1"/>
  <c r="W1272" i="3" s="1"/>
  <c r="S1274" i="3"/>
  <c r="U1274" i="3" s="1"/>
  <c r="T1274" i="3"/>
  <c r="V1274" i="3" s="1"/>
  <c r="W1274" i="3" s="1"/>
  <c r="S1276" i="3"/>
  <c r="U1276" i="3" s="1"/>
  <c r="T1276" i="3"/>
  <c r="V1276" i="3" s="1"/>
  <c r="W1276" i="3" s="1"/>
  <c r="S1278" i="3"/>
  <c r="U1278" i="3" s="1"/>
  <c r="T1278" i="3"/>
  <c r="V1278" i="3" s="1"/>
  <c r="W1278" i="3" s="1"/>
  <c r="S1280" i="3"/>
  <c r="U1280" i="3" s="1"/>
  <c r="T1280" i="3"/>
  <c r="V1280" i="3" s="1"/>
  <c r="W1280" i="3" s="1"/>
  <c r="S1282" i="3"/>
  <c r="U1282" i="3" s="1"/>
  <c r="T1282" i="3"/>
  <c r="V1282" i="3" s="1"/>
  <c r="W1282" i="3" s="1"/>
  <c r="S1284" i="3"/>
  <c r="U1284" i="3" s="1"/>
  <c r="T1284" i="3"/>
  <c r="S1286" i="3"/>
  <c r="U1286" i="3" s="1"/>
  <c r="T1286" i="3"/>
  <c r="V1286" i="3" s="1"/>
  <c r="W1286" i="3" s="1"/>
  <c r="S1288" i="3"/>
  <c r="U1288" i="3" s="1"/>
  <c r="T1288" i="3"/>
  <c r="V1288" i="3" s="1"/>
  <c r="W1288" i="3" s="1"/>
  <c r="S1290" i="3"/>
  <c r="U1290" i="3" s="1"/>
  <c r="T1290" i="3"/>
  <c r="V1290" i="3" s="1"/>
  <c r="W1290" i="3" s="1"/>
  <c r="S1292" i="3"/>
  <c r="U1292" i="3" s="1"/>
  <c r="T1292" i="3"/>
  <c r="V1292" i="3" s="1"/>
  <c r="W1292" i="3" s="1"/>
  <c r="S1294" i="3"/>
  <c r="U1294" i="3" s="1"/>
  <c r="T1294" i="3"/>
  <c r="V1294" i="3" s="1"/>
  <c r="W1294" i="3" s="1"/>
  <c r="S1296" i="3"/>
  <c r="U1296" i="3" s="1"/>
  <c r="T1296" i="3"/>
  <c r="V1296" i="3" s="1"/>
  <c r="W1296" i="3" s="1"/>
  <c r="S1298" i="3"/>
  <c r="U1298" i="3" s="1"/>
  <c r="T1298" i="3"/>
  <c r="V1298" i="3" s="1"/>
  <c r="W1298" i="3" s="1"/>
  <c r="S1300" i="3"/>
  <c r="U1300" i="3" s="1"/>
  <c r="T1300" i="3"/>
  <c r="V1300" i="3" s="1"/>
  <c r="W1300" i="3" s="1"/>
  <c r="S1302" i="3"/>
  <c r="U1302" i="3" s="1"/>
  <c r="T1302" i="3"/>
  <c r="V1302" i="3" s="1"/>
  <c r="W1302" i="3" s="1"/>
  <c r="S1304" i="3"/>
  <c r="U1304" i="3" s="1"/>
  <c r="T1304" i="3"/>
  <c r="V1304" i="3" s="1"/>
  <c r="W1304" i="3" s="1"/>
  <c r="S1306" i="3"/>
  <c r="U1306" i="3" s="1"/>
  <c r="T1306" i="3"/>
  <c r="V1306" i="3" s="1"/>
  <c r="W1306" i="3" s="1"/>
  <c r="S1308" i="3"/>
  <c r="U1308" i="3" s="1"/>
  <c r="T1308" i="3"/>
  <c r="V1308" i="3" s="1"/>
  <c r="W1308" i="3" s="1"/>
  <c r="S1310" i="3"/>
  <c r="U1310" i="3" s="1"/>
  <c r="T1310" i="3"/>
  <c r="V1310" i="3" s="1"/>
  <c r="W1310" i="3" s="1"/>
  <c r="S1312" i="3"/>
  <c r="U1312" i="3" s="1"/>
  <c r="T1312" i="3"/>
  <c r="V1312" i="3" s="1"/>
  <c r="W1312" i="3" s="1"/>
  <c r="S1314" i="3"/>
  <c r="U1314" i="3" s="1"/>
  <c r="T1314" i="3"/>
  <c r="V1314" i="3" s="1"/>
  <c r="W1314" i="3" s="1"/>
  <c r="S1316" i="3"/>
  <c r="U1316" i="3" s="1"/>
  <c r="T1316" i="3"/>
  <c r="V1316" i="3" s="1"/>
  <c r="W1316" i="3" s="1"/>
  <c r="S1318" i="3"/>
  <c r="U1318" i="3" s="1"/>
  <c r="T1318" i="3"/>
  <c r="V1318" i="3" s="1"/>
  <c r="W1318" i="3" s="1"/>
  <c r="S1320" i="3"/>
  <c r="U1320" i="3" s="1"/>
  <c r="T1320" i="3"/>
  <c r="V1320" i="3" s="1"/>
  <c r="W1320" i="3" s="1"/>
  <c r="S1322" i="3"/>
  <c r="U1322" i="3" s="1"/>
  <c r="T1322" i="3"/>
  <c r="V1322" i="3" s="1"/>
  <c r="W1322" i="3" s="1"/>
  <c r="S1324" i="3"/>
  <c r="U1324" i="3" s="1"/>
  <c r="T1324" i="3"/>
  <c r="V1324" i="3" s="1"/>
  <c r="W1324" i="3" s="1"/>
  <c r="S1326" i="3"/>
  <c r="U1326" i="3" s="1"/>
  <c r="T1326" i="3"/>
  <c r="V1326" i="3" s="1"/>
  <c r="W1326" i="3" s="1"/>
  <c r="S1328" i="3"/>
  <c r="U1328" i="3" s="1"/>
  <c r="T1328" i="3"/>
  <c r="V1328" i="3" s="1"/>
  <c r="W1328" i="3" s="1"/>
  <c r="S1330" i="3"/>
  <c r="U1330" i="3" s="1"/>
  <c r="T1330" i="3"/>
  <c r="V1330" i="3" s="1"/>
  <c r="W1330" i="3" s="1"/>
  <c r="S1332" i="3"/>
  <c r="U1332" i="3" s="1"/>
  <c r="T1332" i="3"/>
  <c r="V1332" i="3" s="1"/>
  <c r="W1332" i="3" s="1"/>
  <c r="S1334" i="3"/>
  <c r="U1334" i="3" s="1"/>
  <c r="T1334" i="3"/>
  <c r="V1334" i="3" s="1"/>
  <c r="W1334" i="3" s="1"/>
  <c r="S1336" i="3"/>
  <c r="U1336" i="3" s="1"/>
  <c r="T1336" i="3"/>
  <c r="V1336" i="3" s="1"/>
  <c r="W1336" i="3" s="1"/>
  <c r="S1338" i="3"/>
  <c r="T1338" i="3"/>
  <c r="V1338" i="3" s="1"/>
  <c r="W1338" i="3" s="1"/>
  <c r="S1340" i="3"/>
  <c r="U1340" i="3" s="1"/>
  <c r="T1340" i="3"/>
  <c r="V1340" i="3" s="1"/>
  <c r="W1340" i="3" s="1"/>
  <c r="S1342" i="3"/>
  <c r="U1342" i="3" s="1"/>
  <c r="T1342" i="3"/>
  <c r="V1342" i="3" s="1"/>
  <c r="W1342" i="3" s="1"/>
  <c r="S1344" i="3"/>
  <c r="U1344" i="3" s="1"/>
  <c r="T1344" i="3"/>
  <c r="V1344" i="3" s="1"/>
  <c r="W1344" i="3" s="1"/>
  <c r="S1346" i="3"/>
  <c r="U1346" i="3" s="1"/>
  <c r="T1346" i="3"/>
  <c r="V1346" i="3" s="1"/>
  <c r="W1346" i="3" s="1"/>
  <c r="S1348" i="3"/>
  <c r="U1348" i="3" s="1"/>
  <c r="T1348" i="3"/>
  <c r="V1348" i="3" s="1"/>
  <c r="W1348" i="3" s="1"/>
  <c r="S1350" i="3"/>
  <c r="U1350" i="3" s="1"/>
  <c r="T1350" i="3"/>
  <c r="V1350" i="3" s="1"/>
  <c r="W1350" i="3" s="1"/>
  <c r="S1352" i="3"/>
  <c r="U1352" i="3" s="1"/>
  <c r="T1352" i="3"/>
  <c r="V1352" i="3" s="1"/>
  <c r="W1352" i="3" s="1"/>
  <c r="S1354" i="3"/>
  <c r="U1354" i="3" s="1"/>
  <c r="T1354" i="3"/>
  <c r="V1354" i="3" s="1"/>
  <c r="W1354" i="3" s="1"/>
  <c r="S1356" i="3"/>
  <c r="U1356" i="3" s="1"/>
  <c r="T1356" i="3"/>
  <c r="V1356" i="3" s="1"/>
  <c r="W1356" i="3" s="1"/>
  <c r="S1358" i="3"/>
  <c r="U1358" i="3" s="1"/>
  <c r="T1358" i="3"/>
  <c r="V1358" i="3" s="1"/>
  <c r="W1358" i="3" s="1"/>
  <c r="S1360" i="3"/>
  <c r="U1360" i="3" s="1"/>
  <c r="T1360" i="3"/>
  <c r="V1360" i="3" s="1"/>
  <c r="W1360" i="3" s="1"/>
  <c r="S1362" i="3"/>
  <c r="U1362" i="3" s="1"/>
  <c r="T1362" i="3"/>
  <c r="V1362" i="3" s="1"/>
  <c r="W1362" i="3" s="1"/>
  <c r="S1364" i="3"/>
  <c r="U1364" i="3" s="1"/>
  <c r="T1364" i="3"/>
  <c r="V1364" i="3" s="1"/>
  <c r="W1364" i="3" s="1"/>
  <c r="S1366" i="3"/>
  <c r="U1366" i="3" s="1"/>
  <c r="T1366" i="3"/>
  <c r="V1366" i="3" s="1"/>
  <c r="W1366" i="3" s="1"/>
  <c r="S1368" i="3"/>
  <c r="U1368" i="3" s="1"/>
  <c r="T1368" i="3"/>
  <c r="V1368" i="3" s="1"/>
  <c r="W1368" i="3" s="1"/>
  <c r="S1370" i="3"/>
  <c r="U1370" i="3" s="1"/>
  <c r="T1370" i="3"/>
  <c r="V1370" i="3" s="1"/>
  <c r="W1370" i="3" s="1"/>
  <c r="S1372" i="3"/>
  <c r="U1372" i="3" s="1"/>
  <c r="T1372" i="3"/>
  <c r="V1372" i="3" s="1"/>
  <c r="W1372" i="3" s="1"/>
  <c r="S1374" i="3"/>
  <c r="U1374" i="3" s="1"/>
  <c r="T1374" i="3"/>
  <c r="V1374" i="3" s="1"/>
  <c r="W1374" i="3" s="1"/>
  <c r="S1376" i="3"/>
  <c r="U1376" i="3" s="1"/>
  <c r="T1376" i="3"/>
  <c r="V1376" i="3" s="1"/>
  <c r="W1376" i="3" s="1"/>
  <c r="S1378" i="3"/>
  <c r="U1378" i="3" s="1"/>
  <c r="T1378" i="3"/>
  <c r="V1378" i="3" s="1"/>
  <c r="W1378" i="3" s="1"/>
  <c r="S1380" i="3"/>
  <c r="U1380" i="3" s="1"/>
  <c r="T1380" i="3"/>
  <c r="V1380" i="3" s="1"/>
  <c r="W1380" i="3" s="1"/>
  <c r="S1382" i="3"/>
  <c r="U1382" i="3" s="1"/>
  <c r="T1382" i="3"/>
  <c r="V1382" i="3" s="1"/>
  <c r="W1382" i="3" s="1"/>
  <c r="S1384" i="3"/>
  <c r="U1384" i="3" s="1"/>
  <c r="T1384" i="3"/>
  <c r="V1384" i="3" s="1"/>
  <c r="W1384" i="3" s="1"/>
  <c r="S1386" i="3"/>
  <c r="U1386" i="3" s="1"/>
  <c r="T1386" i="3"/>
  <c r="V1386" i="3" s="1"/>
  <c r="W1386" i="3" s="1"/>
  <c r="S1388" i="3"/>
  <c r="U1388" i="3" s="1"/>
  <c r="T1388" i="3"/>
  <c r="V1388" i="3" s="1"/>
  <c r="W1388" i="3" s="1"/>
  <c r="S1390" i="3"/>
  <c r="U1390" i="3" s="1"/>
  <c r="T1390" i="3"/>
  <c r="V1390" i="3" s="1"/>
  <c r="W1390" i="3" s="1"/>
  <c r="S1392" i="3"/>
  <c r="U1392" i="3" s="1"/>
  <c r="T1392" i="3"/>
  <c r="V1392" i="3" s="1"/>
  <c r="W1392" i="3" s="1"/>
  <c r="S1394" i="3"/>
  <c r="U1394" i="3" s="1"/>
  <c r="T1394" i="3"/>
  <c r="V1394" i="3" s="1"/>
  <c r="W1394" i="3" s="1"/>
  <c r="S1396" i="3"/>
  <c r="U1396" i="3" s="1"/>
  <c r="T1396" i="3"/>
  <c r="V1396" i="3" s="1"/>
  <c r="W1396" i="3" s="1"/>
  <c r="S1398" i="3"/>
  <c r="U1398" i="3" s="1"/>
  <c r="T1398" i="3"/>
  <c r="V1398" i="3" s="1"/>
  <c r="W1398" i="3" s="1"/>
  <c r="S1400" i="3"/>
  <c r="U1400" i="3" s="1"/>
  <c r="T1400" i="3"/>
  <c r="V1400" i="3" s="1"/>
  <c r="W1400" i="3" s="1"/>
  <c r="S1402" i="3"/>
  <c r="U1402" i="3" s="1"/>
  <c r="T1402" i="3"/>
  <c r="V1402" i="3" s="1"/>
  <c r="W1402" i="3" s="1"/>
  <c r="S1404" i="3"/>
  <c r="U1404" i="3" s="1"/>
  <c r="T1404" i="3"/>
  <c r="V1404" i="3" s="1"/>
  <c r="W1404" i="3" s="1"/>
  <c r="S1406" i="3"/>
  <c r="U1406" i="3" s="1"/>
  <c r="T1406" i="3"/>
  <c r="V1406" i="3" s="1"/>
  <c r="W1406" i="3" s="1"/>
  <c r="S1408" i="3"/>
  <c r="U1408" i="3" s="1"/>
  <c r="T1408" i="3"/>
  <c r="V1408" i="3" s="1"/>
  <c r="W1408" i="3" s="1"/>
  <c r="S1410" i="3"/>
  <c r="U1410" i="3" s="1"/>
  <c r="T1410" i="3"/>
  <c r="V1410" i="3" s="1"/>
  <c r="W1410" i="3" s="1"/>
  <c r="S1412" i="3"/>
  <c r="U1412" i="3" s="1"/>
  <c r="T1412" i="3"/>
  <c r="V1412" i="3" s="1"/>
  <c r="W1412" i="3" s="1"/>
  <c r="S1414" i="3"/>
  <c r="U1414" i="3" s="1"/>
  <c r="T1414" i="3"/>
  <c r="V1414" i="3" s="1"/>
  <c r="W1414" i="3" s="1"/>
  <c r="S1416" i="3"/>
  <c r="U1416" i="3" s="1"/>
  <c r="T1416" i="3"/>
  <c r="V1416" i="3" s="1"/>
  <c r="W1416" i="3" s="1"/>
  <c r="S1418" i="3"/>
  <c r="U1418" i="3" s="1"/>
  <c r="T1418" i="3"/>
  <c r="V1418" i="3" s="1"/>
  <c r="W1418" i="3" s="1"/>
  <c r="S1420" i="3"/>
  <c r="U1420" i="3" s="1"/>
  <c r="T1420" i="3"/>
  <c r="V1420" i="3" s="1"/>
  <c r="W1420" i="3" s="1"/>
  <c r="S1422" i="3"/>
  <c r="U1422" i="3" s="1"/>
  <c r="T1422" i="3"/>
  <c r="V1422" i="3" s="1"/>
  <c r="W1422" i="3" s="1"/>
  <c r="S1424" i="3"/>
  <c r="U1424" i="3" s="1"/>
  <c r="T1424" i="3"/>
  <c r="V1424" i="3" s="1"/>
  <c r="W1424" i="3" s="1"/>
  <c r="S1426" i="3"/>
  <c r="U1426" i="3" s="1"/>
  <c r="T1426" i="3"/>
  <c r="V1426" i="3" s="1"/>
  <c r="W1426" i="3" s="1"/>
  <c r="S1428" i="3"/>
  <c r="U1428" i="3" s="1"/>
  <c r="T1428" i="3"/>
  <c r="V1428" i="3" s="1"/>
  <c r="W1428" i="3" s="1"/>
  <c r="S1430" i="3"/>
  <c r="U1430" i="3" s="1"/>
  <c r="T1430" i="3"/>
  <c r="V1430" i="3" s="1"/>
  <c r="W1430" i="3" s="1"/>
  <c r="S1432" i="3"/>
  <c r="U1432" i="3" s="1"/>
  <c r="T1432" i="3"/>
  <c r="V1432" i="3" s="1"/>
  <c r="W1432" i="3" s="1"/>
  <c r="S1434" i="3"/>
  <c r="U1434" i="3" s="1"/>
  <c r="T1434" i="3"/>
  <c r="V1434" i="3" s="1"/>
  <c r="W1434" i="3" s="1"/>
  <c r="S1436" i="3"/>
  <c r="U1436" i="3" s="1"/>
  <c r="T1436" i="3"/>
  <c r="V1436" i="3" s="1"/>
  <c r="W1436" i="3" s="1"/>
  <c r="S1438" i="3"/>
  <c r="U1438" i="3" s="1"/>
  <c r="T1438" i="3"/>
  <c r="V1438" i="3" s="1"/>
  <c r="W1438" i="3" s="1"/>
  <c r="S1440" i="3"/>
  <c r="U1440" i="3" s="1"/>
  <c r="T1440" i="3"/>
  <c r="V1440" i="3" s="1"/>
  <c r="W1440" i="3" s="1"/>
  <c r="S1442" i="3"/>
  <c r="U1442" i="3" s="1"/>
  <c r="T1442" i="3"/>
  <c r="V1442" i="3" s="1"/>
  <c r="W1442" i="3" s="1"/>
  <c r="S1444" i="3"/>
  <c r="U1444" i="3" s="1"/>
  <c r="T1444" i="3"/>
  <c r="V1444" i="3" s="1"/>
  <c r="W1444" i="3" s="1"/>
  <c r="S1446" i="3"/>
  <c r="U1446" i="3" s="1"/>
  <c r="T1446" i="3"/>
  <c r="V1446" i="3" s="1"/>
  <c r="W1446" i="3" s="1"/>
  <c r="S1448" i="3"/>
  <c r="U1448" i="3" s="1"/>
  <c r="T1448" i="3"/>
  <c r="V1448" i="3" s="1"/>
  <c r="W1448" i="3" s="1"/>
  <c r="S1450" i="3"/>
  <c r="U1450" i="3" s="1"/>
  <c r="T1450" i="3"/>
  <c r="V1450" i="3" s="1"/>
  <c r="W1450" i="3" s="1"/>
  <c r="S1452" i="3"/>
  <c r="U1452" i="3" s="1"/>
  <c r="T1452" i="3"/>
  <c r="V1452" i="3" s="1"/>
  <c r="W1452" i="3" s="1"/>
  <c r="S1454" i="3"/>
  <c r="U1454" i="3" s="1"/>
  <c r="T1454" i="3"/>
  <c r="V1454" i="3" s="1"/>
  <c r="W1454" i="3" s="1"/>
  <c r="S1456" i="3"/>
  <c r="U1456" i="3" s="1"/>
  <c r="T1456" i="3"/>
  <c r="V1456" i="3" s="1"/>
  <c r="W1456" i="3" s="1"/>
  <c r="S1458" i="3"/>
  <c r="U1458" i="3" s="1"/>
  <c r="T1458" i="3"/>
  <c r="V1458" i="3" s="1"/>
  <c r="W1458" i="3" s="1"/>
  <c r="S1460" i="3"/>
  <c r="U1460" i="3" s="1"/>
  <c r="T1460" i="3"/>
  <c r="V1460" i="3" s="1"/>
  <c r="W1460" i="3" s="1"/>
  <c r="S1462" i="3"/>
  <c r="U1462" i="3" s="1"/>
  <c r="T1462" i="3"/>
  <c r="V1462" i="3" s="1"/>
  <c r="W1462" i="3" s="1"/>
  <c r="S1464" i="3"/>
  <c r="U1464" i="3" s="1"/>
  <c r="T1464" i="3"/>
  <c r="V1464" i="3" s="1"/>
  <c r="W1464" i="3" s="1"/>
  <c r="S1466" i="3"/>
  <c r="U1466" i="3" s="1"/>
  <c r="T1466" i="3"/>
  <c r="V1466" i="3" s="1"/>
  <c r="W1466" i="3" s="1"/>
  <c r="S1468" i="3"/>
  <c r="U1468" i="3" s="1"/>
  <c r="T1468" i="3"/>
  <c r="V1468" i="3" s="1"/>
  <c r="W1468" i="3" s="1"/>
  <c r="S1470" i="3"/>
  <c r="U1470" i="3" s="1"/>
  <c r="T1470" i="3"/>
  <c r="V1470" i="3" s="1"/>
  <c r="W1470" i="3" s="1"/>
  <c r="S1472" i="3"/>
  <c r="U1472" i="3" s="1"/>
  <c r="T1472" i="3"/>
  <c r="V1472" i="3" s="1"/>
  <c r="W1472" i="3" s="1"/>
  <c r="S1474" i="3"/>
  <c r="U1474" i="3" s="1"/>
  <c r="T1474" i="3"/>
  <c r="V1474" i="3" s="1"/>
  <c r="W1474" i="3" s="1"/>
  <c r="S1476" i="3"/>
  <c r="U1476" i="3" s="1"/>
  <c r="T1476" i="3"/>
  <c r="V1476" i="3" s="1"/>
  <c r="W1476" i="3" s="1"/>
  <c r="S1478" i="3"/>
  <c r="U1478" i="3" s="1"/>
  <c r="T1478" i="3"/>
  <c r="V1478" i="3" s="1"/>
  <c r="W1478" i="3" s="1"/>
  <c r="S1480" i="3"/>
  <c r="U1480" i="3" s="1"/>
  <c r="T1480" i="3"/>
  <c r="V1480" i="3" s="1"/>
  <c r="W1480" i="3" s="1"/>
  <c r="S1482" i="3"/>
  <c r="U1482" i="3" s="1"/>
  <c r="T1482" i="3"/>
  <c r="V1482" i="3" s="1"/>
  <c r="W1482" i="3" s="1"/>
  <c r="S1484" i="3"/>
  <c r="U1484" i="3" s="1"/>
  <c r="T1484" i="3"/>
  <c r="V1484" i="3" s="1"/>
  <c r="W1484" i="3" s="1"/>
  <c r="S1486" i="3"/>
  <c r="U1486" i="3" s="1"/>
  <c r="T1486" i="3"/>
  <c r="V1486" i="3" s="1"/>
  <c r="W1486" i="3" s="1"/>
  <c r="S1488" i="3"/>
  <c r="U1488" i="3" s="1"/>
  <c r="T1488" i="3"/>
  <c r="V1488" i="3" s="1"/>
  <c r="W1488" i="3" s="1"/>
  <c r="S1490" i="3"/>
  <c r="U1490" i="3" s="1"/>
  <c r="T1490" i="3"/>
  <c r="V1490" i="3" s="1"/>
  <c r="W1490" i="3" s="1"/>
  <c r="S1492" i="3"/>
  <c r="U1492" i="3" s="1"/>
  <c r="T1492" i="3"/>
  <c r="V1492" i="3" s="1"/>
  <c r="W1492" i="3" s="1"/>
  <c r="S1494" i="3"/>
  <c r="U1494" i="3" s="1"/>
  <c r="T1494" i="3"/>
  <c r="V1494" i="3" s="1"/>
  <c r="W1494" i="3" s="1"/>
  <c r="S1496" i="3"/>
  <c r="U1496" i="3" s="1"/>
  <c r="T1496" i="3"/>
  <c r="V1496" i="3" s="1"/>
  <c r="W1496" i="3" s="1"/>
  <c r="S1498" i="3"/>
  <c r="U1498" i="3" s="1"/>
  <c r="T1498" i="3"/>
  <c r="V1498" i="3" s="1"/>
  <c r="W1498" i="3" s="1"/>
  <c r="S1500" i="3"/>
  <c r="U1500" i="3" s="1"/>
  <c r="T1500" i="3"/>
  <c r="V1500" i="3" s="1"/>
  <c r="W1500" i="3" s="1"/>
  <c r="S1502" i="3"/>
  <c r="U1502" i="3" s="1"/>
  <c r="T1502" i="3"/>
  <c r="V1502" i="3" s="1"/>
  <c r="W1502" i="3" s="1"/>
  <c r="S1504" i="3"/>
  <c r="U1504" i="3" s="1"/>
  <c r="T1504" i="3"/>
  <c r="V1504" i="3" s="1"/>
  <c r="W1504" i="3" s="1"/>
  <c r="S1506" i="3"/>
  <c r="U1506" i="3" s="1"/>
  <c r="T1506" i="3"/>
  <c r="V1506" i="3" s="1"/>
  <c r="W1506" i="3" s="1"/>
  <c r="S1508" i="3"/>
  <c r="U1508" i="3" s="1"/>
  <c r="T1508" i="3"/>
  <c r="V1508" i="3" s="1"/>
  <c r="W1508" i="3" s="1"/>
  <c r="S1510" i="3"/>
  <c r="U1510" i="3" s="1"/>
  <c r="T1510" i="3"/>
  <c r="V1510" i="3" s="1"/>
  <c r="W1510" i="3" s="1"/>
  <c r="S1512" i="3"/>
  <c r="U1512" i="3" s="1"/>
  <c r="T1512" i="3"/>
  <c r="V1512" i="3" s="1"/>
  <c r="W1512" i="3" s="1"/>
  <c r="S1514" i="3"/>
  <c r="U1514" i="3" s="1"/>
  <c r="T1514" i="3"/>
  <c r="V1514" i="3" s="1"/>
  <c r="W1514" i="3" s="1"/>
  <c r="S1516" i="3"/>
  <c r="U1516" i="3" s="1"/>
  <c r="T1516" i="3"/>
  <c r="V1516" i="3" s="1"/>
  <c r="W1516" i="3" s="1"/>
  <c r="S1518" i="3"/>
  <c r="U1518" i="3" s="1"/>
  <c r="T1518" i="3"/>
  <c r="V1518" i="3" s="1"/>
  <c r="W1518" i="3" s="1"/>
  <c r="S1520" i="3"/>
  <c r="U1520" i="3" s="1"/>
  <c r="T1520" i="3"/>
  <c r="V1520" i="3" s="1"/>
  <c r="W1520" i="3" s="1"/>
  <c r="S1522" i="3"/>
  <c r="T1522" i="3"/>
  <c r="V1522" i="3" s="1"/>
  <c r="W1522" i="3" s="1"/>
  <c r="S1524" i="3"/>
  <c r="U1524" i="3" s="1"/>
  <c r="T1524" i="3"/>
  <c r="V1524" i="3" s="1"/>
  <c r="W1524" i="3" s="1"/>
  <c r="S1526" i="3"/>
  <c r="U1526" i="3" s="1"/>
  <c r="T1526" i="3"/>
  <c r="V1526" i="3" s="1"/>
  <c r="W1526" i="3" s="1"/>
  <c r="S1528" i="3"/>
  <c r="U1528" i="3" s="1"/>
  <c r="T1528" i="3"/>
  <c r="V1528" i="3" s="1"/>
  <c r="W1528" i="3" s="1"/>
  <c r="S1530" i="3"/>
  <c r="U1530" i="3" s="1"/>
  <c r="T1530" i="3"/>
  <c r="V1530" i="3" s="1"/>
  <c r="W1530" i="3" s="1"/>
  <c r="S1532" i="3"/>
  <c r="U1532" i="3" s="1"/>
  <c r="T1532" i="3"/>
  <c r="V1532" i="3" s="1"/>
  <c r="W1532" i="3" s="1"/>
  <c r="S1534" i="3"/>
  <c r="U1534" i="3" s="1"/>
  <c r="T1534" i="3"/>
  <c r="V1534" i="3" s="1"/>
  <c r="W1534" i="3" s="1"/>
  <c r="S1536" i="3"/>
  <c r="U1536" i="3" s="1"/>
  <c r="T1536" i="3"/>
  <c r="V1536" i="3" s="1"/>
  <c r="W1536" i="3" s="1"/>
  <c r="S1538" i="3"/>
  <c r="U1538" i="3" s="1"/>
  <c r="T1538" i="3"/>
  <c r="V1538" i="3" s="1"/>
  <c r="W1538" i="3" s="1"/>
  <c r="S1540" i="3"/>
  <c r="U1540" i="3" s="1"/>
  <c r="T1540" i="3"/>
  <c r="V1540" i="3" s="1"/>
  <c r="W1540" i="3" s="1"/>
  <c r="S1542" i="3"/>
  <c r="U1542" i="3" s="1"/>
  <c r="T1542" i="3"/>
  <c r="V1542" i="3" s="1"/>
  <c r="W1542" i="3" s="1"/>
  <c r="S1544" i="3"/>
  <c r="U1544" i="3" s="1"/>
  <c r="T1544" i="3"/>
  <c r="V1544" i="3" s="1"/>
  <c r="W1544" i="3" s="1"/>
  <c r="S1546" i="3"/>
  <c r="U1546" i="3" s="1"/>
  <c r="T1546" i="3"/>
  <c r="V1546" i="3" s="1"/>
  <c r="W1546" i="3" s="1"/>
  <c r="S1548" i="3"/>
  <c r="U1548" i="3" s="1"/>
  <c r="T1548" i="3"/>
  <c r="V1548" i="3" s="1"/>
  <c r="W1548" i="3" s="1"/>
  <c r="S1550" i="3"/>
  <c r="U1550" i="3" s="1"/>
  <c r="T1550" i="3"/>
  <c r="V1550" i="3" s="1"/>
  <c r="W1550" i="3" s="1"/>
  <c r="S1552" i="3"/>
  <c r="U1552" i="3" s="1"/>
  <c r="T1552" i="3"/>
  <c r="V1552" i="3" s="1"/>
  <c r="W1552" i="3" s="1"/>
  <c r="S1554" i="3"/>
  <c r="U1554" i="3" s="1"/>
  <c r="T1554" i="3"/>
  <c r="V1554" i="3" s="1"/>
  <c r="W1554" i="3" s="1"/>
  <c r="S1556" i="3"/>
  <c r="U1556" i="3" s="1"/>
  <c r="T1556" i="3"/>
  <c r="V1556" i="3" s="1"/>
  <c r="W1556" i="3" s="1"/>
  <c r="S1558" i="3"/>
  <c r="U1558" i="3" s="1"/>
  <c r="T1558" i="3"/>
  <c r="V1558" i="3" s="1"/>
  <c r="W1558" i="3" s="1"/>
  <c r="S1560" i="3"/>
  <c r="U1560" i="3" s="1"/>
  <c r="T1560" i="3"/>
  <c r="V1560" i="3" s="1"/>
  <c r="W1560" i="3" s="1"/>
  <c r="S1562" i="3"/>
  <c r="U1562" i="3" s="1"/>
  <c r="T1562" i="3"/>
  <c r="V1562" i="3" s="1"/>
  <c r="W1562" i="3" s="1"/>
  <c r="S1564" i="3"/>
  <c r="U1564" i="3" s="1"/>
  <c r="T1564" i="3"/>
  <c r="V1564" i="3" s="1"/>
  <c r="W1564" i="3" s="1"/>
  <c r="S1566" i="3"/>
  <c r="U1566" i="3" s="1"/>
  <c r="T1566" i="3"/>
  <c r="V1566" i="3" s="1"/>
  <c r="W1566" i="3" s="1"/>
  <c r="S1568" i="3"/>
  <c r="U1568" i="3" s="1"/>
  <c r="T1568" i="3"/>
  <c r="S1570" i="3"/>
  <c r="U1570" i="3" s="1"/>
  <c r="T1570" i="3"/>
  <c r="V1570" i="3" s="1"/>
  <c r="W1570" i="3" s="1"/>
  <c r="S1572" i="3"/>
  <c r="U1572" i="3" s="1"/>
  <c r="T1572" i="3"/>
  <c r="V1572" i="3" s="1"/>
  <c r="W1572" i="3" s="1"/>
  <c r="S1574" i="3"/>
  <c r="U1574" i="3" s="1"/>
  <c r="T1574" i="3"/>
  <c r="V1574" i="3" s="1"/>
  <c r="W1574" i="3" s="1"/>
  <c r="S1576" i="3"/>
  <c r="U1576" i="3" s="1"/>
  <c r="T1576" i="3"/>
  <c r="V1576" i="3" s="1"/>
  <c r="W1576" i="3" s="1"/>
  <c r="S1578" i="3"/>
  <c r="U1578" i="3" s="1"/>
  <c r="T1578" i="3"/>
  <c r="V1578" i="3" s="1"/>
  <c r="W1578" i="3" s="1"/>
  <c r="S1580" i="3"/>
  <c r="U1580" i="3" s="1"/>
  <c r="T1580" i="3"/>
  <c r="V1580" i="3" s="1"/>
  <c r="W1580" i="3" s="1"/>
  <c r="S1582" i="3"/>
  <c r="U1582" i="3" s="1"/>
  <c r="T1582" i="3"/>
  <c r="V1582" i="3" s="1"/>
  <c r="W1582" i="3" s="1"/>
  <c r="S1584" i="3"/>
  <c r="U1584" i="3" s="1"/>
  <c r="T1584" i="3"/>
  <c r="V1584" i="3" s="1"/>
  <c r="W1584" i="3" s="1"/>
  <c r="S1586" i="3"/>
  <c r="U1586" i="3" s="1"/>
  <c r="T1586" i="3"/>
  <c r="V1586" i="3" s="1"/>
  <c r="W1586" i="3" s="1"/>
  <c r="S1588" i="3"/>
  <c r="U1588" i="3" s="1"/>
  <c r="T1588" i="3"/>
  <c r="V1588" i="3" s="1"/>
  <c r="W1588" i="3" s="1"/>
  <c r="S1590" i="3"/>
  <c r="U1590" i="3" s="1"/>
  <c r="T1590" i="3"/>
  <c r="V1590" i="3" s="1"/>
  <c r="W1590" i="3" s="1"/>
  <c r="S1592" i="3"/>
  <c r="U1592" i="3" s="1"/>
  <c r="T1592" i="3"/>
  <c r="V1592" i="3" s="1"/>
  <c r="W1592" i="3" s="1"/>
  <c r="S1594" i="3"/>
  <c r="U1594" i="3" s="1"/>
  <c r="T1594" i="3"/>
  <c r="V1594" i="3" s="1"/>
  <c r="W1594" i="3" s="1"/>
  <c r="S1596" i="3"/>
  <c r="U1596" i="3" s="1"/>
  <c r="T1596" i="3"/>
  <c r="V1596" i="3" s="1"/>
  <c r="W1596" i="3" s="1"/>
  <c r="S1598" i="3"/>
  <c r="U1598" i="3" s="1"/>
  <c r="T1598" i="3"/>
  <c r="V1598" i="3" s="1"/>
  <c r="W1598" i="3" s="1"/>
  <c r="S1600" i="3"/>
  <c r="U1600" i="3" s="1"/>
  <c r="T1600" i="3"/>
  <c r="V1600" i="3" s="1"/>
  <c r="W1600" i="3" s="1"/>
  <c r="S1602" i="3"/>
  <c r="U1602" i="3" s="1"/>
  <c r="T1602" i="3"/>
  <c r="V1602" i="3" s="1"/>
  <c r="W1602" i="3" s="1"/>
  <c r="S1604" i="3"/>
  <c r="U1604" i="3" s="1"/>
  <c r="T1604" i="3"/>
  <c r="V1604" i="3" s="1"/>
  <c r="W1604" i="3" s="1"/>
  <c r="S1606" i="3"/>
  <c r="U1606" i="3" s="1"/>
  <c r="T1606" i="3"/>
  <c r="V1606" i="3" s="1"/>
  <c r="W1606" i="3" s="1"/>
  <c r="S1608" i="3"/>
  <c r="U1608" i="3" s="1"/>
  <c r="T1608" i="3"/>
  <c r="V1608" i="3" s="1"/>
  <c r="W1608" i="3" s="1"/>
  <c r="S1610" i="3"/>
  <c r="U1610" i="3" s="1"/>
  <c r="T1610" i="3"/>
  <c r="V1610" i="3" s="1"/>
  <c r="W1610" i="3" s="1"/>
  <c r="S1612" i="3"/>
  <c r="U1612" i="3" s="1"/>
  <c r="T1612" i="3"/>
  <c r="S1614" i="3"/>
  <c r="U1614" i="3" s="1"/>
  <c r="T1614" i="3"/>
  <c r="V1614" i="3" s="1"/>
  <c r="W1614" i="3" s="1"/>
  <c r="S1616" i="3"/>
  <c r="U1616" i="3" s="1"/>
  <c r="T1616" i="3"/>
  <c r="S1618" i="3"/>
  <c r="U1618" i="3" s="1"/>
  <c r="T1618" i="3"/>
  <c r="V1618" i="3" s="1"/>
  <c r="W1618" i="3" s="1"/>
  <c r="S1620" i="3"/>
  <c r="U1620" i="3" s="1"/>
  <c r="T1620" i="3"/>
  <c r="V1620" i="3" s="1"/>
  <c r="W1620" i="3" s="1"/>
  <c r="S1622" i="3"/>
  <c r="U1622" i="3" s="1"/>
  <c r="T1622" i="3"/>
  <c r="V1622" i="3" s="1"/>
  <c r="W1622" i="3" s="1"/>
  <c r="S1624" i="3"/>
  <c r="U1624" i="3" s="1"/>
  <c r="T1624" i="3"/>
  <c r="V1624" i="3" s="1"/>
  <c r="W1624" i="3" s="1"/>
  <c r="S1626" i="3"/>
  <c r="U1626" i="3" s="1"/>
  <c r="T1626" i="3"/>
  <c r="V1626" i="3" s="1"/>
  <c r="W1626" i="3" s="1"/>
  <c r="S1628" i="3"/>
  <c r="U1628" i="3" s="1"/>
  <c r="T1628" i="3"/>
  <c r="V1628" i="3" s="1"/>
  <c r="W1628" i="3" s="1"/>
  <c r="S1630" i="3"/>
  <c r="U1630" i="3" s="1"/>
  <c r="T1630" i="3"/>
  <c r="V1630" i="3" s="1"/>
  <c r="W1630" i="3" s="1"/>
  <c r="S1632" i="3"/>
  <c r="U1632" i="3" s="1"/>
  <c r="T1632" i="3"/>
  <c r="V1632" i="3" s="1"/>
  <c r="W1632" i="3" s="1"/>
  <c r="S1634" i="3"/>
  <c r="U1634" i="3" s="1"/>
  <c r="T1634" i="3"/>
  <c r="V1634" i="3" s="1"/>
  <c r="W1634" i="3" s="1"/>
  <c r="S1636" i="3"/>
  <c r="U1636" i="3" s="1"/>
  <c r="T1636" i="3"/>
  <c r="V1636" i="3" s="1"/>
  <c r="W1636" i="3" s="1"/>
  <c r="S1638" i="3"/>
  <c r="U1638" i="3" s="1"/>
  <c r="T1638" i="3"/>
  <c r="V1638" i="3" s="1"/>
  <c r="W1638" i="3" s="1"/>
  <c r="S1640" i="3"/>
  <c r="U1640" i="3" s="1"/>
  <c r="T1640" i="3"/>
  <c r="V1640" i="3" s="1"/>
  <c r="W1640" i="3" s="1"/>
  <c r="S1642" i="3"/>
  <c r="U1642" i="3" s="1"/>
  <c r="T1642" i="3"/>
  <c r="V1642" i="3" s="1"/>
  <c r="W1642" i="3" s="1"/>
  <c r="S1644" i="3"/>
  <c r="U1644" i="3" s="1"/>
  <c r="T1644" i="3"/>
  <c r="V1644" i="3" s="1"/>
  <c r="W1644" i="3" s="1"/>
  <c r="S1646" i="3"/>
  <c r="U1646" i="3" s="1"/>
  <c r="T1646" i="3"/>
  <c r="V1646" i="3" s="1"/>
  <c r="W1646" i="3" s="1"/>
  <c r="S1648" i="3"/>
  <c r="U1648" i="3" s="1"/>
  <c r="T1648" i="3"/>
  <c r="V1648" i="3" s="1"/>
  <c r="W1648" i="3" s="1"/>
  <c r="S1650" i="3"/>
  <c r="U1650" i="3" s="1"/>
  <c r="T1650" i="3"/>
  <c r="V1650" i="3" s="1"/>
  <c r="W1650" i="3" s="1"/>
  <c r="S1652" i="3"/>
  <c r="U1652" i="3" s="1"/>
  <c r="T1652" i="3"/>
  <c r="V1652" i="3" s="1"/>
  <c r="W1652" i="3" s="1"/>
  <c r="S1654" i="3"/>
  <c r="U1654" i="3" s="1"/>
  <c r="T1654" i="3"/>
  <c r="V1654" i="3" s="1"/>
  <c r="W1654" i="3" s="1"/>
  <c r="S1656" i="3"/>
  <c r="U1656" i="3" s="1"/>
  <c r="T1656" i="3"/>
  <c r="V1656" i="3" s="1"/>
  <c r="W1656" i="3" s="1"/>
  <c r="S1658" i="3"/>
  <c r="U1658" i="3" s="1"/>
  <c r="T1658" i="3"/>
  <c r="V1658" i="3" s="1"/>
  <c r="W1658" i="3" s="1"/>
  <c r="S1660" i="3"/>
  <c r="U1660" i="3" s="1"/>
  <c r="T1660" i="3"/>
  <c r="V1660" i="3" s="1"/>
  <c r="W1660" i="3" s="1"/>
  <c r="S1662" i="3"/>
  <c r="U1662" i="3" s="1"/>
  <c r="T1662" i="3"/>
  <c r="V1662" i="3" s="1"/>
  <c r="W1662" i="3" s="1"/>
  <c r="S1664" i="3"/>
  <c r="U1664" i="3" s="1"/>
  <c r="T1664" i="3"/>
  <c r="V1664" i="3" s="1"/>
  <c r="W1664" i="3" s="1"/>
  <c r="S1666" i="3"/>
  <c r="U1666" i="3" s="1"/>
  <c r="T1666" i="3"/>
  <c r="V1666" i="3" s="1"/>
  <c r="W1666" i="3" s="1"/>
  <c r="S1668" i="3"/>
  <c r="U1668" i="3" s="1"/>
  <c r="T1668" i="3"/>
  <c r="V1668" i="3" s="1"/>
  <c r="W1668" i="3" s="1"/>
  <c r="S1670" i="3"/>
  <c r="U1670" i="3" s="1"/>
  <c r="T1670" i="3"/>
  <c r="V1670" i="3" s="1"/>
  <c r="W1670" i="3" s="1"/>
  <c r="S1672" i="3"/>
  <c r="U1672" i="3" s="1"/>
  <c r="T1672" i="3"/>
  <c r="V1672" i="3" s="1"/>
  <c r="W1672" i="3" s="1"/>
  <c r="S1674" i="3"/>
  <c r="U1674" i="3" s="1"/>
  <c r="T1674" i="3"/>
  <c r="V1674" i="3" s="1"/>
  <c r="W1674" i="3" s="1"/>
  <c r="S1676" i="3"/>
  <c r="U1676" i="3" s="1"/>
  <c r="T1676" i="3"/>
  <c r="V1676" i="3" s="1"/>
  <c r="W1676" i="3" s="1"/>
  <c r="S1678" i="3"/>
  <c r="U1678" i="3" s="1"/>
  <c r="T1678" i="3"/>
  <c r="V1678" i="3" s="1"/>
  <c r="W1678" i="3" s="1"/>
  <c r="S1680" i="3"/>
  <c r="U1680" i="3" s="1"/>
  <c r="T1680" i="3"/>
  <c r="V1680" i="3" s="1"/>
  <c r="W1680" i="3" s="1"/>
  <c r="S1682" i="3"/>
  <c r="U1682" i="3" s="1"/>
  <c r="T1682" i="3"/>
  <c r="V1682" i="3" s="1"/>
  <c r="W1682" i="3" s="1"/>
  <c r="S1684" i="3"/>
  <c r="U1684" i="3" s="1"/>
  <c r="T1684" i="3"/>
  <c r="V1684" i="3" s="1"/>
  <c r="W1684" i="3" s="1"/>
  <c r="S1686" i="3"/>
  <c r="U1686" i="3" s="1"/>
  <c r="T1686" i="3"/>
  <c r="V1686" i="3" s="1"/>
  <c r="W1686" i="3" s="1"/>
  <c r="S1688" i="3"/>
  <c r="U1688" i="3" s="1"/>
  <c r="T1688" i="3"/>
  <c r="V1688" i="3" s="1"/>
  <c r="W1688" i="3" s="1"/>
  <c r="S1690" i="3"/>
  <c r="U1690" i="3" s="1"/>
  <c r="T1690" i="3"/>
  <c r="V1690" i="3" s="1"/>
  <c r="W1690" i="3" s="1"/>
  <c r="S1692" i="3"/>
  <c r="U1692" i="3" s="1"/>
  <c r="T1692" i="3"/>
  <c r="V1692" i="3" s="1"/>
  <c r="W1692" i="3" s="1"/>
  <c r="S1694" i="3"/>
  <c r="U1694" i="3" s="1"/>
  <c r="T1694" i="3"/>
  <c r="V1694" i="3" s="1"/>
  <c r="W1694" i="3" s="1"/>
  <c r="S1696" i="3"/>
  <c r="U1696" i="3" s="1"/>
  <c r="T1696" i="3"/>
  <c r="V1696" i="3" s="1"/>
  <c r="W1696" i="3" s="1"/>
  <c r="S1698" i="3"/>
  <c r="U1698" i="3" s="1"/>
  <c r="T1698" i="3"/>
  <c r="V1698" i="3" s="1"/>
  <c r="W1698" i="3" s="1"/>
  <c r="S1700" i="3"/>
  <c r="U1700" i="3" s="1"/>
  <c r="T1700" i="3"/>
  <c r="V1700" i="3" s="1"/>
  <c r="W1700" i="3" s="1"/>
  <c r="S1702" i="3"/>
  <c r="U1702" i="3" s="1"/>
  <c r="T1702" i="3"/>
  <c r="V1702" i="3" s="1"/>
  <c r="W1702" i="3" s="1"/>
  <c r="S1704" i="3"/>
  <c r="U1704" i="3" s="1"/>
  <c r="T1704" i="3"/>
  <c r="V1704" i="3" s="1"/>
  <c r="W1704" i="3" s="1"/>
  <c r="S1706" i="3"/>
  <c r="U1706" i="3" s="1"/>
  <c r="T1706" i="3"/>
  <c r="V1706" i="3" s="1"/>
  <c r="W1706" i="3" s="1"/>
  <c r="S1708" i="3"/>
  <c r="U1708" i="3" s="1"/>
  <c r="T1708" i="3"/>
  <c r="V1708" i="3" s="1"/>
  <c r="W1708" i="3" s="1"/>
  <c r="S1710" i="3"/>
  <c r="U1710" i="3" s="1"/>
  <c r="T1710" i="3"/>
  <c r="V1710" i="3" s="1"/>
  <c r="W1710" i="3" s="1"/>
  <c r="S1712" i="3"/>
  <c r="U1712" i="3" s="1"/>
  <c r="T1712" i="3"/>
  <c r="V1712" i="3" s="1"/>
  <c r="W1712" i="3" s="1"/>
  <c r="S1714" i="3"/>
  <c r="U1714" i="3" s="1"/>
  <c r="T1714" i="3"/>
  <c r="V1714" i="3" s="1"/>
  <c r="W1714" i="3" s="1"/>
  <c r="S1716" i="3"/>
  <c r="U1716" i="3" s="1"/>
  <c r="T1716" i="3"/>
  <c r="V1716" i="3" s="1"/>
  <c r="W1716" i="3" s="1"/>
  <c r="S1718" i="3"/>
  <c r="U1718" i="3" s="1"/>
  <c r="T1718" i="3"/>
  <c r="V1718" i="3" s="1"/>
  <c r="W1718" i="3" s="1"/>
  <c r="S1720" i="3"/>
  <c r="U1720" i="3" s="1"/>
  <c r="T1720" i="3"/>
  <c r="V1720" i="3" s="1"/>
  <c r="W1720" i="3" s="1"/>
  <c r="S1722" i="3"/>
  <c r="U1722" i="3" s="1"/>
  <c r="T1722" i="3"/>
  <c r="V1722" i="3" s="1"/>
  <c r="W1722" i="3" s="1"/>
  <c r="S1724" i="3"/>
  <c r="U1724" i="3" s="1"/>
  <c r="T1724" i="3"/>
  <c r="V1724" i="3" s="1"/>
  <c r="W1724" i="3" s="1"/>
  <c r="S1726" i="3"/>
  <c r="U1726" i="3" s="1"/>
  <c r="T1726" i="3"/>
  <c r="V1726" i="3" s="1"/>
  <c r="W1726" i="3" s="1"/>
  <c r="S1728" i="3"/>
  <c r="U1728" i="3" s="1"/>
  <c r="T1728" i="3"/>
  <c r="V1728" i="3" s="1"/>
  <c r="W1728" i="3" s="1"/>
  <c r="S1730" i="3"/>
  <c r="U1730" i="3" s="1"/>
  <c r="T1730" i="3"/>
  <c r="V1730" i="3" s="1"/>
  <c r="W1730" i="3" s="1"/>
  <c r="S1732" i="3"/>
  <c r="U1732" i="3" s="1"/>
  <c r="T1732" i="3"/>
  <c r="V1732" i="3" s="1"/>
  <c r="W1732" i="3" s="1"/>
  <c r="S1734" i="3"/>
  <c r="U1734" i="3" s="1"/>
  <c r="T1734" i="3"/>
  <c r="V1734" i="3" s="1"/>
  <c r="W1734" i="3" s="1"/>
  <c r="S1736" i="3"/>
  <c r="U1736" i="3" s="1"/>
  <c r="T1736" i="3"/>
  <c r="V1736" i="3" s="1"/>
  <c r="W1736" i="3" s="1"/>
  <c r="S1738" i="3"/>
  <c r="U1738" i="3" s="1"/>
  <c r="T1738" i="3"/>
  <c r="V1738" i="3" s="1"/>
  <c r="W1738" i="3" s="1"/>
  <c r="S1740" i="3"/>
  <c r="U1740" i="3" s="1"/>
  <c r="T1740" i="3"/>
  <c r="V1740" i="3" s="1"/>
  <c r="W1740" i="3" s="1"/>
  <c r="S1742" i="3"/>
  <c r="U1742" i="3" s="1"/>
  <c r="T1742" i="3"/>
  <c r="V1742" i="3" s="1"/>
  <c r="W1742" i="3" s="1"/>
  <c r="S1744" i="3"/>
  <c r="U1744" i="3" s="1"/>
  <c r="T1744" i="3"/>
  <c r="V1744" i="3" s="1"/>
  <c r="W1744" i="3" s="1"/>
  <c r="S1746" i="3"/>
  <c r="U1746" i="3" s="1"/>
  <c r="T1746" i="3"/>
  <c r="V1746" i="3" s="1"/>
  <c r="W1746" i="3" s="1"/>
  <c r="S1748" i="3"/>
  <c r="U1748" i="3" s="1"/>
  <c r="T1748" i="3"/>
  <c r="V1748" i="3" s="1"/>
  <c r="W1748" i="3" s="1"/>
  <c r="S1750" i="3"/>
  <c r="U1750" i="3" s="1"/>
  <c r="T1750" i="3"/>
  <c r="V1750" i="3" s="1"/>
  <c r="W1750" i="3" s="1"/>
  <c r="S1752" i="3"/>
  <c r="U1752" i="3" s="1"/>
  <c r="T1752" i="3"/>
  <c r="V1752" i="3" s="1"/>
  <c r="W1752" i="3" s="1"/>
  <c r="S1754" i="3"/>
  <c r="U1754" i="3" s="1"/>
  <c r="T1754" i="3"/>
  <c r="V1754" i="3" s="1"/>
  <c r="W1754" i="3" s="1"/>
  <c r="S1756" i="3"/>
  <c r="U1756" i="3" s="1"/>
  <c r="T1756" i="3"/>
  <c r="V1756" i="3" s="1"/>
  <c r="W1756" i="3" s="1"/>
  <c r="S1758" i="3"/>
  <c r="U1758" i="3" s="1"/>
  <c r="T1758" i="3"/>
  <c r="V1758" i="3" s="1"/>
  <c r="W1758" i="3" s="1"/>
  <c r="S1760" i="3"/>
  <c r="U1760" i="3" s="1"/>
  <c r="T1760" i="3"/>
  <c r="S1762" i="3"/>
  <c r="U1762" i="3" s="1"/>
  <c r="T1762" i="3"/>
  <c r="V1762" i="3" s="1"/>
  <c r="W1762" i="3" s="1"/>
  <c r="S1764" i="3"/>
  <c r="U1764" i="3" s="1"/>
  <c r="T1764" i="3"/>
  <c r="V1764" i="3" s="1"/>
  <c r="W1764" i="3" s="1"/>
  <c r="S1766" i="3"/>
  <c r="U1766" i="3" s="1"/>
  <c r="T1766" i="3"/>
  <c r="V1766" i="3" s="1"/>
  <c r="W1766" i="3" s="1"/>
  <c r="S1768" i="3"/>
  <c r="U1768" i="3" s="1"/>
  <c r="T1768" i="3"/>
  <c r="V1768" i="3" s="1"/>
  <c r="W1768" i="3" s="1"/>
  <c r="S1770" i="3"/>
  <c r="U1770" i="3" s="1"/>
  <c r="T1770" i="3"/>
  <c r="V1770" i="3" s="1"/>
  <c r="W1770" i="3" s="1"/>
  <c r="S1772" i="3"/>
  <c r="U1772" i="3" s="1"/>
  <c r="T1772" i="3"/>
  <c r="V1772" i="3" s="1"/>
  <c r="W1772" i="3" s="1"/>
  <c r="S1774" i="3"/>
  <c r="U1774" i="3" s="1"/>
  <c r="T1774" i="3"/>
  <c r="V1774" i="3" s="1"/>
  <c r="W1774" i="3" s="1"/>
  <c r="S1776" i="3"/>
  <c r="U1776" i="3" s="1"/>
  <c r="T1776" i="3"/>
  <c r="V1776" i="3" s="1"/>
  <c r="W1776" i="3" s="1"/>
  <c r="S1778" i="3"/>
  <c r="U1778" i="3" s="1"/>
  <c r="T1778" i="3"/>
  <c r="V1778" i="3" s="1"/>
  <c r="W1778" i="3" s="1"/>
  <c r="S1780" i="3"/>
  <c r="U1780" i="3" s="1"/>
  <c r="T1780" i="3"/>
  <c r="V1780" i="3" s="1"/>
  <c r="W1780" i="3" s="1"/>
  <c r="S1782" i="3"/>
  <c r="U1782" i="3" s="1"/>
  <c r="T1782" i="3"/>
  <c r="V1782" i="3" s="1"/>
  <c r="W1782" i="3" s="1"/>
  <c r="S1784" i="3"/>
  <c r="U1784" i="3" s="1"/>
  <c r="T1784" i="3"/>
  <c r="V1784" i="3" s="1"/>
  <c r="W1784" i="3" s="1"/>
  <c r="S1786" i="3"/>
  <c r="U1786" i="3" s="1"/>
  <c r="T1786" i="3"/>
  <c r="V1786" i="3" s="1"/>
  <c r="W1786" i="3" s="1"/>
  <c r="S1788" i="3"/>
  <c r="U1788" i="3" s="1"/>
  <c r="T1788" i="3"/>
  <c r="V1788" i="3" s="1"/>
  <c r="W1788" i="3" s="1"/>
  <c r="S1790" i="3"/>
  <c r="U1790" i="3" s="1"/>
  <c r="T1790" i="3"/>
  <c r="V1790" i="3" s="1"/>
  <c r="W1790" i="3" s="1"/>
  <c r="S1792" i="3"/>
  <c r="U1792" i="3" s="1"/>
  <c r="T1792" i="3"/>
  <c r="V1792" i="3" s="1"/>
  <c r="W1792" i="3" s="1"/>
  <c r="S1794" i="3"/>
  <c r="U1794" i="3" s="1"/>
  <c r="T1794" i="3"/>
  <c r="V1794" i="3" s="1"/>
  <c r="W1794" i="3" s="1"/>
  <c r="S1796" i="3"/>
  <c r="U1796" i="3" s="1"/>
  <c r="T1796" i="3"/>
  <c r="V1796" i="3" s="1"/>
  <c r="W1796" i="3" s="1"/>
  <c r="S1798" i="3"/>
  <c r="U1798" i="3" s="1"/>
  <c r="T1798" i="3"/>
  <c r="V1798" i="3" s="1"/>
  <c r="W1798" i="3" s="1"/>
  <c r="S1800" i="3"/>
  <c r="U1800" i="3" s="1"/>
  <c r="T1800" i="3"/>
  <c r="V1800" i="3" s="1"/>
  <c r="W1800" i="3" s="1"/>
  <c r="S1802" i="3"/>
  <c r="U1802" i="3" s="1"/>
  <c r="T1802" i="3"/>
  <c r="V1802" i="3" s="1"/>
  <c r="W1802" i="3" s="1"/>
  <c r="S1804" i="3"/>
  <c r="U1804" i="3" s="1"/>
  <c r="T1804" i="3"/>
  <c r="V1804" i="3" s="1"/>
  <c r="W1804" i="3" s="1"/>
  <c r="S1806" i="3"/>
  <c r="U1806" i="3" s="1"/>
  <c r="T1806" i="3"/>
  <c r="V1806" i="3" s="1"/>
  <c r="W1806" i="3" s="1"/>
  <c r="S1808" i="3"/>
  <c r="U1808" i="3" s="1"/>
  <c r="T1808" i="3"/>
  <c r="S1810" i="3"/>
  <c r="U1810" i="3" s="1"/>
  <c r="T1810" i="3"/>
  <c r="V1810" i="3" s="1"/>
  <c r="W1810" i="3" s="1"/>
  <c r="S1812" i="3"/>
  <c r="U1812" i="3" s="1"/>
  <c r="T1812" i="3"/>
  <c r="V1812" i="3" s="1"/>
  <c r="W1812" i="3" s="1"/>
  <c r="S1814" i="3"/>
  <c r="U1814" i="3" s="1"/>
  <c r="T1814" i="3"/>
  <c r="V1814" i="3" s="1"/>
  <c r="W1814" i="3" s="1"/>
  <c r="S1816" i="3"/>
  <c r="U1816" i="3" s="1"/>
  <c r="T1816" i="3"/>
  <c r="V1816" i="3" s="1"/>
  <c r="W1816" i="3" s="1"/>
  <c r="S1818" i="3"/>
  <c r="U1818" i="3" s="1"/>
  <c r="T1818" i="3"/>
  <c r="V1818" i="3" s="1"/>
  <c r="W1818" i="3" s="1"/>
  <c r="S1820" i="3"/>
  <c r="U1820" i="3" s="1"/>
  <c r="T1820" i="3"/>
  <c r="V1820" i="3" s="1"/>
  <c r="W1820" i="3" s="1"/>
  <c r="S1822" i="3"/>
  <c r="U1822" i="3" s="1"/>
  <c r="T1822" i="3"/>
  <c r="V1822" i="3" s="1"/>
  <c r="W1822" i="3" s="1"/>
  <c r="S1824" i="3"/>
  <c r="U1824" i="3" s="1"/>
  <c r="T1824" i="3"/>
  <c r="V1824" i="3" s="1"/>
  <c r="W1824" i="3" s="1"/>
  <c r="S1826" i="3"/>
  <c r="U1826" i="3" s="1"/>
  <c r="T1826" i="3"/>
  <c r="V1826" i="3" s="1"/>
  <c r="W1826" i="3" s="1"/>
  <c r="S1828" i="3"/>
  <c r="U1828" i="3" s="1"/>
  <c r="T1828" i="3"/>
  <c r="V1828" i="3" s="1"/>
  <c r="W1828" i="3" s="1"/>
  <c r="S1830" i="3"/>
  <c r="U1830" i="3" s="1"/>
  <c r="T1830" i="3"/>
  <c r="V1830" i="3" s="1"/>
  <c r="W1830" i="3" s="1"/>
  <c r="S1832" i="3"/>
  <c r="U1832" i="3" s="1"/>
  <c r="T1832" i="3"/>
  <c r="V1832" i="3" s="1"/>
  <c r="W1832" i="3" s="1"/>
  <c r="S1834" i="3"/>
  <c r="U1834" i="3" s="1"/>
  <c r="T1834" i="3"/>
  <c r="V1834" i="3" s="1"/>
  <c r="W1834" i="3" s="1"/>
  <c r="S1836" i="3"/>
  <c r="U1836" i="3" s="1"/>
  <c r="T1836" i="3"/>
  <c r="V1836" i="3" s="1"/>
  <c r="W1836" i="3" s="1"/>
  <c r="S1838" i="3"/>
  <c r="U1838" i="3" s="1"/>
  <c r="T1838" i="3"/>
  <c r="V1838" i="3" s="1"/>
  <c r="W1838" i="3" s="1"/>
  <c r="S1840" i="3"/>
  <c r="U1840" i="3" s="1"/>
  <c r="T1840" i="3"/>
  <c r="V1840" i="3" s="1"/>
  <c r="W1840" i="3" s="1"/>
  <c r="S1842" i="3"/>
  <c r="U1842" i="3" s="1"/>
  <c r="T1842" i="3"/>
  <c r="V1842" i="3" s="1"/>
  <c r="W1842" i="3" s="1"/>
  <c r="S1844" i="3"/>
  <c r="U1844" i="3" s="1"/>
  <c r="T1844" i="3"/>
  <c r="V1844" i="3" s="1"/>
  <c r="W1844" i="3" s="1"/>
  <c r="S1846" i="3"/>
  <c r="U1846" i="3" s="1"/>
  <c r="T1846" i="3"/>
  <c r="V1846" i="3" s="1"/>
  <c r="W1846" i="3" s="1"/>
  <c r="S1848" i="3"/>
  <c r="U1848" i="3" s="1"/>
  <c r="T1848" i="3"/>
  <c r="V1848" i="3" s="1"/>
  <c r="W1848" i="3" s="1"/>
  <c r="S1850" i="3"/>
  <c r="U1850" i="3" s="1"/>
  <c r="T1850" i="3"/>
  <c r="V1850" i="3" s="1"/>
  <c r="W1850" i="3" s="1"/>
  <c r="S1852" i="3"/>
  <c r="U1852" i="3" s="1"/>
  <c r="T1852" i="3"/>
  <c r="V1852" i="3" s="1"/>
  <c r="W1852" i="3" s="1"/>
  <c r="S1854" i="3"/>
  <c r="U1854" i="3" s="1"/>
  <c r="T1854" i="3"/>
  <c r="V1854" i="3" s="1"/>
  <c r="W1854" i="3" s="1"/>
  <c r="S1856" i="3"/>
  <c r="U1856" i="3" s="1"/>
  <c r="T1856" i="3"/>
  <c r="V1856" i="3" s="1"/>
  <c r="W1856" i="3" s="1"/>
  <c r="S1858" i="3"/>
  <c r="U1858" i="3" s="1"/>
  <c r="T1858" i="3"/>
  <c r="V1858" i="3" s="1"/>
  <c r="W1858" i="3" s="1"/>
  <c r="S1860" i="3"/>
  <c r="U1860" i="3" s="1"/>
  <c r="T1860" i="3"/>
  <c r="V1860" i="3" s="1"/>
  <c r="W1860" i="3" s="1"/>
  <c r="S1862" i="3"/>
  <c r="U1862" i="3" s="1"/>
  <c r="T1862" i="3"/>
  <c r="V1862" i="3" s="1"/>
  <c r="W1862" i="3" s="1"/>
  <c r="S1864" i="3"/>
  <c r="U1864" i="3" s="1"/>
  <c r="T1864" i="3"/>
  <c r="V1864" i="3" s="1"/>
  <c r="W1864" i="3" s="1"/>
  <c r="S1866" i="3"/>
  <c r="U1866" i="3" s="1"/>
  <c r="T1866" i="3"/>
  <c r="V1866" i="3" s="1"/>
  <c r="W1866" i="3" s="1"/>
  <c r="S1868" i="3"/>
  <c r="U1868" i="3" s="1"/>
  <c r="T1868" i="3"/>
  <c r="V1868" i="3" s="1"/>
  <c r="W1868" i="3" s="1"/>
  <c r="S1870" i="3"/>
  <c r="U1870" i="3" s="1"/>
  <c r="T1870" i="3"/>
  <c r="V1870" i="3" s="1"/>
  <c r="W1870" i="3" s="1"/>
  <c r="S1872" i="3"/>
  <c r="U1872" i="3" s="1"/>
  <c r="T1872" i="3"/>
  <c r="V1872" i="3" s="1"/>
  <c r="W1872" i="3" s="1"/>
  <c r="S1874" i="3"/>
  <c r="U1874" i="3" s="1"/>
  <c r="T1874" i="3"/>
  <c r="V1874" i="3" s="1"/>
  <c r="W1874" i="3" s="1"/>
  <c r="S1876" i="3"/>
  <c r="U1876" i="3" s="1"/>
  <c r="T1876" i="3"/>
  <c r="V1876" i="3" s="1"/>
  <c r="W1876" i="3" s="1"/>
  <c r="S1878" i="3"/>
  <c r="U1878" i="3" s="1"/>
  <c r="T1878" i="3"/>
  <c r="V1878" i="3" s="1"/>
  <c r="W1878" i="3" s="1"/>
  <c r="S1880" i="3"/>
  <c r="U1880" i="3" s="1"/>
  <c r="T1880" i="3"/>
  <c r="V1880" i="3" s="1"/>
  <c r="W1880" i="3" s="1"/>
  <c r="S1882" i="3"/>
  <c r="U1882" i="3" s="1"/>
  <c r="T1882" i="3"/>
  <c r="V1882" i="3" s="1"/>
  <c r="W1882" i="3" s="1"/>
  <c r="S1884" i="3"/>
  <c r="U1884" i="3" s="1"/>
  <c r="T1884" i="3"/>
  <c r="V1884" i="3" s="1"/>
  <c r="W1884" i="3" s="1"/>
  <c r="S1886" i="3"/>
  <c r="U1886" i="3" s="1"/>
  <c r="T1886" i="3"/>
  <c r="V1886" i="3" s="1"/>
  <c r="W1886" i="3" s="1"/>
  <c r="S1888" i="3"/>
  <c r="U1888" i="3" s="1"/>
  <c r="T1888" i="3"/>
  <c r="V1888" i="3" s="1"/>
  <c r="W1888" i="3" s="1"/>
  <c r="S1890" i="3"/>
  <c r="U1890" i="3" s="1"/>
  <c r="T1890" i="3"/>
  <c r="V1890" i="3" s="1"/>
  <c r="W1890" i="3" s="1"/>
  <c r="S1892" i="3"/>
  <c r="U1892" i="3" s="1"/>
  <c r="T1892" i="3"/>
  <c r="V1892" i="3" s="1"/>
  <c r="W1892" i="3" s="1"/>
  <c r="S1894" i="3"/>
  <c r="U1894" i="3" s="1"/>
  <c r="T1894" i="3"/>
  <c r="V1894" i="3" s="1"/>
  <c r="W1894" i="3" s="1"/>
  <c r="S1896" i="3"/>
  <c r="U1896" i="3" s="1"/>
  <c r="T1896" i="3"/>
  <c r="V1896" i="3" s="1"/>
  <c r="W1896" i="3" s="1"/>
  <c r="S1898" i="3"/>
  <c r="U1898" i="3" s="1"/>
  <c r="T1898" i="3"/>
  <c r="V1898" i="3" s="1"/>
  <c r="W1898" i="3" s="1"/>
  <c r="S1900" i="3"/>
  <c r="U1900" i="3" s="1"/>
  <c r="T1900" i="3"/>
  <c r="S1902" i="3"/>
  <c r="U1902" i="3" s="1"/>
  <c r="T1902" i="3"/>
  <c r="V1902" i="3" s="1"/>
  <c r="W1902" i="3" s="1"/>
  <c r="S1904" i="3"/>
  <c r="U1904" i="3" s="1"/>
  <c r="T1904" i="3"/>
  <c r="V1904" i="3" s="1"/>
  <c r="W1904" i="3" s="1"/>
  <c r="S1906" i="3"/>
  <c r="U1906" i="3" s="1"/>
  <c r="T1906" i="3"/>
  <c r="V1906" i="3" s="1"/>
  <c r="W1906" i="3" s="1"/>
  <c r="S1908" i="3"/>
  <c r="U1908" i="3" s="1"/>
  <c r="T1908" i="3"/>
  <c r="V1908" i="3" s="1"/>
  <c r="W1908" i="3" s="1"/>
  <c r="S1910" i="3"/>
  <c r="U1910" i="3" s="1"/>
  <c r="T1910" i="3"/>
  <c r="V1910" i="3" s="1"/>
  <c r="W1910" i="3" s="1"/>
  <c r="S1912" i="3"/>
  <c r="U1912" i="3" s="1"/>
  <c r="T1912" i="3"/>
  <c r="V1912" i="3" s="1"/>
  <c r="W1912" i="3" s="1"/>
  <c r="S1914" i="3"/>
  <c r="U1914" i="3" s="1"/>
  <c r="T1914" i="3"/>
  <c r="V1914" i="3" s="1"/>
  <c r="W1914" i="3" s="1"/>
  <c r="S1916" i="3"/>
  <c r="U1916" i="3" s="1"/>
  <c r="T1916" i="3"/>
  <c r="V1916" i="3" s="1"/>
  <c r="W1916" i="3" s="1"/>
  <c r="S1918" i="3"/>
  <c r="U1918" i="3" s="1"/>
  <c r="T1918" i="3"/>
  <c r="V1918" i="3" s="1"/>
  <c r="W1918" i="3" s="1"/>
  <c r="S1920" i="3"/>
  <c r="U1920" i="3" s="1"/>
  <c r="T1920" i="3"/>
  <c r="V1920" i="3" s="1"/>
  <c r="W1920" i="3" s="1"/>
  <c r="S1922" i="3"/>
  <c r="U1922" i="3" s="1"/>
  <c r="T1922" i="3"/>
  <c r="V1922" i="3" s="1"/>
  <c r="W1922" i="3" s="1"/>
  <c r="S1924" i="3"/>
  <c r="U1924" i="3" s="1"/>
  <c r="T1924" i="3"/>
  <c r="V1924" i="3" s="1"/>
  <c r="W1924" i="3" s="1"/>
  <c r="S1926" i="3"/>
  <c r="U1926" i="3" s="1"/>
  <c r="T1926" i="3"/>
  <c r="V1926" i="3" s="1"/>
  <c r="W1926" i="3" s="1"/>
  <c r="S1928" i="3"/>
  <c r="U1928" i="3" s="1"/>
  <c r="T1928" i="3"/>
  <c r="V1928" i="3" s="1"/>
  <c r="W1928" i="3" s="1"/>
  <c r="S1930" i="3"/>
  <c r="U1930" i="3" s="1"/>
  <c r="T1930" i="3"/>
  <c r="V1930" i="3" s="1"/>
  <c r="W1930" i="3" s="1"/>
  <c r="S1932" i="3"/>
  <c r="U1932" i="3" s="1"/>
  <c r="T1932" i="3"/>
  <c r="V1932" i="3" s="1"/>
  <c r="W1932" i="3" s="1"/>
  <c r="S1934" i="3"/>
  <c r="U1934" i="3" s="1"/>
  <c r="T1934" i="3"/>
  <c r="V1934" i="3" s="1"/>
  <c r="W1934" i="3" s="1"/>
  <c r="S1936" i="3"/>
  <c r="U1936" i="3" s="1"/>
  <c r="T1936" i="3"/>
  <c r="V1936" i="3" s="1"/>
  <c r="W1936" i="3" s="1"/>
  <c r="V1939" i="3"/>
  <c r="W1939" i="3" s="1"/>
  <c r="S1941" i="3"/>
  <c r="U1941" i="3" s="1"/>
  <c r="T1941" i="3"/>
  <c r="V1941" i="3" s="1"/>
  <c r="W1941" i="3" s="1"/>
  <c r="S1943" i="3"/>
  <c r="U1943" i="3" s="1"/>
  <c r="T1943" i="3"/>
  <c r="V1943" i="3" s="1"/>
  <c r="W1943" i="3" s="1"/>
  <c r="S1945" i="3"/>
  <c r="U1945" i="3" s="1"/>
  <c r="T1945" i="3"/>
  <c r="V1945" i="3" s="1"/>
  <c r="W1945" i="3" s="1"/>
  <c r="S1947" i="3"/>
  <c r="U1947" i="3" s="1"/>
  <c r="T1947" i="3"/>
  <c r="V1947" i="3" s="1"/>
  <c r="W1947" i="3" s="1"/>
  <c r="S1949" i="3"/>
  <c r="U1949" i="3" s="1"/>
  <c r="T1949" i="3"/>
  <c r="V1949" i="3" s="1"/>
  <c r="W1949" i="3" s="1"/>
  <c r="S1951" i="3"/>
  <c r="U1951" i="3" s="1"/>
  <c r="T1951" i="3"/>
  <c r="V1951" i="3" s="1"/>
  <c r="W1951" i="3" s="1"/>
  <c r="S1953" i="3"/>
  <c r="U1953" i="3" s="1"/>
  <c r="T1953" i="3"/>
  <c r="V1953" i="3" s="1"/>
  <c r="W1953" i="3" s="1"/>
  <c r="S1955" i="3"/>
  <c r="U1955" i="3" s="1"/>
  <c r="T1955" i="3"/>
  <c r="V1955" i="3" s="1"/>
  <c r="W1955" i="3" s="1"/>
  <c r="S1957" i="3"/>
  <c r="U1957" i="3" s="1"/>
  <c r="T1957" i="3"/>
  <c r="V1957" i="3" s="1"/>
  <c r="W1957" i="3" s="1"/>
  <c r="S1959" i="3"/>
  <c r="U1959" i="3" s="1"/>
  <c r="T1959" i="3"/>
  <c r="V1959" i="3" s="1"/>
  <c r="W1959" i="3" s="1"/>
  <c r="S1961" i="3"/>
  <c r="U1961" i="3" s="1"/>
  <c r="T1961" i="3"/>
  <c r="V1961" i="3" s="1"/>
  <c r="W1961" i="3" s="1"/>
  <c r="S1963" i="3"/>
  <c r="U1963" i="3" s="1"/>
  <c r="T1963" i="3"/>
  <c r="V1963" i="3" s="1"/>
  <c r="W1963" i="3" s="1"/>
  <c r="S1965" i="3"/>
  <c r="U1965" i="3" s="1"/>
  <c r="T1965" i="3"/>
  <c r="V1965" i="3" s="1"/>
  <c r="W1965" i="3" s="1"/>
  <c r="S1967" i="3"/>
  <c r="U1967" i="3" s="1"/>
  <c r="T1967" i="3"/>
  <c r="V1967" i="3" s="1"/>
  <c r="W1967" i="3" s="1"/>
  <c r="S1969" i="3"/>
  <c r="U1969" i="3" s="1"/>
  <c r="T1969" i="3"/>
  <c r="V1969" i="3" s="1"/>
  <c r="W1969" i="3" s="1"/>
  <c r="S1971" i="3"/>
  <c r="U1971" i="3" s="1"/>
  <c r="T1971" i="3"/>
  <c r="V1971" i="3" s="1"/>
  <c r="W1971" i="3" s="1"/>
  <c r="S1973" i="3"/>
  <c r="U1973" i="3" s="1"/>
  <c r="T1973" i="3"/>
  <c r="V1973" i="3" s="1"/>
  <c r="W1973" i="3" s="1"/>
  <c r="S1975" i="3"/>
  <c r="U1975" i="3" s="1"/>
  <c r="T1975" i="3"/>
  <c r="V1975" i="3" s="1"/>
  <c r="W1975" i="3" s="1"/>
  <c r="S1977" i="3"/>
  <c r="U1977" i="3" s="1"/>
  <c r="T1977" i="3"/>
  <c r="V1977" i="3" s="1"/>
  <c r="W1977" i="3" s="1"/>
  <c r="S1979" i="3"/>
  <c r="U1979" i="3" s="1"/>
  <c r="T1979" i="3"/>
  <c r="V1979" i="3" s="1"/>
  <c r="W1979" i="3" s="1"/>
  <c r="S1981" i="3"/>
  <c r="U1981" i="3" s="1"/>
  <c r="T1981" i="3"/>
  <c r="V1981" i="3" s="1"/>
  <c r="W1981" i="3" s="1"/>
  <c r="S1983" i="3"/>
  <c r="U1983" i="3" s="1"/>
  <c r="T1983" i="3"/>
  <c r="V1983" i="3" s="1"/>
  <c r="W1983" i="3" s="1"/>
  <c r="S1985" i="3"/>
  <c r="U1985" i="3" s="1"/>
  <c r="T1985" i="3"/>
  <c r="V1985" i="3" s="1"/>
  <c r="W1985" i="3" s="1"/>
  <c r="S1987" i="3"/>
  <c r="U1987" i="3" s="1"/>
  <c r="T1987" i="3"/>
  <c r="V1987" i="3" s="1"/>
  <c r="W1987" i="3" s="1"/>
  <c r="S1989" i="3"/>
  <c r="U1989" i="3" s="1"/>
  <c r="T1989" i="3"/>
  <c r="V1989" i="3" s="1"/>
  <c r="W1989" i="3" s="1"/>
  <c r="S1991" i="3"/>
  <c r="U1991" i="3" s="1"/>
  <c r="T1991" i="3"/>
  <c r="V1991" i="3" s="1"/>
  <c r="W1991" i="3" s="1"/>
  <c r="S1993" i="3"/>
  <c r="U1993" i="3" s="1"/>
  <c r="T1993" i="3"/>
  <c r="V1993" i="3" s="1"/>
  <c r="W1993" i="3" s="1"/>
  <c r="S1995" i="3"/>
  <c r="U1995" i="3" s="1"/>
  <c r="T1995" i="3"/>
  <c r="V1995" i="3" s="1"/>
  <c r="W1995" i="3" s="1"/>
  <c r="S1997" i="3"/>
  <c r="U1997" i="3" s="1"/>
  <c r="T1997" i="3"/>
  <c r="V1997" i="3" s="1"/>
  <c r="W1997" i="3" s="1"/>
  <c r="S1999" i="3"/>
  <c r="U1999" i="3" s="1"/>
  <c r="T1999" i="3"/>
  <c r="V1999" i="3" s="1"/>
  <c r="W1999" i="3" s="1"/>
  <c r="S2001" i="3"/>
  <c r="U2001" i="3" s="1"/>
  <c r="T2001" i="3"/>
  <c r="V2001" i="3" s="1"/>
  <c r="W2001" i="3" s="1"/>
  <c r="S2003" i="3"/>
  <c r="U2003" i="3" s="1"/>
  <c r="T2003" i="3"/>
  <c r="V2003" i="3" s="1"/>
  <c r="W2003" i="3" s="1"/>
  <c r="S2005" i="3"/>
  <c r="U2005" i="3" s="1"/>
  <c r="T2005" i="3"/>
  <c r="V2005" i="3" s="1"/>
  <c r="W2005" i="3" s="1"/>
  <c r="S2007" i="3"/>
  <c r="T2007" i="3"/>
  <c r="V2007" i="3" s="1"/>
  <c r="W2007" i="3" s="1"/>
  <c r="S2009" i="3"/>
  <c r="U2009" i="3" s="1"/>
  <c r="T2009" i="3"/>
  <c r="V2009" i="3" s="1"/>
  <c r="W2009" i="3" s="1"/>
  <c r="S2011" i="3"/>
  <c r="U2011" i="3" s="1"/>
  <c r="T2011" i="3"/>
  <c r="V2011" i="3" s="1"/>
  <c r="W2011" i="3" s="1"/>
  <c r="S2013" i="3"/>
  <c r="U2013" i="3" s="1"/>
  <c r="T2013" i="3"/>
  <c r="V2013" i="3" s="1"/>
  <c r="W2013" i="3" s="1"/>
  <c r="S2015" i="3"/>
  <c r="U2015" i="3" s="1"/>
  <c r="T2015" i="3"/>
  <c r="V2015" i="3" s="1"/>
  <c r="W2015" i="3" s="1"/>
  <c r="S2017" i="3"/>
  <c r="U2017" i="3" s="1"/>
  <c r="T2017" i="3"/>
  <c r="V2017" i="3" s="1"/>
  <c r="W2017" i="3" s="1"/>
  <c r="S2019" i="3"/>
  <c r="U2019" i="3" s="1"/>
  <c r="T2019" i="3"/>
  <c r="V2019" i="3" s="1"/>
  <c r="W2019" i="3" s="1"/>
  <c r="S2021" i="3"/>
  <c r="U2021" i="3" s="1"/>
  <c r="T2021" i="3"/>
  <c r="V2021" i="3" s="1"/>
  <c r="W2021" i="3" s="1"/>
  <c r="S2023" i="3"/>
  <c r="U2023" i="3" s="1"/>
  <c r="T2023" i="3"/>
  <c r="V2023" i="3" s="1"/>
  <c r="W2023" i="3" s="1"/>
  <c r="S2025" i="3"/>
  <c r="U2025" i="3" s="1"/>
  <c r="T2025" i="3"/>
  <c r="V2025" i="3" s="1"/>
  <c r="W2025" i="3" s="1"/>
  <c r="S2027" i="3"/>
  <c r="U2027" i="3" s="1"/>
  <c r="T2027" i="3"/>
  <c r="V2027" i="3" s="1"/>
  <c r="W2027" i="3" s="1"/>
  <c r="S2029" i="3"/>
  <c r="U2029" i="3" s="1"/>
  <c r="T2029" i="3"/>
  <c r="V2029" i="3" s="1"/>
  <c r="W2029" i="3" s="1"/>
  <c r="S2031" i="3"/>
  <c r="U2031" i="3" s="1"/>
  <c r="T2031" i="3"/>
  <c r="V2031" i="3" s="1"/>
  <c r="W2031" i="3" s="1"/>
  <c r="S2033" i="3"/>
  <c r="U2033" i="3" s="1"/>
  <c r="T2033" i="3"/>
  <c r="V2033" i="3" s="1"/>
  <c r="W2033" i="3" s="1"/>
  <c r="S2035" i="3"/>
  <c r="U2035" i="3" s="1"/>
  <c r="T2035" i="3"/>
  <c r="V2035" i="3" s="1"/>
  <c r="W2035" i="3" s="1"/>
  <c r="S2037" i="3"/>
  <c r="U2037" i="3" s="1"/>
  <c r="T2037" i="3"/>
  <c r="V2037" i="3" s="1"/>
  <c r="W2037" i="3" s="1"/>
  <c r="S2039" i="3"/>
  <c r="U2039" i="3" s="1"/>
  <c r="T2039" i="3"/>
  <c r="V2039" i="3" s="1"/>
  <c r="W2039" i="3" s="1"/>
  <c r="S2041" i="3"/>
  <c r="U2041" i="3" s="1"/>
  <c r="T2041" i="3"/>
  <c r="V2041" i="3" s="1"/>
  <c r="W2041" i="3" s="1"/>
  <c r="S2043" i="3"/>
  <c r="U2043" i="3" s="1"/>
  <c r="T2043" i="3"/>
  <c r="V2043" i="3" s="1"/>
  <c r="W2043" i="3" s="1"/>
  <c r="S2045" i="3"/>
  <c r="U2045" i="3" s="1"/>
  <c r="T2045" i="3"/>
  <c r="V2045" i="3" s="1"/>
  <c r="W2045" i="3" s="1"/>
  <c r="S2047" i="3"/>
  <c r="U2047" i="3" s="1"/>
  <c r="T2047" i="3"/>
  <c r="V2047" i="3" s="1"/>
  <c r="W2047" i="3" s="1"/>
  <c r="S2049" i="3"/>
  <c r="U2049" i="3" s="1"/>
  <c r="T2049" i="3"/>
  <c r="V2049" i="3" s="1"/>
  <c r="W2049" i="3" s="1"/>
  <c r="S2051" i="3"/>
  <c r="U2051" i="3" s="1"/>
  <c r="T2051" i="3"/>
  <c r="V2051" i="3" s="1"/>
  <c r="W2051" i="3" s="1"/>
  <c r="S2053" i="3"/>
  <c r="U2053" i="3" s="1"/>
  <c r="T2053" i="3"/>
  <c r="V2053" i="3" s="1"/>
  <c r="W2053" i="3" s="1"/>
  <c r="S2055" i="3"/>
  <c r="U2055" i="3" s="1"/>
  <c r="T2055" i="3"/>
  <c r="V2055" i="3" s="1"/>
  <c r="W2055" i="3" s="1"/>
  <c r="S2057" i="3"/>
  <c r="U2057" i="3" s="1"/>
  <c r="T2057" i="3"/>
  <c r="V2057" i="3" s="1"/>
  <c r="W2057" i="3" s="1"/>
  <c r="S2059" i="3"/>
  <c r="U2059" i="3" s="1"/>
  <c r="T2059" i="3"/>
  <c r="V2059" i="3" s="1"/>
  <c r="W2059" i="3" s="1"/>
  <c r="S2061" i="3"/>
  <c r="U2061" i="3" s="1"/>
  <c r="T2061" i="3"/>
  <c r="V2061" i="3" s="1"/>
  <c r="W2061" i="3" s="1"/>
  <c r="S2063" i="3"/>
  <c r="U2063" i="3" s="1"/>
  <c r="T2063" i="3"/>
  <c r="V2063" i="3" s="1"/>
  <c r="W2063" i="3" s="1"/>
  <c r="S2065" i="3"/>
  <c r="U2065" i="3" s="1"/>
  <c r="T2065" i="3"/>
  <c r="V2065" i="3" s="1"/>
  <c r="W2065" i="3" s="1"/>
  <c r="S2067" i="3"/>
  <c r="U2067" i="3" s="1"/>
  <c r="T2067" i="3"/>
  <c r="V2067" i="3" s="1"/>
  <c r="W2067" i="3" s="1"/>
  <c r="S2069" i="3"/>
  <c r="U2069" i="3" s="1"/>
  <c r="T2069" i="3"/>
  <c r="V2069" i="3" s="1"/>
  <c r="W2069" i="3" s="1"/>
  <c r="S2071" i="3"/>
  <c r="U2071" i="3" s="1"/>
  <c r="T2071" i="3"/>
  <c r="V2071" i="3" s="1"/>
  <c r="W2071" i="3" s="1"/>
  <c r="S2073" i="3"/>
  <c r="U2073" i="3" s="1"/>
  <c r="T2073" i="3"/>
  <c r="V2073" i="3" s="1"/>
  <c r="W2073" i="3" s="1"/>
  <c r="S2075" i="3"/>
  <c r="U2075" i="3" s="1"/>
  <c r="T2075" i="3"/>
  <c r="V2075" i="3" s="1"/>
  <c r="W2075" i="3" s="1"/>
  <c r="S2077" i="3"/>
  <c r="U2077" i="3" s="1"/>
  <c r="T2077" i="3"/>
  <c r="V2077" i="3" s="1"/>
  <c r="W2077" i="3" s="1"/>
  <c r="S2079" i="3"/>
  <c r="T2079" i="3"/>
  <c r="V2079" i="3" s="1"/>
  <c r="W2079" i="3" s="1"/>
  <c r="S2081" i="3"/>
  <c r="U2081" i="3" s="1"/>
  <c r="T2081" i="3"/>
  <c r="V2081" i="3" s="1"/>
  <c r="W2081" i="3" s="1"/>
  <c r="S2083" i="3"/>
  <c r="U2083" i="3" s="1"/>
  <c r="T2083" i="3"/>
  <c r="V2083" i="3" s="1"/>
  <c r="W2083" i="3" s="1"/>
  <c r="S2085" i="3"/>
  <c r="U2085" i="3" s="1"/>
  <c r="T2085" i="3"/>
  <c r="V2085" i="3" s="1"/>
  <c r="W2085" i="3" s="1"/>
  <c r="S2087" i="3"/>
  <c r="U2087" i="3" s="1"/>
  <c r="T2087" i="3"/>
  <c r="V2087" i="3" s="1"/>
  <c r="W2087" i="3" s="1"/>
  <c r="S2089" i="3"/>
  <c r="U2089" i="3" s="1"/>
  <c r="T2089" i="3"/>
  <c r="V2089" i="3" s="1"/>
  <c r="W2089" i="3" s="1"/>
  <c r="S2091" i="3"/>
  <c r="U2091" i="3" s="1"/>
  <c r="T2091" i="3"/>
  <c r="V2091" i="3" s="1"/>
  <c r="W2091" i="3" s="1"/>
  <c r="S2093" i="3"/>
  <c r="U2093" i="3" s="1"/>
  <c r="T2093" i="3"/>
  <c r="V2093" i="3" s="1"/>
  <c r="W2093" i="3" s="1"/>
  <c r="S2095" i="3"/>
  <c r="U2095" i="3" s="1"/>
  <c r="T2095" i="3"/>
  <c r="V2095" i="3" s="1"/>
  <c r="W2095" i="3" s="1"/>
  <c r="T3" i="3"/>
  <c r="V3" i="3" s="1"/>
  <c r="W3" i="3" s="1"/>
  <c r="S3" i="3"/>
  <c r="C14" i="6"/>
  <c r="D14" i="6"/>
  <c r="B14" i="6"/>
  <c r="C7" i="6"/>
  <c r="D7" i="6"/>
  <c r="B7" i="6"/>
  <c r="U1022" i="3"/>
  <c r="U376" i="3"/>
  <c r="X1246" i="3"/>
  <c r="X1248" i="3"/>
  <c r="X1250" i="3"/>
  <c r="X1252" i="3"/>
  <c r="X1254" i="3"/>
  <c r="X1256" i="3"/>
  <c r="X1258" i="3"/>
  <c r="X1260" i="3"/>
  <c r="X1262" i="3"/>
  <c r="X1264" i="3"/>
  <c r="X1266" i="3"/>
  <c r="X1268" i="3"/>
  <c r="X1270" i="3"/>
  <c r="X1272" i="3"/>
  <c r="X1274" i="3"/>
  <c r="X1276" i="3"/>
  <c r="X1278" i="3"/>
  <c r="X1280" i="3"/>
  <c r="X1282" i="3"/>
  <c r="X1284" i="3"/>
  <c r="X1286" i="3"/>
  <c r="X1288" i="3"/>
  <c r="X1290" i="3"/>
  <c r="X1292" i="3"/>
  <c r="X1294" i="3"/>
  <c r="X1296" i="3"/>
  <c r="X1298" i="3"/>
  <c r="X1300" i="3"/>
  <c r="X1302" i="3"/>
  <c r="X1304" i="3"/>
  <c r="X1306" i="3"/>
  <c r="X1308" i="3"/>
  <c r="X1310" i="3"/>
  <c r="X1312" i="3"/>
  <c r="X1314" i="3"/>
  <c r="X1316" i="3"/>
  <c r="X1318" i="3"/>
  <c r="X1320" i="3"/>
  <c r="X1322" i="3"/>
  <c r="X1324" i="3"/>
  <c r="X1326" i="3"/>
  <c r="X1328" i="3"/>
  <c r="X1330" i="3"/>
  <c r="X1332" i="3"/>
  <c r="X1334" i="3"/>
  <c r="X1336" i="3"/>
  <c r="X1338" i="3"/>
  <c r="X1340" i="3"/>
  <c r="X1342" i="3"/>
  <c r="X1344" i="3"/>
  <c r="X1346" i="3"/>
  <c r="X1348" i="3"/>
  <c r="X1350" i="3"/>
  <c r="X1352" i="3"/>
  <c r="X1354" i="3"/>
  <c r="X1356" i="3"/>
  <c r="X1358" i="3"/>
  <c r="X1360" i="3"/>
  <c r="X1362" i="3"/>
  <c r="X1364" i="3"/>
  <c r="X1366" i="3"/>
  <c r="X1368" i="3"/>
  <c r="X1370" i="3"/>
  <c r="X1372" i="3"/>
  <c r="X1374" i="3"/>
  <c r="X1376" i="3"/>
  <c r="X1378" i="3"/>
  <c r="X1380" i="3"/>
  <c r="X1382" i="3"/>
  <c r="X1384" i="3"/>
  <c r="X1386" i="3"/>
  <c r="X1388" i="3"/>
  <c r="X1390" i="3"/>
  <c r="X1392" i="3"/>
  <c r="X1394" i="3"/>
  <c r="X1396" i="3"/>
  <c r="X1398" i="3"/>
  <c r="X1400" i="3"/>
  <c r="X1402" i="3"/>
  <c r="X1404" i="3"/>
  <c r="X1406" i="3"/>
  <c r="X1408" i="3"/>
  <c r="X1410" i="3"/>
  <c r="X1412" i="3"/>
  <c r="X1414" i="3"/>
  <c r="X1416" i="3"/>
  <c r="X1418" i="3"/>
  <c r="X1420" i="3"/>
  <c r="X1422" i="3"/>
  <c r="X1424" i="3"/>
  <c r="X1426" i="3"/>
  <c r="X1428" i="3"/>
  <c r="X1430" i="3"/>
  <c r="X1432" i="3"/>
  <c r="X1434" i="3"/>
  <c r="X1436" i="3"/>
  <c r="X1438" i="3"/>
  <c r="X1440" i="3"/>
  <c r="X1442" i="3"/>
  <c r="X1444" i="3"/>
  <c r="X1446" i="3"/>
  <c r="X1448" i="3"/>
  <c r="X1450" i="3"/>
  <c r="X1452" i="3"/>
  <c r="X1454" i="3"/>
  <c r="X1456" i="3"/>
  <c r="X1458" i="3"/>
  <c r="X1460" i="3"/>
  <c r="X1462" i="3"/>
  <c r="X1464" i="3"/>
  <c r="X1466" i="3"/>
  <c r="X1468" i="3"/>
  <c r="X1470" i="3"/>
  <c r="X1472" i="3"/>
  <c r="X1474" i="3"/>
  <c r="X1476" i="3"/>
  <c r="X1478" i="3"/>
  <c r="X1480" i="3"/>
  <c r="X1482" i="3"/>
  <c r="X1484" i="3"/>
  <c r="X1486" i="3"/>
  <c r="X1488" i="3"/>
  <c r="X1490" i="3"/>
  <c r="X1492" i="3"/>
  <c r="X1494" i="3"/>
  <c r="X1496" i="3"/>
  <c r="X1498" i="3"/>
  <c r="X1500" i="3"/>
  <c r="X1502" i="3"/>
  <c r="X1504" i="3"/>
  <c r="X1506" i="3"/>
  <c r="X1508" i="3"/>
  <c r="X1510" i="3"/>
  <c r="X1512" i="3"/>
  <c r="X1514" i="3"/>
  <c r="X1516" i="3"/>
  <c r="X1518" i="3"/>
  <c r="X1520" i="3"/>
  <c r="X1522" i="3"/>
  <c r="X1524" i="3"/>
  <c r="X1526" i="3"/>
  <c r="X1528" i="3"/>
  <c r="X1530" i="3"/>
  <c r="X1532" i="3"/>
  <c r="X1534" i="3"/>
  <c r="X1536" i="3"/>
  <c r="X1538" i="3"/>
  <c r="X1540" i="3"/>
  <c r="X1542" i="3"/>
  <c r="X1544" i="3"/>
  <c r="X1546" i="3"/>
  <c r="X1548" i="3"/>
  <c r="X1550" i="3"/>
  <c r="X1552" i="3"/>
  <c r="X1554" i="3"/>
  <c r="X1556" i="3"/>
  <c r="X1558" i="3"/>
  <c r="X1560" i="3"/>
  <c r="X1562" i="3"/>
  <c r="X1564" i="3"/>
  <c r="X1566" i="3"/>
  <c r="X1568" i="3"/>
  <c r="X1570" i="3"/>
  <c r="X1572" i="3"/>
  <c r="X1574" i="3"/>
  <c r="X1576" i="3"/>
  <c r="X1578" i="3"/>
  <c r="X1580" i="3"/>
  <c r="X1582" i="3"/>
  <c r="X1584" i="3"/>
  <c r="X1586" i="3"/>
  <c r="X1588" i="3"/>
  <c r="X1590" i="3"/>
  <c r="X1592" i="3"/>
  <c r="X1594" i="3"/>
  <c r="X1596" i="3"/>
  <c r="X1598" i="3"/>
  <c r="X1600" i="3"/>
  <c r="X1602" i="3"/>
  <c r="X1604" i="3"/>
  <c r="X1606" i="3"/>
  <c r="X1608" i="3"/>
  <c r="X1610" i="3"/>
  <c r="X1612" i="3"/>
  <c r="X1614" i="3"/>
  <c r="X1616" i="3"/>
  <c r="X1618" i="3"/>
  <c r="X1620" i="3"/>
  <c r="X1622" i="3"/>
  <c r="X1624" i="3"/>
  <c r="X1626" i="3"/>
  <c r="X1628" i="3"/>
  <c r="X1630" i="3"/>
  <c r="X1632" i="3"/>
  <c r="X1634" i="3"/>
  <c r="X1636" i="3"/>
  <c r="X1638" i="3"/>
  <c r="X1640" i="3"/>
  <c r="X1642" i="3"/>
  <c r="X1644" i="3"/>
  <c r="X1646" i="3"/>
  <c r="X1648" i="3"/>
  <c r="X1650" i="3"/>
  <c r="X1652" i="3"/>
  <c r="X1654" i="3"/>
  <c r="X1656" i="3"/>
  <c r="X1658" i="3"/>
  <c r="X1660" i="3"/>
  <c r="X1662" i="3"/>
  <c r="X1664" i="3"/>
  <c r="X1666" i="3"/>
  <c r="X1668" i="3"/>
  <c r="X1670" i="3"/>
  <c r="X1672" i="3"/>
  <c r="X1674" i="3"/>
  <c r="X1676" i="3"/>
  <c r="X1678" i="3"/>
  <c r="X1680" i="3"/>
  <c r="X1682" i="3"/>
  <c r="X1684" i="3"/>
  <c r="X1686" i="3"/>
  <c r="X1688" i="3"/>
  <c r="X1690" i="3"/>
  <c r="X1692" i="3"/>
  <c r="X1694" i="3"/>
  <c r="X1696" i="3"/>
  <c r="X1698" i="3"/>
  <c r="X1700" i="3"/>
  <c r="X1702" i="3"/>
  <c r="X1704" i="3"/>
  <c r="X1706" i="3"/>
  <c r="X1708" i="3"/>
  <c r="X1710" i="3"/>
  <c r="X1712" i="3"/>
  <c r="X1714" i="3"/>
  <c r="X1716" i="3"/>
  <c r="X1718" i="3"/>
  <c r="X1720" i="3"/>
  <c r="X1722" i="3"/>
  <c r="X1724" i="3"/>
  <c r="X1726" i="3"/>
  <c r="X1728" i="3"/>
  <c r="X1730" i="3"/>
  <c r="X1732" i="3"/>
  <c r="X1734" i="3"/>
  <c r="X1736" i="3"/>
  <c r="X1738" i="3"/>
  <c r="X1740" i="3"/>
  <c r="X1742" i="3"/>
  <c r="X1744" i="3"/>
  <c r="X1746" i="3"/>
  <c r="X1748" i="3"/>
  <c r="X1750" i="3"/>
  <c r="X1752" i="3"/>
  <c r="X1754" i="3"/>
  <c r="X1756" i="3"/>
  <c r="X1758" i="3"/>
  <c r="X1760" i="3"/>
  <c r="X1762" i="3"/>
  <c r="X1764" i="3"/>
  <c r="X1766" i="3"/>
  <c r="X1768" i="3"/>
  <c r="X1770" i="3"/>
  <c r="X1772" i="3"/>
  <c r="X1774" i="3"/>
  <c r="X1776" i="3"/>
  <c r="X1778" i="3"/>
  <c r="X1780" i="3"/>
  <c r="X1782" i="3"/>
  <c r="X1784" i="3"/>
  <c r="X1786" i="3"/>
  <c r="X1788" i="3"/>
  <c r="X1790" i="3"/>
  <c r="X1792" i="3"/>
  <c r="X1794" i="3"/>
  <c r="X1796" i="3"/>
  <c r="X1798" i="3"/>
  <c r="X1800" i="3"/>
  <c r="X1802" i="3"/>
  <c r="X1804" i="3"/>
  <c r="X1806" i="3"/>
  <c r="X1808" i="3"/>
  <c r="X1810" i="3"/>
  <c r="X1812" i="3"/>
  <c r="X1814" i="3"/>
  <c r="X1816" i="3"/>
  <c r="X1818" i="3"/>
  <c r="X1820" i="3"/>
  <c r="X1822" i="3"/>
  <c r="X1824" i="3"/>
  <c r="X1826" i="3"/>
  <c r="X1828" i="3"/>
  <c r="X1830" i="3"/>
  <c r="X1832" i="3"/>
  <c r="X1834" i="3"/>
  <c r="X1836" i="3"/>
  <c r="X1838" i="3"/>
  <c r="X1840" i="3"/>
  <c r="X1842" i="3"/>
  <c r="X1844" i="3"/>
  <c r="X1846" i="3"/>
  <c r="X1848" i="3"/>
  <c r="X1850" i="3"/>
  <c r="X1852" i="3"/>
  <c r="X1854" i="3"/>
  <c r="X1856" i="3"/>
  <c r="X1858" i="3"/>
  <c r="X1860" i="3"/>
  <c r="X1862" i="3"/>
  <c r="X1864" i="3"/>
  <c r="X1866" i="3"/>
  <c r="X1868" i="3"/>
  <c r="X1870" i="3"/>
  <c r="X1872" i="3"/>
  <c r="X1874" i="3"/>
  <c r="X1876" i="3"/>
  <c r="X1878" i="3"/>
  <c r="X1880" i="3"/>
  <c r="X1882" i="3"/>
  <c r="X1884" i="3"/>
  <c r="X1886" i="3"/>
  <c r="X1888" i="3"/>
  <c r="X1890" i="3"/>
  <c r="X1892" i="3"/>
  <c r="X1894" i="3"/>
  <c r="X1896" i="3"/>
  <c r="X1898" i="3"/>
  <c r="X1900" i="3"/>
  <c r="X1902" i="3"/>
  <c r="X1904" i="3"/>
  <c r="X1906" i="3"/>
  <c r="X1908" i="3"/>
  <c r="X1910" i="3"/>
  <c r="X1912" i="3"/>
  <c r="X1914" i="3"/>
  <c r="X1916" i="3"/>
  <c r="X1918" i="3"/>
  <c r="X1920" i="3"/>
  <c r="X1922" i="3"/>
  <c r="X1924" i="3"/>
  <c r="X1926" i="3"/>
  <c r="X1928" i="3"/>
  <c r="X1930" i="3"/>
  <c r="X1932" i="3"/>
  <c r="X1934" i="3"/>
  <c r="X1936" i="3"/>
  <c r="X1939" i="3"/>
  <c r="X1941" i="3"/>
  <c r="X1943" i="3"/>
  <c r="X1945" i="3"/>
  <c r="X1947" i="3"/>
  <c r="X1949" i="3"/>
  <c r="X1951" i="3"/>
  <c r="X1953" i="3"/>
  <c r="X1955" i="3"/>
  <c r="X1957" i="3"/>
  <c r="X1959" i="3"/>
  <c r="X1961" i="3"/>
  <c r="X1963" i="3"/>
  <c r="X1965" i="3"/>
  <c r="X1967" i="3"/>
  <c r="X1969" i="3"/>
  <c r="X1971" i="3"/>
  <c r="X1973" i="3"/>
  <c r="X1975" i="3"/>
  <c r="X1977" i="3"/>
  <c r="X1979" i="3"/>
  <c r="X1981" i="3"/>
  <c r="X1983" i="3"/>
  <c r="X1985" i="3"/>
  <c r="X1987" i="3"/>
  <c r="X1989" i="3"/>
  <c r="X1991" i="3"/>
  <c r="X1993" i="3"/>
  <c r="X1995" i="3"/>
  <c r="X1997" i="3"/>
  <c r="X1999" i="3"/>
  <c r="X2001" i="3"/>
  <c r="X2003" i="3"/>
  <c r="X2005" i="3"/>
  <c r="X2007" i="3"/>
  <c r="X2009" i="3"/>
  <c r="X2011" i="3"/>
  <c r="X2013" i="3"/>
  <c r="X2015" i="3"/>
  <c r="X2017" i="3"/>
  <c r="X2019" i="3"/>
  <c r="X2021" i="3"/>
  <c r="X2023" i="3"/>
  <c r="X2025" i="3"/>
  <c r="X2027" i="3"/>
  <c r="X2029" i="3"/>
  <c r="X2031" i="3"/>
  <c r="X2033" i="3"/>
  <c r="X2035" i="3"/>
  <c r="X2037" i="3"/>
  <c r="X2039" i="3"/>
  <c r="X2041" i="3"/>
  <c r="X2043" i="3"/>
  <c r="X2045" i="3"/>
  <c r="X2047" i="3"/>
  <c r="X2049" i="3"/>
  <c r="X2051" i="3"/>
  <c r="X2053" i="3"/>
  <c r="X2055" i="3"/>
  <c r="X2057" i="3"/>
  <c r="X2059" i="3"/>
  <c r="X2061" i="3"/>
  <c r="X2063" i="3"/>
  <c r="X2065" i="3"/>
  <c r="X2067" i="3"/>
  <c r="X2069" i="3"/>
  <c r="X2071" i="3"/>
  <c r="X2073" i="3"/>
  <c r="X2075" i="3"/>
  <c r="X2077" i="3"/>
  <c r="X2079" i="3"/>
  <c r="X2081" i="3"/>
  <c r="X2083" i="3"/>
  <c r="X2085" i="3"/>
  <c r="X2087" i="3"/>
  <c r="X2089" i="3"/>
  <c r="X2091" i="3"/>
  <c r="X2093" i="3"/>
  <c r="X2095" i="3"/>
  <c r="X1244" i="3"/>
  <c r="X1242" i="3"/>
  <c r="X1240" i="3"/>
  <c r="X1238" i="3"/>
  <c r="X1236" i="3"/>
  <c r="X1234" i="3"/>
  <c r="X1232" i="3"/>
  <c r="X1230" i="3"/>
  <c r="X1228" i="3"/>
  <c r="X1226" i="3"/>
  <c r="X1224" i="3"/>
  <c r="X1222" i="3"/>
  <c r="X1220" i="3"/>
  <c r="X1218" i="3"/>
  <c r="X1216" i="3"/>
  <c r="X1214" i="3"/>
  <c r="X1212" i="3"/>
  <c r="X1210" i="3"/>
  <c r="X1208" i="3"/>
  <c r="X1206" i="3"/>
  <c r="X1204" i="3"/>
  <c r="X1202" i="3"/>
  <c r="X1200" i="3"/>
  <c r="X1198" i="3"/>
  <c r="X1196" i="3"/>
  <c r="X1194" i="3"/>
  <c r="X1192" i="3"/>
  <c r="X1190" i="3"/>
  <c r="X1188" i="3"/>
  <c r="X1186" i="3"/>
  <c r="X1184" i="3"/>
  <c r="X1182" i="3"/>
  <c r="X1180" i="3"/>
  <c r="X1178" i="3"/>
  <c r="X1176" i="3"/>
  <c r="X1174" i="3"/>
  <c r="X1172" i="3"/>
  <c r="X1170" i="3"/>
  <c r="X1168" i="3"/>
  <c r="X1166" i="3"/>
  <c r="X1164" i="3"/>
  <c r="X1162" i="3"/>
  <c r="X1160" i="3"/>
  <c r="X1158" i="3"/>
  <c r="X1156" i="3"/>
  <c r="X1154" i="3"/>
  <c r="X1152" i="3"/>
  <c r="X1150" i="3"/>
  <c r="X1148" i="3"/>
  <c r="X1146" i="3"/>
  <c r="X1144" i="3"/>
  <c r="X1142" i="3"/>
  <c r="X1140" i="3"/>
  <c r="X1138" i="3"/>
  <c r="X1136" i="3"/>
  <c r="X1134" i="3"/>
  <c r="X1132" i="3"/>
  <c r="X1130" i="3"/>
  <c r="X1128" i="3"/>
  <c r="X1126" i="3"/>
  <c r="X1124" i="3"/>
  <c r="X1122" i="3"/>
  <c r="X1120" i="3"/>
  <c r="X1118" i="3"/>
  <c r="X1116" i="3"/>
  <c r="X1114" i="3"/>
  <c r="X1112" i="3"/>
  <c r="X1110" i="3"/>
  <c r="X1108" i="3"/>
  <c r="X1106" i="3"/>
  <c r="X1104" i="3"/>
  <c r="X1102" i="3"/>
  <c r="X1100" i="3"/>
  <c r="X1098" i="3"/>
  <c r="X1096" i="3"/>
  <c r="X1094" i="3"/>
  <c r="X1092" i="3"/>
  <c r="X1090" i="3"/>
  <c r="X1088" i="3"/>
  <c r="X1086" i="3"/>
  <c r="X1084" i="3"/>
  <c r="X1082" i="3"/>
  <c r="X1080" i="3"/>
  <c r="X1078" i="3"/>
  <c r="X1076" i="3"/>
  <c r="X1074" i="3"/>
  <c r="X1072" i="3"/>
  <c r="X1070" i="3"/>
  <c r="X1068" i="3"/>
  <c r="X1066" i="3"/>
  <c r="X1064" i="3"/>
  <c r="X1062" i="3"/>
  <c r="X1060" i="3"/>
  <c r="X1058" i="3"/>
  <c r="X1056" i="3"/>
  <c r="X1054" i="3"/>
  <c r="X1052" i="3"/>
  <c r="X1050" i="3"/>
  <c r="X1048" i="3"/>
  <c r="X1046" i="3"/>
  <c r="X1044" i="3"/>
  <c r="X1042" i="3"/>
  <c r="X1040" i="3"/>
  <c r="X1038" i="3"/>
  <c r="X1036" i="3"/>
  <c r="X1034" i="3"/>
  <c r="X1032" i="3"/>
  <c r="X1030" i="3"/>
  <c r="X1028" i="3"/>
  <c r="X1026" i="3"/>
  <c r="X1024" i="3"/>
  <c r="X1022" i="3"/>
  <c r="X1019" i="3"/>
  <c r="X1017" i="3"/>
  <c r="X1015" i="3"/>
  <c r="X1013" i="3"/>
  <c r="X1011" i="3"/>
  <c r="X1009" i="3"/>
  <c r="X1007" i="3"/>
  <c r="X1005" i="3"/>
  <c r="X1003" i="3"/>
  <c r="X1001" i="3"/>
  <c r="X999" i="3"/>
  <c r="X997" i="3"/>
  <c r="X995" i="3"/>
  <c r="X993" i="3"/>
  <c r="X991" i="3"/>
  <c r="X989" i="3"/>
  <c r="X987" i="3"/>
  <c r="X985" i="3"/>
  <c r="X983" i="3"/>
  <c r="X981" i="3"/>
  <c r="X979" i="3"/>
  <c r="X977" i="3"/>
  <c r="X975" i="3"/>
  <c r="X973" i="3"/>
  <c r="X971" i="3"/>
  <c r="X969" i="3"/>
  <c r="X967" i="3"/>
  <c r="X965" i="3"/>
  <c r="X963" i="3"/>
  <c r="X961" i="3"/>
  <c r="X959" i="3"/>
  <c r="X957" i="3"/>
  <c r="X955" i="3"/>
  <c r="X953" i="3"/>
  <c r="X951" i="3"/>
  <c r="X949" i="3"/>
  <c r="X947" i="3"/>
  <c r="X945" i="3"/>
  <c r="X943" i="3"/>
  <c r="X941" i="3"/>
  <c r="X939" i="3"/>
  <c r="X937" i="3"/>
  <c r="X935" i="3"/>
  <c r="X933" i="3"/>
  <c r="X931" i="3"/>
  <c r="X929" i="3"/>
  <c r="X927" i="3"/>
  <c r="X925" i="3"/>
  <c r="X923" i="3"/>
  <c r="X921" i="3"/>
  <c r="X919" i="3"/>
  <c r="X917" i="3"/>
  <c r="X915" i="3"/>
  <c r="X913" i="3"/>
  <c r="X911" i="3"/>
  <c r="X909" i="3"/>
  <c r="X907" i="3"/>
  <c r="X905" i="3"/>
  <c r="X903" i="3"/>
  <c r="X901" i="3"/>
  <c r="X899" i="3"/>
  <c r="X897" i="3"/>
  <c r="X895" i="3"/>
  <c r="X893" i="3"/>
  <c r="X891" i="3"/>
  <c r="X889" i="3"/>
  <c r="X887" i="3"/>
  <c r="X885" i="3"/>
  <c r="X883" i="3"/>
  <c r="X881" i="3"/>
  <c r="X879" i="3"/>
  <c r="X877" i="3"/>
  <c r="X875" i="3"/>
  <c r="X873" i="3"/>
  <c r="X871" i="3"/>
  <c r="X869" i="3"/>
  <c r="X867" i="3"/>
  <c r="X865" i="3"/>
  <c r="X863" i="3"/>
  <c r="X835" i="3"/>
  <c r="X833" i="3"/>
  <c r="X827" i="3"/>
  <c r="X819" i="3"/>
  <c r="X861" i="3"/>
  <c r="X859" i="3"/>
  <c r="X857" i="3"/>
  <c r="X855" i="3"/>
  <c r="X853" i="3"/>
  <c r="X851" i="3"/>
  <c r="X849" i="3"/>
  <c r="X847" i="3"/>
  <c r="X845" i="3"/>
  <c r="X843" i="3"/>
  <c r="X841" i="3"/>
  <c r="X839" i="3"/>
  <c r="X837" i="3"/>
  <c r="X831" i="3"/>
  <c r="X829" i="3"/>
  <c r="X825" i="3"/>
  <c r="X823" i="3"/>
  <c r="X821" i="3"/>
  <c r="X817" i="3"/>
  <c r="X815" i="3"/>
  <c r="X813" i="3"/>
  <c r="X811" i="3"/>
  <c r="X809" i="3"/>
  <c r="X807" i="3"/>
  <c r="X805" i="3"/>
  <c r="X803" i="3"/>
  <c r="X801" i="3"/>
  <c r="X799" i="3"/>
  <c r="X797" i="3"/>
  <c r="X795" i="3"/>
  <c r="X793" i="3"/>
  <c r="X791" i="3"/>
  <c r="X789" i="3"/>
  <c r="X787" i="3"/>
  <c r="X785" i="3"/>
  <c r="X783" i="3"/>
  <c r="X781" i="3"/>
  <c r="X779" i="3"/>
  <c r="X777" i="3"/>
  <c r="X775" i="3"/>
  <c r="X773" i="3"/>
  <c r="X771" i="3"/>
  <c r="X769" i="3"/>
  <c r="X767" i="3"/>
  <c r="X765" i="3"/>
  <c r="X763" i="3"/>
  <c r="X761" i="3"/>
  <c r="X759" i="3"/>
  <c r="X757" i="3"/>
  <c r="X754" i="3"/>
  <c r="X752" i="3"/>
  <c r="X750" i="3"/>
  <c r="X748" i="3"/>
  <c r="X746" i="3"/>
  <c r="X744" i="3"/>
  <c r="X742" i="3"/>
  <c r="X740" i="3"/>
  <c r="X738" i="3"/>
  <c r="X736" i="3"/>
  <c r="X734" i="3"/>
  <c r="X732" i="3"/>
  <c r="X730" i="3"/>
  <c r="X728" i="3"/>
  <c r="X726" i="3"/>
  <c r="X724" i="3"/>
  <c r="X722" i="3"/>
  <c r="X720" i="3"/>
  <c r="X718" i="3"/>
  <c r="X716" i="3"/>
  <c r="X714" i="3"/>
  <c r="X712" i="3"/>
  <c r="X710" i="3"/>
  <c r="X708" i="3"/>
  <c r="X706" i="3"/>
  <c r="X704" i="3"/>
  <c r="X702" i="3"/>
  <c r="X700" i="3"/>
  <c r="X698" i="3"/>
  <c r="X696" i="3"/>
  <c r="X693" i="3"/>
  <c r="X691" i="3"/>
  <c r="X689" i="3"/>
  <c r="X687" i="3"/>
  <c r="X681" i="3"/>
  <c r="X678" i="3"/>
  <c r="X676" i="3"/>
  <c r="X674" i="3"/>
  <c r="X672" i="3"/>
  <c r="X670" i="3"/>
  <c r="X668" i="3"/>
  <c r="X662" i="3"/>
  <c r="X660" i="3"/>
  <c r="X658" i="3"/>
  <c r="X656" i="3"/>
  <c r="X654" i="3"/>
  <c r="X652" i="3"/>
  <c r="X650" i="3"/>
  <c r="X648" i="3"/>
  <c r="X646" i="3"/>
  <c r="X644" i="3"/>
  <c r="X642" i="3"/>
  <c r="X640" i="3"/>
  <c r="X638" i="3"/>
  <c r="X636" i="3"/>
  <c r="X634" i="3"/>
  <c r="X632" i="3"/>
  <c r="X630" i="3"/>
  <c r="X622" i="3"/>
  <c r="X620" i="3"/>
  <c r="X618" i="3"/>
  <c r="X616" i="3"/>
  <c r="X614" i="3"/>
  <c r="X612" i="3"/>
  <c r="X610" i="3"/>
  <c r="X602" i="3"/>
  <c r="X600" i="3"/>
  <c r="X596" i="3"/>
  <c r="X594" i="3"/>
  <c r="X592" i="3"/>
  <c r="X590" i="3"/>
  <c r="X588" i="3"/>
  <c r="X685" i="3"/>
  <c r="X683" i="3"/>
  <c r="X666" i="3"/>
  <c r="X664" i="3"/>
  <c r="X628" i="3"/>
  <c r="X626" i="3"/>
  <c r="X624" i="3"/>
  <c r="X608" i="3"/>
  <c r="X606" i="3"/>
  <c r="X604" i="3"/>
  <c r="X598" i="3"/>
  <c r="X586" i="3"/>
  <c r="X584" i="3"/>
  <c r="X582" i="3"/>
  <c r="X580" i="3"/>
  <c r="X578" i="3"/>
  <c r="X576" i="3"/>
  <c r="X574" i="3"/>
  <c r="X572" i="3"/>
  <c r="X570" i="3"/>
  <c r="X568" i="3"/>
  <c r="X566" i="3"/>
  <c r="X564" i="3"/>
  <c r="X562" i="3"/>
  <c r="X560" i="3"/>
  <c r="X558" i="3"/>
  <c r="X556" i="3"/>
  <c r="X554" i="3"/>
  <c r="X552" i="3"/>
  <c r="X550" i="3"/>
  <c r="X548" i="3"/>
  <c r="X546" i="3"/>
  <c r="X544" i="3"/>
  <c r="X542" i="3"/>
  <c r="X540" i="3"/>
  <c r="X538" i="3"/>
  <c r="X536" i="3"/>
  <c r="X534" i="3"/>
  <c r="X532" i="3"/>
  <c r="X530" i="3"/>
  <c r="X528" i="3"/>
  <c r="X526" i="3"/>
  <c r="X524" i="3"/>
  <c r="X522" i="3"/>
  <c r="X520" i="3"/>
  <c r="X518" i="3"/>
  <c r="X516" i="3"/>
  <c r="X514" i="3"/>
  <c r="X512" i="3"/>
  <c r="X510" i="3"/>
  <c r="X508" i="3"/>
  <c r="X506" i="3"/>
  <c r="X504" i="3"/>
  <c r="X502" i="3"/>
  <c r="X500" i="3"/>
  <c r="X498" i="3"/>
  <c r="X496" i="3"/>
  <c r="X494" i="3"/>
  <c r="X492" i="3"/>
  <c r="X490" i="3"/>
  <c r="X488" i="3"/>
  <c r="X486" i="3"/>
  <c r="X484" i="3"/>
  <c r="X482" i="3"/>
  <c r="X480" i="3"/>
  <c r="X478" i="3"/>
  <c r="X476" i="3"/>
  <c r="X474" i="3"/>
  <c r="X472" i="3"/>
  <c r="X470" i="3"/>
  <c r="X468" i="3"/>
  <c r="X466" i="3"/>
  <c r="X464" i="3"/>
  <c r="X462" i="3"/>
  <c r="X460" i="3"/>
  <c r="X458" i="3"/>
  <c r="X456" i="3"/>
  <c r="X454" i="3"/>
  <c r="X452" i="3"/>
  <c r="X450" i="3"/>
  <c r="X448" i="3"/>
  <c r="X446" i="3"/>
  <c r="X444" i="3"/>
  <c r="X442" i="3"/>
  <c r="X440" i="3"/>
  <c r="X438" i="3"/>
  <c r="X436" i="3"/>
  <c r="X434" i="3"/>
  <c r="X432" i="3"/>
  <c r="X430" i="3"/>
  <c r="X428" i="3"/>
  <c r="X426" i="3"/>
  <c r="X424" i="3"/>
  <c r="X422" i="3"/>
  <c r="X420" i="3"/>
  <c r="X418" i="3"/>
  <c r="X416" i="3"/>
  <c r="X414" i="3"/>
  <c r="X412" i="3"/>
  <c r="X410" i="3"/>
  <c r="X408" i="3"/>
  <c r="X406" i="3"/>
  <c r="X404" i="3"/>
  <c r="X402" i="3"/>
  <c r="X400" i="3"/>
  <c r="X398" i="3"/>
  <c r="X396" i="3"/>
  <c r="X394" i="3"/>
  <c r="X392" i="3"/>
  <c r="X390" i="3"/>
  <c r="X388" i="3"/>
  <c r="X386" i="3"/>
  <c r="X384" i="3"/>
  <c r="X382" i="3"/>
  <c r="X380" i="3"/>
  <c r="X378" i="3"/>
  <c r="X376" i="3"/>
  <c r="X373" i="3"/>
  <c r="X371" i="3"/>
  <c r="X369" i="3"/>
  <c r="X367" i="3"/>
  <c r="X365" i="3"/>
  <c r="X363" i="3"/>
  <c r="X361" i="3"/>
  <c r="X359" i="3"/>
  <c r="X357" i="3"/>
  <c r="X355" i="3"/>
  <c r="X353" i="3"/>
  <c r="X351" i="3"/>
  <c r="X349" i="3"/>
  <c r="X347" i="3"/>
  <c r="X345" i="3"/>
  <c r="X343" i="3"/>
  <c r="X341" i="3"/>
  <c r="X339" i="3"/>
  <c r="X337" i="3"/>
  <c r="X335" i="3"/>
  <c r="X333" i="3"/>
  <c r="X331" i="3"/>
  <c r="X329" i="3"/>
  <c r="X327" i="3"/>
  <c r="X325" i="3"/>
  <c r="X323" i="3"/>
  <c r="X321" i="3"/>
  <c r="X319" i="3"/>
  <c r="X317" i="3"/>
  <c r="X315" i="3"/>
  <c r="X313" i="3"/>
  <c r="X311" i="3"/>
  <c r="X309" i="3"/>
  <c r="X307" i="3"/>
  <c r="X305" i="3"/>
  <c r="X303" i="3"/>
  <c r="X301" i="3"/>
  <c r="X299" i="3"/>
  <c r="X297" i="3"/>
  <c r="X295" i="3"/>
  <c r="X292" i="3"/>
  <c r="X290" i="3"/>
  <c r="X288" i="3"/>
  <c r="X286" i="3"/>
  <c r="X284" i="3"/>
  <c r="X282" i="3"/>
  <c r="X280" i="3"/>
  <c r="X278" i="3"/>
  <c r="X276" i="3"/>
  <c r="X274" i="3"/>
  <c r="X272" i="3"/>
  <c r="X270" i="3"/>
  <c r="X268" i="3"/>
  <c r="X265" i="3"/>
  <c r="X263" i="3"/>
  <c r="X261" i="3"/>
  <c r="X259" i="3"/>
  <c r="X257" i="3"/>
  <c r="X255" i="3"/>
  <c r="X253" i="3"/>
  <c r="X251" i="3"/>
  <c r="X249" i="3"/>
  <c r="X247" i="3"/>
  <c r="X245" i="3"/>
  <c r="X243" i="3"/>
  <c r="X241" i="3"/>
  <c r="X239" i="3"/>
  <c r="X237" i="3"/>
  <c r="X235" i="3"/>
  <c r="X233" i="3"/>
  <c r="X231" i="3"/>
  <c r="X229" i="3"/>
  <c r="X227" i="3"/>
  <c r="X225" i="3"/>
  <c r="X222" i="3"/>
  <c r="X220" i="3"/>
  <c r="X217" i="3"/>
  <c r="X215" i="3"/>
  <c r="X213" i="3"/>
  <c r="X211" i="3"/>
  <c r="X209" i="3"/>
  <c r="X207" i="3"/>
  <c r="X205" i="3"/>
  <c r="X203" i="3"/>
  <c r="X200" i="3"/>
  <c r="X198" i="3"/>
  <c r="X196" i="3"/>
  <c r="X194" i="3"/>
  <c r="X192" i="3"/>
  <c r="X190" i="3"/>
  <c r="X188" i="3"/>
  <c r="X186" i="3"/>
  <c r="X184" i="3"/>
  <c r="X182" i="3"/>
  <c r="X180" i="3"/>
  <c r="X178" i="3"/>
  <c r="X176" i="3"/>
  <c r="X174" i="3"/>
  <c r="X172" i="3"/>
  <c r="X169" i="3"/>
  <c r="X167" i="3"/>
  <c r="X165" i="3"/>
  <c r="X163" i="3"/>
  <c r="X161" i="3"/>
  <c r="X159" i="3"/>
  <c r="X157" i="3"/>
  <c r="X155" i="3"/>
  <c r="X153" i="3"/>
  <c r="X151" i="3"/>
  <c r="X149" i="3"/>
  <c r="X147" i="3"/>
  <c r="X145" i="3"/>
  <c r="X143" i="3"/>
  <c r="X141" i="3"/>
  <c r="X139" i="3"/>
  <c r="X137" i="3"/>
  <c r="X135" i="3"/>
  <c r="X133" i="3"/>
  <c r="X131" i="3"/>
  <c r="X129" i="3"/>
  <c r="X127" i="3"/>
  <c r="X124" i="3"/>
  <c r="X121" i="3"/>
  <c r="X118" i="3"/>
  <c r="X115" i="3"/>
  <c r="X113" i="3"/>
  <c r="X111" i="3"/>
  <c r="X109" i="3"/>
  <c r="X107" i="3"/>
  <c r="X105" i="3"/>
  <c r="X103" i="3"/>
  <c r="X101" i="3"/>
  <c r="X99" i="3"/>
  <c r="X97" i="3"/>
  <c r="X95" i="3"/>
  <c r="X93" i="3"/>
  <c r="X91" i="3"/>
  <c r="X89" i="3"/>
  <c r="X87" i="3"/>
  <c r="X85" i="3"/>
  <c r="X83" i="3"/>
  <c r="X81" i="3"/>
  <c r="X79" i="3"/>
  <c r="X77" i="3"/>
  <c r="X75" i="3"/>
  <c r="X73" i="3"/>
  <c r="X71" i="3"/>
  <c r="X69" i="3"/>
  <c r="X67" i="3"/>
  <c r="X65" i="3"/>
  <c r="X63" i="3"/>
  <c r="X61" i="3"/>
  <c r="X59" i="3"/>
  <c r="X57" i="3"/>
  <c r="X55" i="3"/>
  <c r="X53" i="3"/>
  <c r="X51" i="3"/>
  <c r="X49" i="3"/>
  <c r="X47" i="3"/>
  <c r="X45" i="3"/>
  <c r="X43" i="3"/>
  <c r="X41" i="3"/>
  <c r="X39" i="3"/>
  <c r="X37" i="3"/>
  <c r="X35" i="3"/>
  <c r="X33" i="3"/>
  <c r="X31" i="3"/>
  <c r="X29" i="3"/>
  <c r="X27" i="3"/>
  <c r="X25" i="3"/>
  <c r="X23" i="3"/>
  <c r="X21" i="3"/>
  <c r="X19" i="3"/>
  <c r="X17" i="3"/>
  <c r="X15" i="3"/>
  <c r="X13" i="3"/>
  <c r="X11" i="3"/>
  <c r="X9" i="3"/>
  <c r="X7" i="3"/>
  <c r="X5" i="3"/>
  <c r="U11" i="3"/>
  <c r="U75" i="3"/>
  <c r="U107" i="3"/>
  <c r="V163" i="3"/>
  <c r="W163" i="3" s="1"/>
  <c r="U253" i="3"/>
  <c r="U282" i="3"/>
  <c r="V388" i="3"/>
  <c r="W388" i="3" s="1"/>
  <c r="V440" i="3"/>
  <c r="W440" i="3" s="1"/>
  <c r="V464" i="3"/>
  <c r="W464" i="3" s="1"/>
  <c r="U472" i="3"/>
  <c r="V480" i="3"/>
  <c r="W480" i="3" s="1"/>
  <c r="V492" i="3"/>
  <c r="W492" i="3" s="1"/>
  <c r="V548" i="3"/>
  <c r="W548" i="3" s="1"/>
  <c r="U632" i="3"/>
  <c r="V660" i="3"/>
  <c r="W660" i="3" s="1"/>
  <c r="V700" i="3"/>
  <c r="W700" i="3" s="1"/>
  <c r="V740" i="3"/>
  <c r="W740" i="3" s="1"/>
  <c r="V757" i="3"/>
  <c r="W757" i="3" s="1"/>
  <c r="V765" i="3"/>
  <c r="W765" i="3" s="1"/>
  <c r="V853" i="3"/>
  <c r="W853" i="3" s="1"/>
  <c r="V949" i="3"/>
  <c r="W949" i="3" s="1"/>
  <c r="U1017" i="3"/>
  <c r="V1040" i="3"/>
  <c r="W1040" i="3" s="1"/>
  <c r="V1052" i="3"/>
  <c r="W1052" i="3" s="1"/>
  <c r="V1220" i="3"/>
  <c r="W1220" i="3" s="1"/>
  <c r="V1268" i="3"/>
  <c r="W1268" i="3" s="1"/>
  <c r="V1284" i="3"/>
  <c r="W1284" i="3" s="1"/>
  <c r="U1338" i="3"/>
  <c r="U1522" i="3"/>
  <c r="V1568" i="3"/>
  <c r="W1568" i="3" s="1"/>
  <c r="V1612" i="3"/>
  <c r="W1612" i="3" s="1"/>
  <c r="V1616" i="3"/>
  <c r="W1616" i="3" s="1"/>
  <c r="V1760" i="3"/>
  <c r="W1760" i="3" s="1"/>
  <c r="V1808" i="3"/>
  <c r="W1808" i="3" s="1"/>
  <c r="V1900" i="3"/>
  <c r="W1900" i="3" s="1"/>
  <c r="U2007" i="3"/>
  <c r="U2079" i="3"/>
  <c r="X3" i="3"/>
  <c r="D46" i="4"/>
  <c r="D45" i="4"/>
  <c r="D44" i="4"/>
  <c r="D43" i="4"/>
  <c r="D42" i="4"/>
  <c r="D41" i="4"/>
  <c r="D40" i="4"/>
  <c r="D36" i="4"/>
  <c r="D35" i="4"/>
  <c r="D34" i="4"/>
  <c r="D33" i="4"/>
  <c r="D32" i="4"/>
  <c r="D27" i="4"/>
  <c r="D26" i="4"/>
  <c r="D25" i="4"/>
  <c r="D24" i="4"/>
  <c r="D23" i="4"/>
  <c r="D22" i="4"/>
  <c r="D21" i="4"/>
  <c r="D20" i="4"/>
  <c r="D19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Y949" i="3" l="1"/>
  <c r="Y901" i="3"/>
  <c r="Y773" i="3"/>
  <c r="Y1906" i="3"/>
  <c r="Y1714" i="3"/>
  <c r="Y1586" i="3"/>
  <c r="Y1490" i="3"/>
  <c r="Y1458" i="3"/>
  <c r="Y1298" i="3"/>
  <c r="Y1250" i="3"/>
  <c r="Y1162" i="3"/>
  <c r="Y1098" i="3"/>
  <c r="Y933" i="3"/>
  <c r="Y917" i="3"/>
  <c r="Y885" i="3"/>
  <c r="Y869" i="3"/>
  <c r="Y805" i="3"/>
  <c r="Y789" i="3"/>
  <c r="Y1222" i="3"/>
  <c r="Z1110" i="3"/>
  <c r="Y1846" i="3"/>
  <c r="Y1590" i="3"/>
  <c r="Z612" i="3"/>
  <c r="Z1943" i="3"/>
  <c r="Y1778" i="3"/>
  <c r="Y1922" i="3"/>
  <c r="Y1874" i="3"/>
  <c r="Y1746" i="3"/>
  <c r="Y1554" i="3"/>
  <c r="Y1362" i="3"/>
  <c r="Y1210" i="3"/>
  <c r="Y1130" i="3"/>
  <c r="Y1910" i="3"/>
  <c r="Y1878" i="3"/>
  <c r="Y1814" i="3"/>
  <c r="Y1782" i="3"/>
  <c r="Y1750" i="3"/>
  <c r="Y1718" i="3"/>
  <c r="Y1686" i="3"/>
  <c r="Y1654" i="3"/>
  <c r="Y1622" i="3"/>
  <c r="Y1558" i="3"/>
  <c r="Y1526" i="3"/>
  <c r="Y1494" i="3"/>
  <c r="Y1462" i="3"/>
  <c r="Y1302" i="3"/>
  <c r="Y1190" i="3"/>
  <c r="Y1842" i="3"/>
  <c r="Y1682" i="3"/>
  <c r="Y1330" i="3"/>
  <c r="Y1282" i="3"/>
  <c r="Y1066" i="3"/>
  <c r="Y1050" i="3"/>
  <c r="Y1650" i="3"/>
  <c r="Y1522" i="3"/>
  <c r="Y1810" i="3"/>
  <c r="Y1618" i="3"/>
  <c r="Y634" i="3"/>
  <c r="Z73" i="3"/>
  <c r="Y1890" i="3"/>
  <c r="Y1858" i="3"/>
  <c r="Y1826" i="3"/>
  <c r="Y1794" i="3"/>
  <c r="Y1762" i="3"/>
  <c r="Y1730" i="3"/>
  <c r="Y1698" i="3"/>
  <c r="Y1666" i="3"/>
  <c r="Y1634" i="3"/>
  <c r="Y1602" i="3"/>
  <c r="Y1570" i="3"/>
  <c r="Y1538" i="3"/>
  <c r="Y1506" i="3"/>
  <c r="Y1474" i="3"/>
  <c r="Y1442" i="3"/>
  <c r="Y1426" i="3"/>
  <c r="Y1410" i="3"/>
  <c r="Y1394" i="3"/>
  <c r="Y1378" i="3"/>
  <c r="Y1346" i="3"/>
  <c r="Y1314" i="3"/>
  <c r="Y1266" i="3"/>
  <c r="Y1242" i="3"/>
  <c r="Y1226" i="3"/>
  <c r="Y1194" i="3"/>
  <c r="Y1178" i="3"/>
  <c r="Y1146" i="3"/>
  <c r="Y1114" i="3"/>
  <c r="Y1082" i="3"/>
  <c r="Y1034" i="3"/>
  <c r="Z105" i="3"/>
  <c r="Z41" i="3"/>
  <c r="Z57" i="3"/>
  <c r="Z2071" i="3"/>
  <c r="Z2007" i="3"/>
  <c r="Z1975" i="3"/>
  <c r="Z239" i="3"/>
  <c r="Y1943" i="3"/>
  <c r="Z1430" i="3"/>
  <c r="Y1270" i="3"/>
  <c r="Y1110" i="3"/>
  <c r="Y1030" i="3"/>
  <c r="Z1013" i="3"/>
  <c r="Y2087" i="3"/>
  <c r="Y2083" i="3"/>
  <c r="Y2067" i="3"/>
  <c r="Y2055" i="3"/>
  <c r="Y2051" i="3"/>
  <c r="Y2039" i="3"/>
  <c r="Y2035" i="3"/>
  <c r="Y2023" i="3"/>
  <c r="Y2019" i="3"/>
  <c r="Y2003" i="3"/>
  <c r="Y1991" i="3"/>
  <c r="Y1987" i="3"/>
  <c r="Y1975" i="3"/>
  <c r="Y1971" i="3"/>
  <c r="Y1959" i="3"/>
  <c r="Y1955" i="3"/>
  <c r="Y1939" i="3"/>
  <c r="Y95" i="3"/>
  <c r="Y63" i="3"/>
  <c r="Y47" i="3"/>
  <c r="Y31" i="3"/>
  <c r="Y15" i="3"/>
  <c r="Z1991" i="3"/>
  <c r="Z691" i="3"/>
  <c r="Y1430" i="3"/>
  <c r="Y1350" i="3"/>
  <c r="Y1318" i="3"/>
  <c r="Z1238" i="3"/>
  <c r="Y1078" i="3"/>
  <c r="Y1013" i="3"/>
  <c r="Z997" i="3"/>
  <c r="Z588" i="3"/>
  <c r="Y578" i="3"/>
  <c r="Y546" i="3"/>
  <c r="Y514" i="3"/>
  <c r="Y482" i="3"/>
  <c r="Y450" i="3"/>
  <c r="Y418" i="3"/>
  <c r="Z1926" i="3"/>
  <c r="Z1910" i="3"/>
  <c r="Z1894" i="3"/>
  <c r="Z1878" i="3"/>
  <c r="Z1862" i="3"/>
  <c r="Z1846" i="3"/>
  <c r="Z1830" i="3"/>
  <c r="Z1814" i="3"/>
  <c r="Z1798" i="3"/>
  <c r="Z1782" i="3"/>
  <c r="Z1766" i="3"/>
  <c r="Z1750" i="3"/>
  <c r="Z1734" i="3"/>
  <c r="Z1718" i="3"/>
  <c r="Z1702" i="3"/>
  <c r="Z1686" i="3"/>
  <c r="Z1670" i="3"/>
  <c r="Z1654" i="3"/>
  <c r="Z1638" i="3"/>
  <c r="Z1622" i="3"/>
  <c r="Z1606" i="3"/>
  <c r="Z1590" i="3"/>
  <c r="Z1574" i="3"/>
  <c r="Z1558" i="3"/>
  <c r="Z1542" i="3"/>
  <c r="Z1526" i="3"/>
  <c r="Z1510" i="3"/>
  <c r="Z1494" i="3"/>
  <c r="Z1478" i="3"/>
  <c r="Z1462" i="3"/>
  <c r="Z1446" i="3"/>
  <c r="Z1414" i="3"/>
  <c r="Z1398" i="3"/>
  <c r="Z1382" i="3"/>
  <c r="Z1350" i="3"/>
  <c r="Z1334" i="3"/>
  <c r="Z1318" i="3"/>
  <c r="Z1286" i="3"/>
  <c r="Z1270" i="3"/>
  <c r="Z1254" i="3"/>
  <c r="Z1222" i="3"/>
  <c r="Z1206" i="3"/>
  <c r="Z1190" i="3"/>
  <c r="Z1158" i="3"/>
  <c r="Z1142" i="3"/>
  <c r="Z1126" i="3"/>
  <c r="Z1094" i="3"/>
  <c r="Z1078" i="3"/>
  <c r="Z1062" i="3"/>
  <c r="Z1030" i="3"/>
  <c r="Y1398" i="3"/>
  <c r="Y1238" i="3"/>
  <c r="Y1158" i="3"/>
  <c r="Y1126" i="3"/>
  <c r="Z1046" i="3"/>
  <c r="Y997" i="3"/>
  <c r="Z861" i="3"/>
  <c r="Z845" i="3"/>
  <c r="Y740" i="3"/>
  <c r="Y708" i="3"/>
  <c r="Z608" i="3"/>
  <c r="Z2087" i="3"/>
  <c r="Z255" i="3"/>
  <c r="Y2007" i="3"/>
  <c r="Y1926" i="3"/>
  <c r="Y1894" i="3"/>
  <c r="Y1862" i="3"/>
  <c r="Y1830" i="3"/>
  <c r="Y1798" i="3"/>
  <c r="Y1766" i="3"/>
  <c r="Y1734" i="3"/>
  <c r="Y1702" i="3"/>
  <c r="Y1670" i="3"/>
  <c r="Y1638" i="3"/>
  <c r="Y1606" i="3"/>
  <c r="Y1574" i="3"/>
  <c r="Y1542" i="3"/>
  <c r="Y1510" i="3"/>
  <c r="Y1478" i="3"/>
  <c r="Y1446" i="3"/>
  <c r="Z1366" i="3"/>
  <c r="Y1206" i="3"/>
  <c r="Y1046" i="3"/>
  <c r="Z981" i="3"/>
  <c r="Y861" i="3"/>
  <c r="Y845" i="3"/>
  <c r="Y650" i="3"/>
  <c r="Z2023" i="3"/>
  <c r="Y1366" i="3"/>
  <c r="Y1286" i="3"/>
  <c r="Y1254" i="3"/>
  <c r="Z1174" i="3"/>
  <c r="Y981" i="3"/>
  <c r="Z965" i="3"/>
  <c r="Y670" i="3"/>
  <c r="Z25" i="3"/>
  <c r="Z2055" i="3"/>
  <c r="Z1959" i="3"/>
  <c r="Y1334" i="3"/>
  <c r="Y1174" i="3"/>
  <c r="Y1094" i="3"/>
  <c r="Y1062" i="3"/>
  <c r="Y965" i="3"/>
  <c r="Y562" i="3"/>
  <c r="Y530" i="3"/>
  <c r="Y498" i="3"/>
  <c r="Y466" i="3"/>
  <c r="Y434" i="3"/>
  <c r="Z2039" i="3"/>
  <c r="Y2071" i="3"/>
  <c r="Y1414" i="3"/>
  <c r="Y1382" i="3"/>
  <c r="Z1302" i="3"/>
  <c r="Y1142" i="3"/>
  <c r="Z949" i="3"/>
  <c r="Z933" i="3"/>
  <c r="Z917" i="3"/>
  <c r="Z901" i="3"/>
  <c r="Z885" i="3"/>
  <c r="Z869" i="3"/>
  <c r="Z805" i="3"/>
  <c r="Z789" i="3"/>
  <c r="Z773" i="3"/>
  <c r="Z757" i="3"/>
  <c r="Y724" i="3"/>
  <c r="Z155" i="3"/>
  <c r="Z139" i="3"/>
  <c r="Z9" i="3"/>
  <c r="Y371" i="3"/>
  <c r="Y355" i="3"/>
  <c r="Y339" i="3"/>
  <c r="Y323" i="3"/>
  <c r="Y307" i="3"/>
  <c r="Z819" i="3"/>
  <c r="Y652" i="3"/>
  <c r="Y636" i="3"/>
  <c r="Y580" i="3"/>
  <c r="Y564" i="3"/>
  <c r="Y548" i="3"/>
  <c r="Y532" i="3"/>
  <c r="Y516" i="3"/>
  <c r="Y500" i="3"/>
  <c r="Y484" i="3"/>
  <c r="Y468" i="3"/>
  <c r="Y452" i="3"/>
  <c r="Y436" i="3"/>
  <c r="Y420" i="3"/>
  <c r="Y404" i="3"/>
  <c r="Y388" i="3"/>
  <c r="Z1973" i="3"/>
  <c r="Z1924" i="3"/>
  <c r="Z1876" i="3"/>
  <c r="Z1812" i="3"/>
  <c r="Z1764" i="3"/>
  <c r="Z1700" i="3"/>
  <c r="Z1652" i="3"/>
  <c r="Z1604" i="3"/>
  <c r="Z1540" i="3"/>
  <c r="Z1492" i="3"/>
  <c r="Z1444" i="3"/>
  <c r="Z1332" i="3"/>
  <c r="Z1284" i="3"/>
  <c r="Z1252" i="3"/>
  <c r="Z693" i="3"/>
  <c r="Y2085" i="3"/>
  <c r="Y2069" i="3"/>
  <c r="Y2053" i="3"/>
  <c r="Y2037" i="3"/>
  <c r="Y2021" i="3"/>
  <c r="Y2005" i="3"/>
  <c r="Y1989" i="3"/>
  <c r="Y1973" i="3"/>
  <c r="Y1957" i="3"/>
  <c r="Y1941" i="3"/>
  <c r="Y1924" i="3"/>
  <c r="Y1908" i="3"/>
  <c r="Y1892" i="3"/>
  <c r="Y1876" i="3"/>
  <c r="Y1860" i="3"/>
  <c r="Y1844" i="3"/>
  <c r="Y1828" i="3"/>
  <c r="Y1812" i="3"/>
  <c r="Y1796" i="3"/>
  <c r="Y1780" i="3"/>
  <c r="Y1764" i="3"/>
  <c r="Y1748" i="3"/>
  <c r="Y1732" i="3"/>
  <c r="Y1716" i="3"/>
  <c r="Y1700" i="3"/>
  <c r="Y1684" i="3"/>
  <c r="Y1668" i="3"/>
  <c r="Y1652" i="3"/>
  <c r="Y1636" i="3"/>
  <c r="Y1620" i="3"/>
  <c r="Y1604" i="3"/>
  <c r="Y1588" i="3"/>
  <c r="Y1572" i="3"/>
  <c r="Y1556" i="3"/>
  <c r="Y1540" i="3"/>
  <c r="Y1524" i="3"/>
  <c r="Y1508" i="3"/>
  <c r="Y1492" i="3"/>
  <c r="Y1476" i="3"/>
  <c r="Y1460" i="3"/>
  <c r="Y1444" i="3"/>
  <c r="Y1428" i="3"/>
  <c r="Y1412" i="3"/>
  <c r="Y1396" i="3"/>
  <c r="Y1380" i="3"/>
  <c r="Y1364" i="3"/>
  <c r="Y1348" i="3"/>
  <c r="Y1332" i="3"/>
  <c r="Y1316" i="3"/>
  <c r="Y1300" i="3"/>
  <c r="Y1284" i="3"/>
  <c r="Y1268" i="3"/>
  <c r="Y1252" i="3"/>
  <c r="Z1989" i="3"/>
  <c r="Z1941" i="3"/>
  <c r="Z1892" i="3"/>
  <c r="Z1732" i="3"/>
  <c r="Z1684" i="3"/>
  <c r="Z1620" i="3"/>
  <c r="Z1380" i="3"/>
  <c r="Z1316" i="3"/>
  <c r="Z1268" i="3"/>
  <c r="Y819" i="3"/>
  <c r="Z2083" i="3"/>
  <c r="Z2067" i="3"/>
  <c r="Y1017" i="3"/>
  <c r="Y1001" i="3"/>
  <c r="Y985" i="3"/>
  <c r="Y969" i="3"/>
  <c r="Y953" i="3"/>
  <c r="Y937" i="3"/>
  <c r="Z2053" i="3"/>
  <c r="Z1908" i="3"/>
  <c r="Z1844" i="3"/>
  <c r="Z1796" i="3"/>
  <c r="Z1748" i="3"/>
  <c r="Z1588" i="3"/>
  <c r="Z1508" i="3"/>
  <c r="Z1460" i="3"/>
  <c r="Z1364" i="3"/>
  <c r="Z1300" i="3"/>
  <c r="Z951" i="3"/>
  <c r="Z919" i="3"/>
  <c r="Z807" i="3"/>
  <c r="Z759" i="3"/>
  <c r="Y726" i="3"/>
  <c r="Z1240" i="3"/>
  <c r="Z1224" i="3"/>
  <c r="Z1208" i="3"/>
  <c r="Z1192" i="3"/>
  <c r="Z1176" i="3"/>
  <c r="Z1160" i="3"/>
  <c r="Z1144" i="3"/>
  <c r="Z1128" i="3"/>
  <c r="Z1112" i="3"/>
  <c r="Z1096" i="3"/>
  <c r="Z1080" i="3"/>
  <c r="Z1064" i="3"/>
  <c r="Z1048" i="3"/>
  <c r="Z1032" i="3"/>
  <c r="Z2069" i="3"/>
  <c r="Z2037" i="3"/>
  <c r="Z2005" i="3"/>
  <c r="Z1860" i="3"/>
  <c r="Z1828" i="3"/>
  <c r="Z1780" i="3"/>
  <c r="Z1716" i="3"/>
  <c r="Z1668" i="3"/>
  <c r="Z1636" i="3"/>
  <c r="Z1556" i="3"/>
  <c r="Z1524" i="3"/>
  <c r="Z1412" i="3"/>
  <c r="Z1015" i="3"/>
  <c r="Z999" i="3"/>
  <c r="Z935" i="3"/>
  <c r="Z903" i="3"/>
  <c r="Z871" i="3"/>
  <c r="Z847" i="3"/>
  <c r="Y742" i="3"/>
  <c r="Y624" i="3"/>
  <c r="Z241" i="3"/>
  <c r="Y614" i="3"/>
  <c r="Y590" i="3"/>
  <c r="Z290" i="3"/>
  <c r="Z274" i="3"/>
  <c r="Z2085" i="3"/>
  <c r="Z2021" i="3"/>
  <c r="Z1957" i="3"/>
  <c r="Z1572" i="3"/>
  <c r="Z1476" i="3"/>
  <c r="Z1428" i="3"/>
  <c r="Z1396" i="3"/>
  <c r="Z1348" i="3"/>
  <c r="Z983" i="3"/>
  <c r="Z967" i="3"/>
  <c r="Z887" i="3"/>
  <c r="Z791" i="3"/>
  <c r="Z775" i="3"/>
  <c r="Y710" i="3"/>
  <c r="Y672" i="3"/>
  <c r="Z257" i="3"/>
  <c r="Z652" i="3"/>
  <c r="Y921" i="3"/>
  <c r="Y905" i="3"/>
  <c r="Y889" i="3"/>
  <c r="Y873" i="3"/>
  <c r="Y849" i="3"/>
  <c r="Y809" i="3"/>
  <c r="Y793" i="3"/>
  <c r="Y777" i="3"/>
  <c r="Y761" i="3"/>
  <c r="Z616" i="3"/>
  <c r="Z592" i="3"/>
  <c r="Y616" i="3"/>
  <c r="Y592" i="3"/>
  <c r="Z292" i="3"/>
  <c r="Z103" i="3"/>
  <c r="Z87" i="3"/>
  <c r="Z71" i="3"/>
  <c r="Z55" i="3"/>
  <c r="Z39" i="3"/>
  <c r="Z23" i="3"/>
  <c r="Z7" i="3"/>
  <c r="Z654" i="3"/>
  <c r="Z638" i="3"/>
  <c r="Z582" i="3"/>
  <c r="Z566" i="3"/>
  <c r="Z550" i="3"/>
  <c r="Z534" i="3"/>
  <c r="Z518" i="3"/>
  <c r="Z502" i="3"/>
  <c r="Z486" i="3"/>
  <c r="Z470" i="3"/>
  <c r="Z454" i="3"/>
  <c r="Z438" i="3"/>
  <c r="Z422" i="3"/>
  <c r="Z406" i="3"/>
  <c r="Z390" i="3"/>
  <c r="Z373" i="3"/>
  <c r="Z357" i="3"/>
  <c r="Z341" i="3"/>
  <c r="Z325" i="3"/>
  <c r="Z309" i="3"/>
  <c r="Y292" i="3"/>
  <c r="Y276" i="3"/>
  <c r="Z829" i="3"/>
  <c r="Y654" i="3"/>
  <c r="Y638" i="3"/>
  <c r="Y582" i="3"/>
  <c r="Y566" i="3"/>
  <c r="Y550" i="3"/>
  <c r="Y534" i="3"/>
  <c r="Y518" i="3"/>
  <c r="Y502" i="3"/>
  <c r="Y486" i="3"/>
  <c r="Y470" i="3"/>
  <c r="Y454" i="3"/>
  <c r="Y438" i="3"/>
  <c r="Y422" i="3"/>
  <c r="Y406" i="3"/>
  <c r="Y390" i="3"/>
  <c r="Y373" i="3"/>
  <c r="Y357" i="3"/>
  <c r="Y341" i="3"/>
  <c r="Y325" i="3"/>
  <c r="Y309" i="3"/>
  <c r="Y829" i="3"/>
  <c r="Z827" i="3"/>
  <c r="Y827" i="3"/>
  <c r="Z744" i="3"/>
  <c r="Z728" i="3"/>
  <c r="Z712" i="3"/>
  <c r="Z674" i="3"/>
  <c r="Z626" i="3"/>
  <c r="Z2051" i="3"/>
  <c r="Z2035" i="3"/>
  <c r="Z2019" i="3"/>
  <c r="Z2003" i="3"/>
  <c r="Z1987" i="3"/>
  <c r="Z1971" i="3"/>
  <c r="Z1955" i="3"/>
  <c r="Z1939" i="3"/>
  <c r="Z1922" i="3"/>
  <c r="Z1906" i="3"/>
  <c r="Z1890" i="3"/>
  <c r="Z1874" i="3"/>
  <c r="Z1858" i="3"/>
  <c r="Z1842" i="3"/>
  <c r="Z1826" i="3"/>
  <c r="Z1810" i="3"/>
  <c r="Z1794" i="3"/>
  <c r="Z1778" i="3"/>
  <c r="Z1762" i="3"/>
  <c r="Z1746" i="3"/>
  <c r="Z1730" i="3"/>
  <c r="Z1714" i="3"/>
  <c r="Z1698" i="3"/>
  <c r="Z1682" i="3"/>
  <c r="Z1666" i="3"/>
  <c r="Z1650" i="3"/>
  <c r="Z1634" i="3"/>
  <c r="Z1618" i="3"/>
  <c r="Z1602" i="3"/>
  <c r="Z1586" i="3"/>
  <c r="Z1570" i="3"/>
  <c r="Z1554" i="3"/>
  <c r="Z1538" i="3"/>
  <c r="Z1522" i="3"/>
  <c r="Z1506" i="3"/>
  <c r="Z1490" i="3"/>
  <c r="Z1474" i="3"/>
  <c r="Z1458" i="3"/>
  <c r="Z1442" i="3"/>
  <c r="Z1426" i="3"/>
  <c r="Z1410" i="3"/>
  <c r="Z1394" i="3"/>
  <c r="Z1378" i="3"/>
  <c r="Z1362" i="3"/>
  <c r="Z1346" i="3"/>
  <c r="Z1330" i="3"/>
  <c r="Z1314" i="3"/>
  <c r="Z1298" i="3"/>
  <c r="Z1282" i="3"/>
  <c r="Z1266" i="3"/>
  <c r="Z1250" i="3"/>
  <c r="Z1242" i="3"/>
  <c r="Z1226" i="3"/>
  <c r="Z1210" i="3"/>
  <c r="Z1194" i="3"/>
  <c r="Z1178" i="3"/>
  <c r="Z1162" i="3"/>
  <c r="Z1146" i="3"/>
  <c r="Z1130" i="3"/>
  <c r="Z1114" i="3"/>
  <c r="Z1098" i="3"/>
  <c r="Z1082" i="3"/>
  <c r="Z1066" i="3"/>
  <c r="Z1050" i="3"/>
  <c r="Z1034" i="3"/>
  <c r="Z1017" i="3"/>
  <c r="Z1001" i="3"/>
  <c r="Z985" i="3"/>
  <c r="Z969" i="3"/>
  <c r="Z953" i="3"/>
  <c r="Z937" i="3"/>
  <c r="Z921" i="3"/>
  <c r="Z905" i="3"/>
  <c r="Z889" i="3"/>
  <c r="Z873" i="3"/>
  <c r="Z849" i="3"/>
  <c r="Z809" i="3"/>
  <c r="Z793" i="3"/>
  <c r="Z777" i="3"/>
  <c r="Z761" i="3"/>
  <c r="Y744" i="3"/>
  <c r="Y728" i="3"/>
  <c r="Y712" i="3"/>
  <c r="Y674" i="3"/>
  <c r="Y626" i="3"/>
  <c r="Z668" i="3"/>
  <c r="Y612" i="3"/>
  <c r="Y588" i="3"/>
  <c r="Z288" i="3"/>
  <c r="Z650" i="3"/>
  <c r="Z634" i="3"/>
  <c r="Z578" i="3"/>
  <c r="Z562" i="3"/>
  <c r="Z546" i="3"/>
  <c r="Z530" i="3"/>
  <c r="Z514" i="3"/>
  <c r="Z498" i="3"/>
  <c r="Z482" i="3"/>
  <c r="Z466" i="3"/>
  <c r="Z450" i="3"/>
  <c r="Z434" i="3"/>
  <c r="Z418" i="3"/>
  <c r="Z402" i="3"/>
  <c r="Z386" i="3"/>
  <c r="Z369" i="3"/>
  <c r="Z353" i="3"/>
  <c r="Z337" i="3"/>
  <c r="Z321" i="3"/>
  <c r="Z305" i="3"/>
  <c r="Y288" i="3"/>
  <c r="Y272" i="3"/>
  <c r="Z2089" i="3"/>
  <c r="Z1400" i="3"/>
  <c r="Z1384" i="3"/>
  <c r="Z1368" i="3"/>
  <c r="Z1352" i="3"/>
  <c r="Z1336" i="3"/>
  <c r="Z1320" i="3"/>
  <c r="Z1304" i="3"/>
  <c r="Z1288" i="3"/>
  <c r="Z1272" i="3"/>
  <c r="Z1256" i="3"/>
  <c r="Z823" i="3"/>
  <c r="Y691" i="3"/>
  <c r="Y608" i="3"/>
  <c r="Y823" i="3"/>
  <c r="Z740" i="3"/>
  <c r="Z724" i="3"/>
  <c r="Z708" i="3"/>
  <c r="Z670" i="3"/>
  <c r="Y402" i="3"/>
  <c r="Y386" i="3"/>
  <c r="Y369" i="3"/>
  <c r="Y353" i="3"/>
  <c r="Y337" i="3"/>
  <c r="Y321" i="3"/>
  <c r="Y305" i="3"/>
  <c r="Z222" i="3"/>
  <c r="Z636" i="3"/>
  <c r="Z580" i="3"/>
  <c r="Z564" i="3"/>
  <c r="Z548" i="3"/>
  <c r="Z532" i="3"/>
  <c r="Z516" i="3"/>
  <c r="Z500" i="3"/>
  <c r="Z484" i="3"/>
  <c r="Z468" i="3"/>
  <c r="Z452" i="3"/>
  <c r="Z436" i="3"/>
  <c r="Z420" i="3"/>
  <c r="Z404" i="3"/>
  <c r="Z388" i="3"/>
  <c r="Z371" i="3"/>
  <c r="Z355" i="3"/>
  <c r="Z339" i="3"/>
  <c r="Z323" i="3"/>
  <c r="Z307" i="3"/>
  <c r="Y290" i="3"/>
  <c r="Z825" i="3"/>
  <c r="Y693" i="3"/>
  <c r="Y825" i="3"/>
  <c r="Z742" i="3"/>
  <c r="Z726" i="3"/>
  <c r="Z710" i="3"/>
  <c r="Z672" i="3"/>
  <c r="Z624" i="3"/>
  <c r="Y207" i="3"/>
  <c r="Y190" i="3"/>
  <c r="Z89" i="3"/>
  <c r="Y1240" i="3"/>
  <c r="Y1224" i="3"/>
  <c r="Y1208" i="3"/>
  <c r="Y1192" i="3"/>
  <c r="Y1176" i="3"/>
  <c r="Y1160" i="3"/>
  <c r="Y1144" i="3"/>
  <c r="Y1128" i="3"/>
  <c r="Y1112" i="3"/>
  <c r="Y1096" i="3"/>
  <c r="Y1080" i="3"/>
  <c r="Y1064" i="3"/>
  <c r="Y1048" i="3"/>
  <c r="Y1032" i="3"/>
  <c r="Y1015" i="3"/>
  <c r="Y999" i="3"/>
  <c r="Y983" i="3"/>
  <c r="Y967" i="3"/>
  <c r="Y951" i="3"/>
  <c r="Y935" i="3"/>
  <c r="Y919" i="3"/>
  <c r="Y903" i="3"/>
  <c r="Y887" i="3"/>
  <c r="Y871" i="3"/>
  <c r="Y847" i="3"/>
  <c r="Y807" i="3"/>
  <c r="Y791" i="3"/>
  <c r="Y775" i="3"/>
  <c r="Y759" i="3"/>
  <c r="Z614" i="3"/>
  <c r="Z590" i="3"/>
  <c r="Y257" i="3"/>
  <c r="Y241" i="3"/>
  <c r="Y222" i="3"/>
  <c r="Y205" i="3"/>
  <c r="Y188" i="3"/>
  <c r="Y757" i="3"/>
  <c r="Y111" i="3"/>
  <c r="Y79" i="3"/>
  <c r="Y2089" i="3"/>
  <c r="Y2073" i="3"/>
  <c r="Y2057" i="3"/>
  <c r="Y2041" i="3"/>
  <c r="Y2025" i="3"/>
  <c r="Y2009" i="3"/>
  <c r="Y1993" i="3"/>
  <c r="Y1977" i="3"/>
  <c r="Y1961" i="3"/>
  <c r="Y1945" i="3"/>
  <c r="Y1928" i="3"/>
  <c r="Y1912" i="3"/>
  <c r="Y1896" i="3"/>
  <c r="Y1880" i="3"/>
  <c r="Y1864" i="3"/>
  <c r="Y1848" i="3"/>
  <c r="Y1832" i="3"/>
  <c r="Y1816" i="3"/>
  <c r="Y1800" i="3"/>
  <c r="Y1784" i="3"/>
  <c r="Y1768" i="3"/>
  <c r="Y1752" i="3"/>
  <c r="Y1736" i="3"/>
  <c r="Y1720" i="3"/>
  <c r="Y1704" i="3"/>
  <c r="Y1688" i="3"/>
  <c r="Y1672" i="3"/>
  <c r="Y1656" i="3"/>
  <c r="Y1640" i="3"/>
  <c r="Y1624" i="3"/>
  <c r="Y1608" i="3"/>
  <c r="Y1592" i="3"/>
  <c r="Y1576" i="3"/>
  <c r="Y1560" i="3"/>
  <c r="Y1544" i="3"/>
  <c r="Y1528" i="3"/>
  <c r="Y1512" i="3"/>
  <c r="Y1496" i="3"/>
  <c r="Y1480" i="3"/>
  <c r="Y1464" i="3"/>
  <c r="Y1448" i="3"/>
  <c r="Y1432" i="3"/>
  <c r="Y1416" i="3"/>
  <c r="Y1400" i="3"/>
  <c r="Y1384" i="3"/>
  <c r="Y1368" i="3"/>
  <c r="Y1352" i="3"/>
  <c r="Y1336" i="3"/>
  <c r="Y1320" i="3"/>
  <c r="Y1304" i="3"/>
  <c r="Y1288" i="3"/>
  <c r="Y1272" i="3"/>
  <c r="Y1256" i="3"/>
  <c r="Z821" i="3"/>
  <c r="Y606" i="3"/>
  <c r="Y274" i="3"/>
  <c r="Y255" i="3"/>
  <c r="Y239" i="3"/>
  <c r="Z124" i="3"/>
  <c r="Z272" i="3"/>
  <c r="Z121" i="3"/>
  <c r="Z207" i="3"/>
  <c r="Z190" i="3"/>
  <c r="Z174" i="3"/>
  <c r="Y209" i="3"/>
  <c r="Y192" i="3"/>
  <c r="Y176" i="3"/>
  <c r="Z259" i="3"/>
  <c r="Z243" i="3"/>
  <c r="Z227" i="3"/>
  <c r="Y259" i="3"/>
  <c r="Y243" i="3"/>
  <c r="Y227" i="3"/>
  <c r="Z276" i="3"/>
  <c r="Z159" i="3"/>
  <c r="Z143" i="3"/>
  <c r="Y103" i="3"/>
  <c r="Y87" i="3"/>
  <c r="Y71" i="3"/>
  <c r="Y55" i="3"/>
  <c r="Y39" i="3"/>
  <c r="Y23" i="3"/>
  <c r="Z209" i="3"/>
  <c r="Z192" i="3"/>
  <c r="Z176" i="3"/>
  <c r="Y159" i="3"/>
  <c r="Y143" i="3"/>
  <c r="Z107" i="3"/>
  <c r="Z91" i="3"/>
  <c r="Z75" i="3"/>
  <c r="Z59" i="3"/>
  <c r="Z43" i="3"/>
  <c r="Z27" i="3"/>
  <c r="Z205" i="3"/>
  <c r="Z188" i="3"/>
  <c r="Z172" i="3"/>
  <c r="Y155" i="3"/>
  <c r="Y139" i="3"/>
  <c r="Y1132" i="3"/>
  <c r="Y1068" i="3"/>
  <c r="Y923" i="3"/>
  <c r="Y811" i="3"/>
  <c r="Y746" i="3"/>
  <c r="Y676" i="3"/>
  <c r="Y1164" i="3"/>
  <c r="Y1036" i="3"/>
  <c r="Y987" i="3"/>
  <c r="Y939" i="3"/>
  <c r="Y851" i="3"/>
  <c r="Y763" i="3"/>
  <c r="Y714" i="3"/>
  <c r="Y628" i="3"/>
  <c r="Y1244" i="3"/>
  <c r="Y1196" i="3"/>
  <c r="Y1148" i="3"/>
  <c r="Y1084" i="3"/>
  <c r="Y1019" i="3"/>
  <c r="Y971" i="3"/>
  <c r="Y891" i="3"/>
  <c r="Y1100" i="3"/>
  <c r="Y1052" i="3"/>
  <c r="Y955" i="3"/>
  <c r="Y875" i="3"/>
  <c r="Y795" i="3"/>
  <c r="Y730" i="3"/>
  <c r="Y1212" i="3"/>
  <c r="Y1116" i="3"/>
  <c r="Y1003" i="3"/>
  <c r="Y779" i="3"/>
  <c r="Y698" i="3"/>
  <c r="Y1228" i="3"/>
  <c r="Y1180" i="3"/>
  <c r="Y907" i="3"/>
  <c r="Z833" i="3"/>
  <c r="Z618" i="3"/>
  <c r="Z594" i="3"/>
  <c r="Y7" i="3"/>
  <c r="Z2081" i="3"/>
  <c r="Z2065" i="3"/>
  <c r="Z2049" i="3"/>
  <c r="Z2033" i="3"/>
  <c r="Z2017" i="3"/>
  <c r="Z2001" i="3"/>
  <c r="Z1985" i="3"/>
  <c r="Z1969" i="3"/>
  <c r="Z1953" i="3"/>
  <c r="Z1936" i="3"/>
  <c r="Z1920" i="3"/>
  <c r="Z1904" i="3"/>
  <c r="Z1888" i="3"/>
  <c r="Z1872" i="3"/>
  <c r="Z1856" i="3"/>
  <c r="Z1840" i="3"/>
  <c r="Z1824" i="3"/>
  <c r="Z1808" i="3"/>
  <c r="Z1792" i="3"/>
  <c r="Z1776" i="3"/>
  <c r="Z1760" i="3"/>
  <c r="Z1744" i="3"/>
  <c r="Z1728" i="3"/>
  <c r="Z1712" i="3"/>
  <c r="Z1696" i="3"/>
  <c r="Z1680" i="3"/>
  <c r="Z1664" i="3"/>
  <c r="Z1648" i="3"/>
  <c r="Z1632" i="3"/>
  <c r="Z1616" i="3"/>
  <c r="Z1600" i="3"/>
  <c r="Z1584" i="3"/>
  <c r="Z1568" i="3"/>
  <c r="Z1552" i="3"/>
  <c r="Z1536" i="3"/>
  <c r="Z1520" i="3"/>
  <c r="Z1504" i="3"/>
  <c r="Z1488" i="3"/>
  <c r="Z1472" i="3"/>
  <c r="Z1456" i="3"/>
  <c r="Z1440" i="3"/>
  <c r="Z1424" i="3"/>
  <c r="Z1408" i="3"/>
  <c r="Z1392" i="3"/>
  <c r="Z1376" i="3"/>
  <c r="Z1360" i="3"/>
  <c r="Z1344" i="3"/>
  <c r="Z1328" i="3"/>
  <c r="Z1312" i="3"/>
  <c r="Z1296" i="3"/>
  <c r="Z1280" i="3"/>
  <c r="Z1264" i="3"/>
  <c r="Z1248" i="3"/>
  <c r="Z831" i="3"/>
  <c r="Z656" i="3"/>
  <c r="Z640" i="3"/>
  <c r="Z584" i="3"/>
  <c r="Z568" i="3"/>
  <c r="Z552" i="3"/>
  <c r="Z536" i="3"/>
  <c r="Z520" i="3"/>
  <c r="Z504" i="3"/>
  <c r="Z488" i="3"/>
  <c r="Z472" i="3"/>
  <c r="Z456" i="3"/>
  <c r="Z440" i="3"/>
  <c r="Z424" i="3"/>
  <c r="Z408" i="3"/>
  <c r="Z392" i="3"/>
  <c r="Z376" i="3"/>
  <c r="Z359" i="3"/>
  <c r="Z343" i="3"/>
  <c r="Z327" i="3"/>
  <c r="Z311" i="3"/>
  <c r="Z295" i="3"/>
  <c r="Y618" i="3"/>
  <c r="Y2081" i="3"/>
  <c r="Y2065" i="3"/>
  <c r="Y2049" i="3"/>
  <c r="Y2033" i="3"/>
  <c r="Y2017" i="3"/>
  <c r="Y2001" i="3"/>
  <c r="Y1985" i="3"/>
  <c r="Y1969" i="3"/>
  <c r="Y1953" i="3"/>
  <c r="Y1936" i="3"/>
  <c r="Y1920" i="3"/>
  <c r="Y1904" i="3"/>
  <c r="Y1888" i="3"/>
  <c r="Y1872" i="3"/>
  <c r="Y1856" i="3"/>
  <c r="Y1840" i="3"/>
  <c r="Y1824" i="3"/>
  <c r="Y1808" i="3"/>
  <c r="Y1792" i="3"/>
  <c r="Y1776" i="3"/>
  <c r="Y1760" i="3"/>
  <c r="Y1744" i="3"/>
  <c r="Y1728" i="3"/>
  <c r="Y1712" i="3"/>
  <c r="Y1696" i="3"/>
  <c r="Y1680" i="3"/>
  <c r="Y1664" i="3"/>
  <c r="Y1648" i="3"/>
  <c r="Y1632" i="3"/>
  <c r="Y1616" i="3"/>
  <c r="Y1600" i="3"/>
  <c r="Y1584" i="3"/>
  <c r="Y1568" i="3"/>
  <c r="Y1552" i="3"/>
  <c r="Y1536" i="3"/>
  <c r="Y1520" i="3"/>
  <c r="Y1504" i="3"/>
  <c r="Y1488" i="3"/>
  <c r="Y1472" i="3"/>
  <c r="Y1456" i="3"/>
  <c r="Y1440" i="3"/>
  <c r="Y1424" i="3"/>
  <c r="Y1408" i="3"/>
  <c r="Y1392" i="3"/>
  <c r="Y1376" i="3"/>
  <c r="Y1360" i="3"/>
  <c r="Y1344" i="3"/>
  <c r="Y1328" i="3"/>
  <c r="Y1312" i="3"/>
  <c r="Y1296" i="3"/>
  <c r="Y1280" i="3"/>
  <c r="Y1264" i="3"/>
  <c r="Y1248" i="3"/>
  <c r="Y831" i="3"/>
  <c r="Y656" i="3"/>
  <c r="Y640" i="3"/>
  <c r="Y584" i="3"/>
  <c r="Y568" i="3"/>
  <c r="Y552" i="3"/>
  <c r="Y536" i="3"/>
  <c r="Y520" i="3"/>
  <c r="Y504" i="3"/>
  <c r="Y488" i="3"/>
  <c r="Y472" i="3"/>
  <c r="Y456" i="3"/>
  <c r="Y440" i="3"/>
  <c r="Y424" i="3"/>
  <c r="Y408" i="3"/>
  <c r="Y392" i="3"/>
  <c r="Y376" i="3"/>
  <c r="Y359" i="3"/>
  <c r="Y343" i="3"/>
  <c r="Y327" i="3"/>
  <c r="Y311" i="3"/>
  <c r="Y295" i="3"/>
  <c r="Y833" i="3"/>
  <c r="Y594" i="3"/>
  <c r="Z1244" i="3"/>
  <c r="Z1228" i="3"/>
  <c r="Z1212" i="3"/>
  <c r="Z1196" i="3"/>
  <c r="Z1180" i="3"/>
  <c r="Z1164" i="3"/>
  <c r="Z1148" i="3"/>
  <c r="Z1132" i="3"/>
  <c r="Z1116" i="3"/>
  <c r="Z1100" i="3"/>
  <c r="Z1084" i="3"/>
  <c r="Z1068" i="3"/>
  <c r="Z1052" i="3"/>
  <c r="Z1036" i="3"/>
  <c r="Z1019" i="3"/>
  <c r="Z1003" i="3"/>
  <c r="Z987" i="3"/>
  <c r="Z971" i="3"/>
  <c r="Z955" i="3"/>
  <c r="Z939" i="3"/>
  <c r="Z923" i="3"/>
  <c r="Z907" i="3"/>
  <c r="Z891" i="3"/>
  <c r="Z875" i="3"/>
  <c r="Z851" i="3"/>
  <c r="Z811" i="3"/>
  <c r="Z795" i="3"/>
  <c r="Z779" i="3"/>
  <c r="Z763" i="3"/>
  <c r="Z746" i="3"/>
  <c r="Z730" i="3"/>
  <c r="Z714" i="3"/>
  <c r="Z698" i="3"/>
  <c r="Z676" i="3"/>
  <c r="Z628" i="3"/>
  <c r="Z157" i="3"/>
  <c r="Z141" i="3"/>
  <c r="Y172" i="3"/>
  <c r="Y696" i="3"/>
  <c r="Z11" i="3"/>
  <c r="Y107" i="3"/>
  <c r="Y91" i="3"/>
  <c r="Y75" i="3"/>
  <c r="Y59" i="3"/>
  <c r="Y43" i="3"/>
  <c r="Y27" i="3"/>
  <c r="Y11" i="3"/>
  <c r="Y127" i="3"/>
  <c r="Y225" i="3"/>
  <c r="Z127" i="3"/>
  <c r="Z225" i="3"/>
  <c r="Z696" i="3"/>
  <c r="Z2095" i="3"/>
  <c r="Z2079" i="3"/>
  <c r="Z2047" i="3"/>
  <c r="Z2015" i="3"/>
  <c r="Z1934" i="3"/>
  <c r="Z1758" i="3"/>
  <c r="Z1726" i="3"/>
  <c r="Z1694" i="3"/>
  <c r="Z1630" i="3"/>
  <c r="Z1598" i="3"/>
  <c r="Z1518" i="3"/>
  <c r="Y2095" i="3"/>
  <c r="Y2015" i="3"/>
  <c r="Y1967" i="3"/>
  <c r="Y1934" i="3"/>
  <c r="Y1854" i="3"/>
  <c r="Y1822" i="3"/>
  <c r="Y1710" i="3"/>
  <c r="Y1678" i="3"/>
  <c r="Z2031" i="3"/>
  <c r="Z1983" i="3"/>
  <c r="Z1918" i="3"/>
  <c r="Z1806" i="3"/>
  <c r="Z1774" i="3"/>
  <c r="Z1662" i="3"/>
  <c r="Z1646" i="3"/>
  <c r="Z1582" i="3"/>
  <c r="Z1550" i="3"/>
  <c r="Y2063" i="3"/>
  <c r="Y2031" i="3"/>
  <c r="Y1999" i="3"/>
  <c r="Y1758" i="3"/>
  <c r="Y1726" i="3"/>
  <c r="Z2061" i="3"/>
  <c r="Z2029" i="3"/>
  <c r="Z1981" i="3"/>
  <c r="Z1949" i="3"/>
  <c r="Z1916" i="3"/>
  <c r="Z1836" i="3"/>
  <c r="Z1788" i="3"/>
  <c r="Z1676" i="3"/>
  <c r="Z1967" i="3"/>
  <c r="Z1886" i="3"/>
  <c r="Z1838" i="3"/>
  <c r="Z1742" i="3"/>
  <c r="Z1710" i="3"/>
  <c r="Z1678" i="3"/>
  <c r="Z1566" i="3"/>
  <c r="Z1534" i="3"/>
  <c r="Z1502" i="3"/>
  <c r="Z1470" i="3"/>
  <c r="Z1438" i="3"/>
  <c r="Y1983" i="3"/>
  <c r="Y1902" i="3"/>
  <c r="Y1870" i="3"/>
  <c r="Y1838" i="3"/>
  <c r="Y1790" i="3"/>
  <c r="Y1742" i="3"/>
  <c r="Z2077" i="3"/>
  <c r="Z2045" i="3"/>
  <c r="Z2013" i="3"/>
  <c r="Z1965" i="3"/>
  <c r="Z1900" i="3"/>
  <c r="Z1868" i="3"/>
  <c r="Z1820" i="3"/>
  <c r="Z1756" i="3"/>
  <c r="Z1740" i="3"/>
  <c r="Y213" i="3"/>
  <c r="Y196" i="3"/>
  <c r="Y180" i="3"/>
  <c r="Z2091" i="3"/>
  <c r="Z2075" i="3"/>
  <c r="Z2059" i="3"/>
  <c r="Z2043" i="3"/>
  <c r="Z2027" i="3"/>
  <c r="Z2011" i="3"/>
  <c r="Z1995" i="3"/>
  <c r="Z1979" i="3"/>
  <c r="Z1963" i="3"/>
  <c r="Z1947" i="3"/>
  <c r="Y668" i="3"/>
  <c r="Y263" i="3"/>
  <c r="Y247" i="3"/>
  <c r="Y231" i="3"/>
  <c r="Z2063" i="3"/>
  <c r="Z1999" i="3"/>
  <c r="Z1951" i="3"/>
  <c r="Z1902" i="3"/>
  <c r="Z1870" i="3"/>
  <c r="Z1854" i="3"/>
  <c r="Z1822" i="3"/>
  <c r="Z1790" i="3"/>
  <c r="Z1614" i="3"/>
  <c r="Z1486" i="3"/>
  <c r="Z1454" i="3"/>
  <c r="Z1422" i="3"/>
  <c r="Z681" i="3"/>
  <c r="Y2079" i="3"/>
  <c r="Y2047" i="3"/>
  <c r="Y1951" i="3"/>
  <c r="Y1918" i="3"/>
  <c r="Y1886" i="3"/>
  <c r="Y1806" i="3"/>
  <c r="Y1774" i="3"/>
  <c r="Y1694" i="3"/>
  <c r="Z2093" i="3"/>
  <c r="Z1997" i="3"/>
  <c r="Z1932" i="3"/>
  <c r="Z1884" i="3"/>
  <c r="Z1852" i="3"/>
  <c r="Z1804" i="3"/>
  <c r="Z1772" i="3"/>
  <c r="Z1724" i="3"/>
  <c r="Z1708" i="3"/>
  <c r="Z1692" i="3"/>
  <c r="Y163" i="3"/>
  <c r="Y147" i="3"/>
  <c r="Y131" i="3"/>
  <c r="Y2091" i="3"/>
  <c r="Y2075" i="3"/>
  <c r="Y2059" i="3"/>
  <c r="Y2043" i="3"/>
  <c r="Y2027" i="3"/>
  <c r="Y2011" i="3"/>
  <c r="Y1995" i="3"/>
  <c r="Y1979" i="3"/>
  <c r="Y1963" i="3"/>
  <c r="Y1947" i="3"/>
  <c r="Y1009" i="3"/>
  <c r="Z685" i="3"/>
  <c r="Z610" i="3"/>
  <c r="Z2073" i="3"/>
  <c r="Z2057" i="3"/>
  <c r="Z2041" i="3"/>
  <c r="Z2025" i="3"/>
  <c r="Z2009" i="3"/>
  <c r="Z1993" i="3"/>
  <c r="Z1977" i="3"/>
  <c r="Z1961" i="3"/>
  <c r="Z1945" i="3"/>
  <c r="Z1928" i="3"/>
  <c r="Z1912" i="3"/>
  <c r="Z1896" i="3"/>
  <c r="Z1880" i="3"/>
  <c r="Z1864" i="3"/>
  <c r="Z1848" i="3"/>
  <c r="Z1832" i="3"/>
  <c r="Z1816" i="3"/>
  <c r="Z1800" i="3"/>
  <c r="Z1784" i="3"/>
  <c r="Z1768" i="3"/>
  <c r="Z1752" i="3"/>
  <c r="Z1736" i="3"/>
  <c r="Z1720" i="3"/>
  <c r="Z1704" i="3"/>
  <c r="Z1688" i="3"/>
  <c r="Z1672" i="3"/>
  <c r="Z1656" i="3"/>
  <c r="Z1640" i="3"/>
  <c r="Z1624" i="3"/>
  <c r="Z1608" i="3"/>
  <c r="Z1592" i="3"/>
  <c r="Z1576" i="3"/>
  <c r="Z1560" i="3"/>
  <c r="Z1544" i="3"/>
  <c r="Z1528" i="3"/>
  <c r="Z1512" i="3"/>
  <c r="Z1496" i="3"/>
  <c r="Z1480" i="3"/>
  <c r="Z1464" i="3"/>
  <c r="Z1448" i="3"/>
  <c r="Z1432" i="3"/>
  <c r="Z1416" i="3"/>
  <c r="Z1120" i="3"/>
  <c r="Y685" i="3"/>
  <c r="Y1662" i="3"/>
  <c r="Y1646" i="3"/>
  <c r="Y1630" i="3"/>
  <c r="Y1614" i="3"/>
  <c r="Y1598" i="3"/>
  <c r="Y1582" i="3"/>
  <c r="Y1566" i="3"/>
  <c r="Y1550" i="3"/>
  <c r="Y1534" i="3"/>
  <c r="Y1518" i="3"/>
  <c r="Y1502" i="3"/>
  <c r="Y1486" i="3"/>
  <c r="Y1470" i="3"/>
  <c r="Y1454" i="3"/>
  <c r="Y1438" i="3"/>
  <c r="Y1422" i="3"/>
  <c r="Y1406" i="3"/>
  <c r="Y1390" i="3"/>
  <c r="Y1374" i="3"/>
  <c r="Y1358" i="3"/>
  <c r="Y1342" i="3"/>
  <c r="Y1326" i="3"/>
  <c r="Y1310" i="3"/>
  <c r="Y1294" i="3"/>
  <c r="Y1278" i="3"/>
  <c r="Y1262" i="3"/>
  <c r="Y1246" i="3"/>
  <c r="Y1230" i="3"/>
  <c r="Y1214" i="3"/>
  <c r="Y1198" i="3"/>
  <c r="Y1182" i="3"/>
  <c r="Y1166" i="3"/>
  <c r="Y1150" i="3"/>
  <c r="Y1134" i="3"/>
  <c r="Y1118" i="3"/>
  <c r="Y1102" i="3"/>
  <c r="Y1086" i="3"/>
  <c r="Y1070" i="3"/>
  <c r="Y1054" i="3"/>
  <c r="Y1038" i="3"/>
  <c r="Y1022" i="3"/>
  <c r="Y1005" i="3"/>
  <c r="Y989" i="3"/>
  <c r="Y973" i="3"/>
  <c r="Y957" i="3"/>
  <c r="Y941" i="3"/>
  <c r="Y925" i="3"/>
  <c r="Y909" i="3"/>
  <c r="Y893" i="3"/>
  <c r="Y877" i="3"/>
  <c r="Y853" i="3"/>
  <c r="Y837" i="3"/>
  <c r="Y821" i="3"/>
  <c r="Y813" i="3"/>
  <c r="Y797" i="3"/>
  <c r="Y781" i="3"/>
  <c r="Y765" i="3"/>
  <c r="Y748" i="3"/>
  <c r="Y732" i="3"/>
  <c r="Y716" i="3"/>
  <c r="Y700" i="3"/>
  <c r="Y658" i="3"/>
  <c r="Y642" i="3"/>
  <c r="Y610" i="3"/>
  <c r="Y586" i="3"/>
  <c r="Y570" i="3"/>
  <c r="Y554" i="3"/>
  <c r="Y538" i="3"/>
  <c r="Y522" i="3"/>
  <c r="Y506" i="3"/>
  <c r="Y490" i="3"/>
  <c r="Y474" i="3"/>
  <c r="Y458" i="3"/>
  <c r="Y442" i="3"/>
  <c r="Y426" i="3"/>
  <c r="Y410" i="3"/>
  <c r="Y394" i="3"/>
  <c r="Y378" i="3"/>
  <c r="Y361" i="3"/>
  <c r="Y345" i="3"/>
  <c r="Y329" i="3"/>
  <c r="Y313" i="3"/>
  <c r="Y297" i="3"/>
  <c r="Y280" i="3"/>
  <c r="Y121" i="3"/>
  <c r="Z1660" i="3"/>
  <c r="Z1644" i="3"/>
  <c r="Z1628" i="3"/>
  <c r="Z1612" i="3"/>
  <c r="Z1596" i="3"/>
  <c r="Z1580" i="3"/>
  <c r="Z1564" i="3"/>
  <c r="Z1548" i="3"/>
  <c r="Z1532" i="3"/>
  <c r="Z1516" i="3"/>
  <c r="Z1500" i="3"/>
  <c r="Z1484" i="3"/>
  <c r="Z1468" i="3"/>
  <c r="Z1452" i="3"/>
  <c r="Z1436" i="3"/>
  <c r="Z1420" i="3"/>
  <c r="Z1404" i="3"/>
  <c r="Z1388" i="3"/>
  <c r="Z1372" i="3"/>
  <c r="Z1356" i="3"/>
  <c r="Z1340" i="3"/>
  <c r="Z1324" i="3"/>
  <c r="Z1308" i="3"/>
  <c r="Z1292" i="3"/>
  <c r="Z1276" i="3"/>
  <c r="Z1260" i="3"/>
  <c r="Z1236" i="3"/>
  <c r="Z1220" i="3"/>
  <c r="Z1204" i="3"/>
  <c r="Z1188" i="3"/>
  <c r="Z1172" i="3"/>
  <c r="Z1156" i="3"/>
  <c r="Z1140" i="3"/>
  <c r="Z1124" i="3"/>
  <c r="Z1108" i="3"/>
  <c r="Z1092" i="3"/>
  <c r="Z1076" i="3"/>
  <c r="Z1060" i="3"/>
  <c r="Z1044" i="3"/>
  <c r="Z1028" i="3"/>
  <c r="Z1011" i="3"/>
  <c r="Z995" i="3"/>
  <c r="Z979" i="3"/>
  <c r="Z963" i="3"/>
  <c r="Z947" i="3"/>
  <c r="Z931" i="3"/>
  <c r="Z915" i="3"/>
  <c r="Z899" i="3"/>
  <c r="Z883" i="3"/>
  <c r="Z867" i="3"/>
  <c r="Z859" i="3"/>
  <c r="Z843" i="3"/>
  <c r="Z803" i="3"/>
  <c r="Z787" i="3"/>
  <c r="Z771" i="3"/>
  <c r="Z754" i="3"/>
  <c r="Z738" i="3"/>
  <c r="Z722" i="3"/>
  <c r="Z706" i="3"/>
  <c r="Z689" i="3"/>
  <c r="Z648" i="3"/>
  <c r="Z632" i="3"/>
  <c r="Z600" i="3"/>
  <c r="Z576" i="3"/>
  <c r="Z560" i="3"/>
  <c r="Z544" i="3"/>
  <c r="Z528" i="3"/>
  <c r="Z512" i="3"/>
  <c r="Z496" i="3"/>
  <c r="Z480" i="3"/>
  <c r="Z464" i="3"/>
  <c r="Z448" i="3"/>
  <c r="Z432" i="3"/>
  <c r="Z416" i="3"/>
  <c r="Z400" i="3"/>
  <c r="Z384" i="3"/>
  <c r="Z367" i="3"/>
  <c r="Z351" i="3"/>
  <c r="Z335" i="3"/>
  <c r="Z319" i="3"/>
  <c r="Z303" i="3"/>
  <c r="Z286" i="3"/>
  <c r="Y1236" i="3"/>
  <c r="Y1220" i="3"/>
  <c r="Y1204" i="3"/>
  <c r="Y1188" i="3"/>
  <c r="Y1172" i="3"/>
  <c r="Y1156" i="3"/>
  <c r="Y1140" i="3"/>
  <c r="Y1124" i="3"/>
  <c r="Y1108" i="3"/>
  <c r="Y1092" i="3"/>
  <c r="Y1076" i="3"/>
  <c r="Y1060" i="3"/>
  <c r="Y1044" i="3"/>
  <c r="Y1028" i="3"/>
  <c r="Y1011" i="3"/>
  <c r="Y995" i="3"/>
  <c r="Y979" i="3"/>
  <c r="Y963" i="3"/>
  <c r="Y947" i="3"/>
  <c r="Y931" i="3"/>
  <c r="Y915" i="3"/>
  <c r="Y899" i="3"/>
  <c r="Y883" i="3"/>
  <c r="Y867" i="3"/>
  <c r="Y859" i="3"/>
  <c r="Y843" i="3"/>
  <c r="Y803" i="3"/>
  <c r="Y787" i="3"/>
  <c r="Y771" i="3"/>
  <c r="Y754" i="3"/>
  <c r="Y738" i="3"/>
  <c r="Y722" i="3"/>
  <c r="Y706" i="3"/>
  <c r="Y689" i="3"/>
  <c r="Y648" i="3"/>
  <c r="Y632" i="3"/>
  <c r="Y576" i="3"/>
  <c r="Y560" i="3"/>
  <c r="Y544" i="3"/>
  <c r="Y528" i="3"/>
  <c r="Y512" i="3"/>
  <c r="Y496" i="3"/>
  <c r="Y480" i="3"/>
  <c r="Y464" i="3"/>
  <c r="Y448" i="3"/>
  <c r="Y432" i="3"/>
  <c r="Y416" i="3"/>
  <c r="Y400" i="3"/>
  <c r="Y384" i="3"/>
  <c r="Y367" i="3"/>
  <c r="Y351" i="3"/>
  <c r="Y335" i="3"/>
  <c r="Y319" i="3"/>
  <c r="Y303" i="3"/>
  <c r="Y286" i="3"/>
  <c r="Z1009" i="3"/>
  <c r="Z606" i="3"/>
  <c r="Z835" i="3"/>
  <c r="Z664" i="3"/>
  <c r="Z278" i="3"/>
  <c r="Z270" i="3"/>
  <c r="Z261" i="3"/>
  <c r="Z253" i="3"/>
  <c r="Z245" i="3"/>
  <c r="Z237" i="3"/>
  <c r="Z229" i="3"/>
  <c r="Z220" i="3"/>
  <c r="Z211" i="3"/>
  <c r="Z203" i="3"/>
  <c r="Z194" i="3"/>
  <c r="Z186" i="3"/>
  <c r="Z178" i="3"/>
  <c r="Z169" i="3"/>
  <c r="Z161" i="3"/>
  <c r="Z153" i="3"/>
  <c r="Z145" i="3"/>
  <c r="Z137" i="3"/>
  <c r="Z129" i="3"/>
  <c r="Z118" i="3"/>
  <c r="Z109" i="3"/>
  <c r="Z101" i="3"/>
  <c r="Z93" i="3"/>
  <c r="Z85" i="3"/>
  <c r="Z77" i="3"/>
  <c r="Z69" i="3"/>
  <c r="Z61" i="3"/>
  <c r="Z53" i="3"/>
  <c r="Z45" i="3"/>
  <c r="Z37" i="3"/>
  <c r="Z29" i="3"/>
  <c r="Z21" i="3"/>
  <c r="Z13" i="3"/>
  <c r="Z5" i="3"/>
  <c r="Y835" i="3"/>
  <c r="Y664" i="3"/>
  <c r="Y278" i="3"/>
  <c r="Y270" i="3"/>
  <c r="Y261" i="3"/>
  <c r="Y253" i="3"/>
  <c r="Y245" i="3"/>
  <c r="Y237" i="3"/>
  <c r="Y229" i="3"/>
  <c r="Y220" i="3"/>
  <c r="Y211" i="3"/>
  <c r="Y203" i="3"/>
  <c r="Y194" i="3"/>
  <c r="Y186" i="3"/>
  <c r="Y178" i="3"/>
  <c r="Y169" i="3"/>
  <c r="Y161" i="3"/>
  <c r="Y153" i="3"/>
  <c r="Y145" i="3"/>
  <c r="Y137" i="3"/>
  <c r="Y129" i="3"/>
  <c r="Y118" i="3"/>
  <c r="Y109" i="3"/>
  <c r="Y101" i="3"/>
  <c r="Y93" i="3"/>
  <c r="Y85" i="3"/>
  <c r="Y77" i="3"/>
  <c r="Y69" i="3"/>
  <c r="Y61" i="3"/>
  <c r="Y53" i="3"/>
  <c r="Y45" i="3"/>
  <c r="Y37" i="3"/>
  <c r="Y29" i="3"/>
  <c r="Y21" i="3"/>
  <c r="Y13" i="3"/>
  <c r="Y5" i="3"/>
  <c r="Z678" i="3"/>
  <c r="Y678" i="3"/>
  <c r="Z620" i="3"/>
  <c r="Z596" i="3"/>
  <c r="Y620" i="3"/>
  <c r="Y596" i="3"/>
  <c r="Z1406" i="3"/>
  <c r="Z1390" i="3"/>
  <c r="Z1374" i="3"/>
  <c r="Z1358" i="3"/>
  <c r="Z1342" i="3"/>
  <c r="Z1326" i="3"/>
  <c r="Z1310" i="3"/>
  <c r="Z1294" i="3"/>
  <c r="Z1278" i="3"/>
  <c r="Z1262" i="3"/>
  <c r="Z1246" i="3"/>
  <c r="Z1230" i="3"/>
  <c r="Z1214" i="3"/>
  <c r="Z1198" i="3"/>
  <c r="Z1182" i="3"/>
  <c r="Z1166" i="3"/>
  <c r="Z1150" i="3"/>
  <c r="Z1134" i="3"/>
  <c r="Z1118" i="3"/>
  <c r="Z1102" i="3"/>
  <c r="Z1086" i="3"/>
  <c r="Z1070" i="3"/>
  <c r="Z1054" i="3"/>
  <c r="Z1038" i="3"/>
  <c r="Z1022" i="3"/>
  <c r="Z1005" i="3"/>
  <c r="Z989" i="3"/>
  <c r="Z973" i="3"/>
  <c r="Z957" i="3"/>
  <c r="Z941" i="3"/>
  <c r="Z925" i="3"/>
  <c r="Z909" i="3"/>
  <c r="Z893" i="3"/>
  <c r="Z877" i="3"/>
  <c r="Z853" i="3"/>
  <c r="Z837" i="3"/>
  <c r="Z813" i="3"/>
  <c r="Z797" i="3"/>
  <c r="Z781" i="3"/>
  <c r="Z765" i="3"/>
  <c r="Z748" i="3"/>
  <c r="Z732" i="3"/>
  <c r="Z716" i="3"/>
  <c r="Z700" i="3"/>
  <c r="Z658" i="3"/>
  <c r="Z642" i="3"/>
  <c r="Z586" i="3"/>
  <c r="Z570" i="3"/>
  <c r="Z554" i="3"/>
  <c r="Z538" i="3"/>
  <c r="Z522" i="3"/>
  <c r="Z506" i="3"/>
  <c r="Z490" i="3"/>
  <c r="Z474" i="3"/>
  <c r="Z458" i="3"/>
  <c r="Z442" i="3"/>
  <c r="Z426" i="3"/>
  <c r="Z410" i="3"/>
  <c r="Z394" i="3"/>
  <c r="Z378" i="3"/>
  <c r="Z361" i="3"/>
  <c r="Z345" i="3"/>
  <c r="Z329" i="3"/>
  <c r="Z313" i="3"/>
  <c r="Z297" i="3"/>
  <c r="Z280" i="3"/>
  <c r="Z263" i="3"/>
  <c r="Z247" i="3"/>
  <c r="Z231" i="3"/>
  <c r="Z213" i="3"/>
  <c r="Z196" i="3"/>
  <c r="Z180" i="3"/>
  <c r="Z163" i="3"/>
  <c r="Z147" i="3"/>
  <c r="Z131" i="3"/>
  <c r="Z111" i="3"/>
  <c r="Z95" i="3"/>
  <c r="Z79" i="3"/>
  <c r="Z63" i="3"/>
  <c r="Z47" i="3"/>
  <c r="Z31" i="3"/>
  <c r="Z15" i="3"/>
  <c r="Y2045" i="3"/>
  <c r="Y1900" i="3"/>
  <c r="Y1820" i="3"/>
  <c r="Y1772" i="3"/>
  <c r="Y1708" i="3"/>
  <c r="Y1516" i="3"/>
  <c r="Y1484" i="3"/>
  <c r="Y1436" i="3"/>
  <c r="Y1388" i="3"/>
  <c r="Y1324" i="3"/>
  <c r="Y1276" i="3"/>
  <c r="Y600" i="3"/>
  <c r="Z1930" i="3"/>
  <c r="Z1914" i="3"/>
  <c r="Z1898" i="3"/>
  <c r="Z1882" i="3"/>
  <c r="Z1866" i="3"/>
  <c r="Z1850" i="3"/>
  <c r="Z1834" i="3"/>
  <c r="Z1818" i="3"/>
  <c r="Z1802" i="3"/>
  <c r="Z1786" i="3"/>
  <c r="Z1770" i="3"/>
  <c r="Z1754" i="3"/>
  <c r="Z1738" i="3"/>
  <c r="Z1722" i="3"/>
  <c r="Z1706" i="3"/>
  <c r="Z1690" i="3"/>
  <c r="Z1674" i="3"/>
  <c r="Z1658" i="3"/>
  <c r="Z1642" i="3"/>
  <c r="Z1626" i="3"/>
  <c r="Z1610" i="3"/>
  <c r="Z1594" i="3"/>
  <c r="Z1578" i="3"/>
  <c r="Z1562" i="3"/>
  <c r="Z1546" i="3"/>
  <c r="Z1530" i="3"/>
  <c r="Z1514" i="3"/>
  <c r="Z1498" i="3"/>
  <c r="Z1482" i="3"/>
  <c r="Z1466" i="3"/>
  <c r="Z1450" i="3"/>
  <c r="Z1434" i="3"/>
  <c r="Z1418" i="3"/>
  <c r="Z1402" i="3"/>
  <c r="Z1386" i="3"/>
  <c r="Z1370" i="3"/>
  <c r="Z1354" i="3"/>
  <c r="Z1338" i="3"/>
  <c r="Z1322" i="3"/>
  <c r="Z1306" i="3"/>
  <c r="Z1290" i="3"/>
  <c r="Z1274" i="3"/>
  <c r="Z1258" i="3"/>
  <c r="Z1234" i="3"/>
  <c r="Z1218" i="3"/>
  <c r="Z1202" i="3"/>
  <c r="Z1186" i="3"/>
  <c r="Z1170" i="3"/>
  <c r="Z1154" i="3"/>
  <c r="Z1138" i="3"/>
  <c r="Z1122" i="3"/>
  <c r="Z1106" i="3"/>
  <c r="Z1090" i="3"/>
  <c r="Z1074" i="3"/>
  <c r="Z1058" i="3"/>
  <c r="Z1042" i="3"/>
  <c r="Z1026" i="3"/>
  <c r="Z993" i="3"/>
  <c r="Z977" i="3"/>
  <c r="Z961" i="3"/>
  <c r="Z945" i="3"/>
  <c r="Z929" i="3"/>
  <c r="Z913" i="3"/>
  <c r="Z897" i="3"/>
  <c r="Z881" i="3"/>
  <c r="Z865" i="3"/>
  <c r="Z857" i="3"/>
  <c r="Z841" i="3"/>
  <c r="Z817" i="3"/>
  <c r="Z801" i="3"/>
  <c r="Z785" i="3"/>
  <c r="Z769" i="3"/>
  <c r="Z752" i="3"/>
  <c r="Z736" i="3"/>
  <c r="Z720" i="3"/>
  <c r="Z704" i="3"/>
  <c r="Z687" i="3"/>
  <c r="Z662" i="3"/>
  <c r="Z646" i="3"/>
  <c r="Z630" i="3"/>
  <c r="Z622" i="3"/>
  <c r="Z598" i="3"/>
  <c r="Z574" i="3"/>
  <c r="Z558" i="3"/>
  <c r="Z542" i="3"/>
  <c r="Z526" i="3"/>
  <c r="Z510" i="3"/>
  <c r="Z494" i="3"/>
  <c r="Z478" i="3"/>
  <c r="Z251" i="3"/>
  <c r="Y1868" i="3"/>
  <c r="Y1692" i="3"/>
  <c r="Y1660" i="3"/>
  <c r="Y1628" i="3"/>
  <c r="Y1580" i="3"/>
  <c r="Y1548" i="3"/>
  <c r="Y1500" i="3"/>
  <c r="Y1452" i="3"/>
  <c r="Y1420" i="3"/>
  <c r="Y1372" i="3"/>
  <c r="Y1292" i="3"/>
  <c r="Y1930" i="3"/>
  <c r="Y1914" i="3"/>
  <c r="Y1898" i="3"/>
  <c r="Y1882" i="3"/>
  <c r="Y1866" i="3"/>
  <c r="Y1850" i="3"/>
  <c r="Y1834" i="3"/>
  <c r="Y1818" i="3"/>
  <c r="Y1802" i="3"/>
  <c r="Y1786" i="3"/>
  <c r="Y1770" i="3"/>
  <c r="Y1754" i="3"/>
  <c r="Y1738" i="3"/>
  <c r="Y1722" i="3"/>
  <c r="Y1706" i="3"/>
  <c r="Y1690" i="3"/>
  <c r="Y1674" i="3"/>
  <c r="Y1658" i="3"/>
  <c r="Y1642" i="3"/>
  <c r="Y1626" i="3"/>
  <c r="Y1610" i="3"/>
  <c r="Y1594" i="3"/>
  <c r="Y1578" i="3"/>
  <c r="Y1562" i="3"/>
  <c r="Y1546" i="3"/>
  <c r="Y1530" i="3"/>
  <c r="Y1514" i="3"/>
  <c r="Y1498" i="3"/>
  <c r="Y1482" i="3"/>
  <c r="Y1466" i="3"/>
  <c r="Y1450" i="3"/>
  <c r="Y1434" i="3"/>
  <c r="Y1418" i="3"/>
  <c r="Y1402" i="3"/>
  <c r="Y1386" i="3"/>
  <c r="Y1370" i="3"/>
  <c r="Y1354" i="3"/>
  <c r="Y1338" i="3"/>
  <c r="Y1322" i="3"/>
  <c r="Y1306" i="3"/>
  <c r="Y1290" i="3"/>
  <c r="Y1274" i="3"/>
  <c r="Y1258" i="3"/>
  <c r="Y1234" i="3"/>
  <c r="Y1218" i="3"/>
  <c r="Y1202" i="3"/>
  <c r="Y1186" i="3"/>
  <c r="Y1170" i="3"/>
  <c r="Y1154" i="3"/>
  <c r="Y1138" i="3"/>
  <c r="Y1122" i="3"/>
  <c r="Y1106" i="3"/>
  <c r="Y1090" i="3"/>
  <c r="Y1074" i="3"/>
  <c r="Y1058" i="3"/>
  <c r="Y1042" i="3"/>
  <c r="Y1026" i="3"/>
  <c r="Y993" i="3"/>
  <c r="Y977" i="3"/>
  <c r="Y961" i="3"/>
  <c r="Y945" i="3"/>
  <c r="Y929" i="3"/>
  <c r="Y913" i="3"/>
  <c r="Y897" i="3"/>
  <c r="Y881" i="3"/>
  <c r="Y865" i="3"/>
  <c r="Y857" i="3"/>
  <c r="Y841" i="3"/>
  <c r="Y817" i="3"/>
  <c r="Y801" i="3"/>
  <c r="Y785" i="3"/>
  <c r="Y769" i="3"/>
  <c r="Y752" i="3"/>
  <c r="Y736" i="3"/>
  <c r="Y720" i="3"/>
  <c r="Y704" i="3"/>
  <c r="Y687" i="3"/>
  <c r="Y662" i="3"/>
  <c r="Y646" i="3"/>
  <c r="Y630" i="3"/>
  <c r="Y622" i="3"/>
  <c r="Y598" i="3"/>
  <c r="Y574" i="3"/>
  <c r="Y558" i="3"/>
  <c r="Y542" i="3"/>
  <c r="Y526" i="3"/>
  <c r="Y510" i="3"/>
  <c r="Y494" i="3"/>
  <c r="Y478" i="3"/>
  <c r="Y2077" i="3"/>
  <c r="Y1997" i="3"/>
  <c r="Y1965" i="3"/>
  <c r="Y1836" i="3"/>
  <c r="Y1724" i="3"/>
  <c r="Y1676" i="3"/>
  <c r="Y1356" i="3"/>
  <c r="Y1260" i="3"/>
  <c r="Z1232" i="3"/>
  <c r="Z1216" i="3"/>
  <c r="Z1200" i="3"/>
  <c r="Z1184" i="3"/>
  <c r="Z1168" i="3"/>
  <c r="Z1152" i="3"/>
  <c r="Z1136" i="3"/>
  <c r="Z1104" i="3"/>
  <c r="Z1088" i="3"/>
  <c r="Z1072" i="3"/>
  <c r="Z1056" i="3"/>
  <c r="Z1040" i="3"/>
  <c r="Z1024" i="3"/>
  <c r="Z1007" i="3"/>
  <c r="Z991" i="3"/>
  <c r="Z975" i="3"/>
  <c r="Z959" i="3"/>
  <c r="Z943" i="3"/>
  <c r="Z927" i="3"/>
  <c r="Z911" i="3"/>
  <c r="Z895" i="3"/>
  <c r="Z879" i="3"/>
  <c r="Z863" i="3"/>
  <c r="Z855" i="3"/>
  <c r="Z839" i="3"/>
  <c r="Z815" i="3"/>
  <c r="Z799" i="3"/>
  <c r="Z783" i="3"/>
  <c r="Z767" i="3"/>
  <c r="Z750" i="3"/>
  <c r="Z734" i="3"/>
  <c r="Z718" i="3"/>
  <c r="Z702" i="3"/>
  <c r="Z660" i="3"/>
  <c r="Z644" i="3"/>
  <c r="Z604" i="3"/>
  <c r="Z572" i="3"/>
  <c r="Z556" i="3"/>
  <c r="Z540" i="3"/>
  <c r="Z524" i="3"/>
  <c r="Z508" i="3"/>
  <c r="Z492" i="3"/>
  <c r="Z476" i="3"/>
  <c r="Z460" i="3"/>
  <c r="Y2061" i="3"/>
  <c r="Y2013" i="3"/>
  <c r="Y1932" i="3"/>
  <c r="Y1804" i="3"/>
  <c r="Y1756" i="3"/>
  <c r="Y1644" i="3"/>
  <c r="Y1612" i="3"/>
  <c r="Y1564" i="3"/>
  <c r="Y1308" i="3"/>
  <c r="Y1232" i="3"/>
  <c r="Y1216" i="3"/>
  <c r="Y1200" i="3"/>
  <c r="Y1184" i="3"/>
  <c r="Y1168" i="3"/>
  <c r="Y1152" i="3"/>
  <c r="Y1136" i="3"/>
  <c r="Y1120" i="3"/>
  <c r="Y1104" i="3"/>
  <c r="Y1088" i="3"/>
  <c r="Y1072" i="3"/>
  <c r="Y1056" i="3"/>
  <c r="Y1040" i="3"/>
  <c r="Y1024" i="3"/>
  <c r="Y1007" i="3"/>
  <c r="Y991" i="3"/>
  <c r="Y975" i="3"/>
  <c r="Y959" i="3"/>
  <c r="Y943" i="3"/>
  <c r="Y927" i="3"/>
  <c r="Y911" i="3"/>
  <c r="Y895" i="3"/>
  <c r="Y879" i="3"/>
  <c r="Y863" i="3"/>
  <c r="Y855" i="3"/>
  <c r="Y839" i="3"/>
  <c r="Y815" i="3"/>
  <c r="Y799" i="3"/>
  <c r="Y783" i="3"/>
  <c r="Y767" i="3"/>
  <c r="Y750" i="3"/>
  <c r="Y734" i="3"/>
  <c r="Y718" i="3"/>
  <c r="Y702" i="3"/>
  <c r="Y660" i="3"/>
  <c r="Y644" i="3"/>
  <c r="Y604" i="3"/>
  <c r="Y572" i="3"/>
  <c r="Y556" i="3"/>
  <c r="Y540" i="3"/>
  <c r="Y524" i="3"/>
  <c r="Y508" i="3"/>
  <c r="Y492" i="3"/>
  <c r="Y476" i="3"/>
  <c r="Y2093" i="3"/>
  <c r="Y2029" i="3"/>
  <c r="Y1981" i="3"/>
  <c r="Y1916" i="3"/>
  <c r="Y1852" i="3"/>
  <c r="Y1788" i="3"/>
  <c r="Y1596" i="3"/>
  <c r="Y1532" i="3"/>
  <c r="Y1468" i="3"/>
  <c r="Y1404" i="3"/>
  <c r="Z683" i="3"/>
  <c r="Z666" i="3"/>
  <c r="Z602" i="3"/>
  <c r="Y1949" i="3"/>
  <c r="Y1884" i="3"/>
  <c r="Y1740" i="3"/>
  <c r="Y1340" i="3"/>
  <c r="Y681" i="3"/>
  <c r="Y683" i="3"/>
  <c r="Y666" i="3"/>
  <c r="Y602" i="3"/>
  <c r="Z462" i="3"/>
  <c r="Z446" i="3"/>
  <c r="Z430" i="3"/>
  <c r="Z414" i="3"/>
  <c r="Z398" i="3"/>
  <c r="Z382" i="3"/>
  <c r="Z365" i="3"/>
  <c r="Z349" i="3"/>
  <c r="Z333" i="3"/>
  <c r="Z317" i="3"/>
  <c r="Z301" i="3"/>
  <c r="Z284" i="3"/>
  <c r="Z268" i="3"/>
  <c r="Z235" i="3"/>
  <c r="Z217" i="3"/>
  <c r="Z200" i="3"/>
  <c r="Z184" i="3"/>
  <c r="Z167" i="3"/>
  <c r="Z151" i="3"/>
  <c r="Z135" i="3"/>
  <c r="Z115" i="3"/>
  <c r="Z99" i="3"/>
  <c r="Z83" i="3"/>
  <c r="Z67" i="3"/>
  <c r="Z51" i="3"/>
  <c r="Z35" i="3"/>
  <c r="Z19" i="3"/>
  <c r="Y462" i="3"/>
  <c r="Y446" i="3"/>
  <c r="Y430" i="3"/>
  <c r="Y414" i="3"/>
  <c r="Y398" i="3"/>
  <c r="Y382" i="3"/>
  <c r="Y365" i="3"/>
  <c r="Y349" i="3"/>
  <c r="Y333" i="3"/>
  <c r="Y317" i="3"/>
  <c r="Y301" i="3"/>
  <c r="Y284" i="3"/>
  <c r="Y268" i="3"/>
  <c r="Y251" i="3"/>
  <c r="Y235" i="3"/>
  <c r="Y217" i="3"/>
  <c r="Y200" i="3"/>
  <c r="Y184" i="3"/>
  <c r="Y167" i="3"/>
  <c r="Y151" i="3"/>
  <c r="Y135" i="3"/>
  <c r="Y115" i="3"/>
  <c r="Y99" i="3"/>
  <c r="Y83" i="3"/>
  <c r="Y67" i="3"/>
  <c r="Y51" i="3"/>
  <c r="Y35" i="3"/>
  <c r="Y19" i="3"/>
  <c r="Z444" i="3"/>
  <c r="Z428" i="3"/>
  <c r="Z412" i="3"/>
  <c r="Z396" i="3"/>
  <c r="Z380" i="3"/>
  <c r="Z363" i="3"/>
  <c r="Z347" i="3"/>
  <c r="Z331" i="3"/>
  <c r="Z315" i="3"/>
  <c r="Z299" i="3"/>
  <c r="Z282" i="3"/>
  <c r="Z265" i="3"/>
  <c r="Z249" i="3"/>
  <c r="Z233" i="3"/>
  <c r="Z215" i="3"/>
  <c r="Z198" i="3"/>
  <c r="Z182" i="3"/>
  <c r="Z165" i="3"/>
  <c r="Z149" i="3"/>
  <c r="Z133" i="3"/>
  <c r="Z113" i="3"/>
  <c r="Z97" i="3"/>
  <c r="Z81" i="3"/>
  <c r="Z65" i="3"/>
  <c r="Z49" i="3"/>
  <c r="Z33" i="3"/>
  <c r="Z17" i="3"/>
  <c r="Y460" i="3"/>
  <c r="Y444" i="3"/>
  <c r="Y428" i="3"/>
  <c r="Y412" i="3"/>
  <c r="Y396" i="3"/>
  <c r="Y380" i="3"/>
  <c r="Y363" i="3"/>
  <c r="Y347" i="3"/>
  <c r="Y331" i="3"/>
  <c r="Y315" i="3"/>
  <c r="Y299" i="3"/>
  <c r="Y282" i="3"/>
  <c r="Y265" i="3"/>
  <c r="Y249" i="3"/>
  <c r="Y233" i="3"/>
  <c r="Y215" i="3"/>
  <c r="Y198" i="3"/>
  <c r="Y182" i="3"/>
  <c r="Y174" i="3"/>
  <c r="Y165" i="3"/>
  <c r="Y157" i="3"/>
  <c r="Y149" i="3"/>
  <c r="Y141" i="3"/>
  <c r="Y133" i="3"/>
  <c r="Y124" i="3"/>
  <c r="Y113" i="3"/>
  <c r="Y105" i="3"/>
  <c r="Y97" i="3"/>
  <c r="Y89" i="3"/>
  <c r="Y81" i="3"/>
  <c r="Y73" i="3"/>
  <c r="Y65" i="3"/>
  <c r="Y57" i="3"/>
  <c r="Y49" i="3"/>
  <c r="Y41" i="3"/>
  <c r="Y33" i="3"/>
  <c r="Y25" i="3"/>
  <c r="Y17" i="3"/>
  <c r="Y9" i="3"/>
  <c r="Z3" i="3"/>
  <c r="U3" i="3" l="1"/>
  <c r="Y3" i="3" s="1"/>
</calcChain>
</file>

<file path=xl/sharedStrings.xml><?xml version="1.0" encoding="utf-8"?>
<sst xmlns="http://schemas.openxmlformats.org/spreadsheetml/2006/main" count="16884" uniqueCount="90">
  <si>
    <t>Diesel, Tier 4 Final</t>
  </si>
  <si>
    <t>Tractor</t>
  </si>
  <si>
    <t>New</t>
  </si>
  <si>
    <t>Kings</t>
  </si>
  <si>
    <t>Diesel, Non-Tier</t>
  </si>
  <si>
    <t>Old</t>
  </si>
  <si>
    <t>Diesel, Tier 2</t>
  </si>
  <si>
    <t>Tulare</t>
  </si>
  <si>
    <t>Diesel, Tier 1</t>
  </si>
  <si>
    <t>Stanislaus</t>
  </si>
  <si>
    <t>Fresno</t>
  </si>
  <si>
    <t>Merced</t>
  </si>
  <si>
    <t>Backhoe Loader</t>
  </si>
  <si>
    <t>Diesel, Tier 3</t>
  </si>
  <si>
    <t>Shuttle</t>
  </si>
  <si>
    <t>Catch-All</t>
  </si>
  <si>
    <t>Madera</t>
  </si>
  <si>
    <t>San Joaquin</t>
  </si>
  <si>
    <t>Forklift</t>
  </si>
  <si>
    <t>Forage Harvester</t>
  </si>
  <si>
    <t>Shaker</t>
  </si>
  <si>
    <t>Rough Terrain Forklift</t>
  </si>
  <si>
    <t>Skid Steer Loader</t>
  </si>
  <si>
    <t>Diesel, Tier 4 Interim</t>
  </si>
  <si>
    <t>Nut Harvester</t>
  </si>
  <si>
    <t>Kern</t>
  </si>
  <si>
    <t>Bin Carrier</t>
  </si>
  <si>
    <t>Sweeper</t>
  </si>
  <si>
    <t>Diesel, Tier 4 In-Alt NOx</t>
  </si>
  <si>
    <t>Grader</t>
  </si>
  <si>
    <t>Crawler Tractor/Dozer</t>
  </si>
  <si>
    <t>Loader</t>
  </si>
  <si>
    <t>Combine/Chopper</t>
  </si>
  <si>
    <t>Swather</t>
  </si>
  <si>
    <t>Harrowbed/Bale Wagon</t>
  </si>
  <si>
    <t>Shredder</t>
  </si>
  <si>
    <t>PM10-Tons</t>
  </si>
  <si>
    <t>NOx-Tons</t>
  </si>
  <si>
    <t>PM10-DR</t>
  </si>
  <si>
    <t>PM10-EF</t>
  </si>
  <si>
    <t>NOx-DR</t>
  </si>
  <si>
    <t>NOx-EF</t>
  </si>
  <si>
    <t>LoadFactor</t>
  </si>
  <si>
    <t>HorsePower</t>
  </si>
  <si>
    <t>AnnualHrsOperation</t>
  </si>
  <si>
    <t>EModelYr</t>
  </si>
  <si>
    <t>Engine Fuel Type</t>
  </si>
  <si>
    <t>Equipment Function</t>
  </si>
  <si>
    <t>EngCodeDesc</t>
  </si>
  <si>
    <t>EngineID</t>
  </si>
  <si>
    <t>DateCertified</t>
  </si>
  <si>
    <t>County</t>
  </si>
  <si>
    <t>SIPReferenceID</t>
  </si>
  <si>
    <t>FundingFY</t>
  </si>
  <si>
    <t>Archived</t>
  </si>
  <si>
    <t>Sold Equipment</t>
  </si>
  <si>
    <t>CodeDescription</t>
  </si>
  <si>
    <t>CodeDesc</t>
  </si>
  <si>
    <t>Status Unknown</t>
  </si>
  <si>
    <t>Inoperable</t>
  </si>
  <si>
    <t>NOx Reduced (tpy)</t>
  </si>
  <si>
    <t>PM10 Reduced (tpy)</t>
  </si>
  <si>
    <t>NOx Reduced (tpd)</t>
  </si>
  <si>
    <t>PM10 Reduced (tpd)</t>
  </si>
  <si>
    <t>PM2.5 Ratio</t>
  </si>
  <si>
    <t xml:space="preserve">Load Factor Adjustment </t>
  </si>
  <si>
    <t>Final NOx Reduced (tpd)</t>
  </si>
  <si>
    <t>Final PM2.5 Reduced (tpd)</t>
  </si>
  <si>
    <t>2011 Ag Inventory</t>
  </si>
  <si>
    <t>2018/2019 NRCS</t>
  </si>
  <si>
    <t>Multipler</t>
  </si>
  <si>
    <t>Backhoe</t>
  </si>
  <si>
    <t>2017 NRCS</t>
  </si>
  <si>
    <t>Rubber Tired Loader</t>
  </si>
  <si>
    <t>Shuttle - Mat Handling</t>
  </si>
  <si>
    <t>2016 NRCS</t>
  </si>
  <si>
    <t>Harrowbed - Bale Wagon</t>
  </si>
  <si>
    <t>Orchard Sweeper</t>
  </si>
  <si>
    <t>2015 NRCS</t>
  </si>
  <si>
    <t>Harrowbed</t>
  </si>
  <si>
    <t>Loader, Rubber-Tires</t>
  </si>
  <si>
    <t>Other Agriculture</t>
  </si>
  <si>
    <t>2024 Emission Reductions (tpd)</t>
  </si>
  <si>
    <t>Certified Year</t>
  </si>
  <si>
    <t>2018/2019</t>
  </si>
  <si>
    <t>2025 Emission Reductions (tpd)</t>
  </si>
  <si>
    <t>PM2.5</t>
  </si>
  <si>
    <t>Projects</t>
  </si>
  <si>
    <t>NOX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</si>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</sst>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-mmm\-yy"/>
    <numFmt numFmtId="165" formatCode="0.000"/>
    <numFmt numFmtId="166" formatCode="0.00000E+0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</fills>
  <borders count="8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2" fillId="2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0" fontId="3" fillId="3" borderId="0" xfId="0" applyFont="1" applyFill="1"/>
    <xf numFmtId="2" fontId="0" fillId="0" borderId="0" xfId="0" applyNumberFormat="1" applyAlignment="1"/>
    <xf numFmtId="165" fontId="1" fillId="0" borderId="1" xfId="0" applyNumberFormat="1" applyFont="1" applyFill="1" applyBorder="1" applyAlignment="1" applyProtection="1">
      <alignment horizontal="right" vertical="center" wrapText="1"/>
    </xf>
    <xf numFmtId="166" fontId="0" fillId="0" borderId="0" xfId="0" applyNumberFormat="1" applyAlignment="1"/>
    <xf numFmtId="0" fontId="4" fillId="4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/>
    <xf numFmtId="0" fontId="1" fillId="0" borderId="2" xfId="0" applyFont="1" applyFill="1" applyBorder="1" applyAlignment="1" applyProtection="1">
      <alignment vertical="center" wrapText="1"/>
    </xf>
    <xf numFmtId="0" fontId="0" fillId="0" borderId="2" xfId="0" applyBorder="1"/>
    <xf numFmtId="2" fontId="0" fillId="0" borderId="2" xfId="0" applyNumberFormat="1" applyBorder="1"/>
    <xf numFmtId="0" fontId="0" fillId="0" borderId="3" xfId="0" applyBorder="1"/>
    <xf numFmtId="0" fontId="0" fillId="0" borderId="1" xfId="0" applyBorder="1"/>
    <xf numFmtId="0" fontId="5" fillId="0" borderId="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2" fontId="0" fillId="0" borderId="0" xfId="0" applyNumberFormat="1"/>
    <xf numFmtId="0" fontId="5" fillId="0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C14" sqref="C14"/>
    </sheetView>
  </sheetViews>
  <sheetFormatPr defaultRowHeight="15" x14ac:dyDescent="0.25"/>
  <cols>
    <col min="1" max="1" width="13.42578125" bestFit="1" customWidth="1"/>
    <col min="2" max="2" width="5.5703125" bestFit="1" customWidth="1"/>
    <col min="3" max="3" width="6.5703125" bestFit="1" customWidth="1"/>
    <col min="4" max="4" width="8.140625" bestFit="1" customWidth="1"/>
  </cols>
  <sheetData>
    <row r="1" spans="1:4" x14ac:dyDescent="0.25">
      <c r="A1" s="35" t="s">
        <v>82</v>
      </c>
      <c r="B1" s="36"/>
      <c r="C1" s="36"/>
      <c r="D1" s="37"/>
    </row>
    <row r="2" spans="1:4" x14ac:dyDescent="0.25">
      <c r="A2" s="32" t="s">
        <v>83</v>
      </c>
      <c r="B2" s="34" t="s">
        <v>88</v>
      </c>
      <c r="C2" s="34" t="s">
        <v>86</v>
      </c>
      <c r="D2" s="34" t="s">
        <v>87</v>
      </c>
    </row>
    <row r="3" spans="1:4" x14ac:dyDescent="0.25">
      <c r="A3" s="33">
        <v>2015</v>
      </c>
      <c r="B3" s="23">
        <v>0.44321327199999999</v>
      </c>
      <c r="C3" s="23">
        <v>2.6843269999999999E-2</v>
      </c>
      <c r="D3" s="22">
        <v>298</v>
      </c>
    </row>
    <row r="4" spans="1:4" x14ac:dyDescent="0.25">
      <c r="A4" s="33">
        <v>2016</v>
      </c>
      <c r="B4" s="23">
        <v>0.167748807</v>
      </c>
      <c r="C4" s="23">
        <v>1.1184404E-2</v>
      </c>
      <c r="D4" s="22">
        <v>121</v>
      </c>
    </row>
    <row r="5" spans="1:4" x14ac:dyDescent="0.25">
      <c r="A5" s="33">
        <v>2017</v>
      </c>
      <c r="B5" s="23">
        <v>0.184691412</v>
      </c>
      <c r="C5" s="23">
        <v>1.2163902000000001E-2</v>
      </c>
      <c r="D5" s="22">
        <v>194</v>
      </c>
    </row>
    <row r="6" spans="1:4" x14ac:dyDescent="0.25">
      <c r="A6" s="33" t="s">
        <v>84</v>
      </c>
      <c r="B6" s="23">
        <v>0.34897903899999999</v>
      </c>
      <c r="C6" s="23">
        <v>2.2953286E-2</v>
      </c>
      <c r="D6" s="22">
        <v>426</v>
      </c>
    </row>
    <row r="7" spans="1:4" x14ac:dyDescent="0.25">
      <c r="A7" s="32" t="s">
        <v>89</v>
      </c>
      <c r="B7" s="23">
        <f>SUM(B3:B6)</f>
        <v>1.14463253</v>
      </c>
      <c r="C7" s="23">
        <f t="shared" ref="C7:D7" si="0">SUM(C3:C6)</f>
        <v>7.3144862000000005E-2</v>
      </c>
      <c r="D7" s="22">
        <f t="shared" si="0"/>
        <v>1039</v>
      </c>
    </row>
    <row r="9" spans="1:4" x14ac:dyDescent="0.25">
      <c r="A9" s="35" t="s">
        <v>85</v>
      </c>
      <c r="B9" s="36"/>
      <c r="C9" s="36"/>
      <c r="D9" s="37"/>
    </row>
    <row r="10" spans="1:4" x14ac:dyDescent="0.25">
      <c r="A10" s="33" t="s">
        <v>83</v>
      </c>
      <c r="B10" s="34" t="s">
        <v>88</v>
      </c>
      <c r="C10" s="34" t="s">
        <v>86</v>
      </c>
      <c r="D10" s="34" t="s">
        <v>87</v>
      </c>
    </row>
    <row r="11" spans="1:4" x14ac:dyDescent="0.25">
      <c r="A11" s="33">
        <v>2016</v>
      </c>
      <c r="B11" s="23">
        <v>0.167748807</v>
      </c>
      <c r="C11" s="23">
        <v>1.1184404E-2</v>
      </c>
      <c r="D11" s="22">
        <v>121</v>
      </c>
    </row>
    <row r="12" spans="1:4" x14ac:dyDescent="0.25">
      <c r="A12" s="33">
        <v>2017</v>
      </c>
      <c r="B12" s="23">
        <v>0.184691412</v>
      </c>
      <c r="C12" s="23">
        <v>1.2163902000000001E-2</v>
      </c>
      <c r="D12" s="22">
        <v>194</v>
      </c>
    </row>
    <row r="13" spans="1:4" x14ac:dyDescent="0.25">
      <c r="A13" s="33" t="s">
        <v>84</v>
      </c>
      <c r="B13" s="23">
        <v>0.34897903899999999</v>
      </c>
      <c r="C13" s="23">
        <v>2.2953286E-2</v>
      </c>
      <c r="D13" s="22">
        <v>426</v>
      </c>
    </row>
    <row r="14" spans="1:4" x14ac:dyDescent="0.25">
      <c r="A14" s="32" t="s">
        <v>89</v>
      </c>
      <c r="B14" s="23">
        <f>SUM(B11:B13)</f>
        <v>0.70141925800000005</v>
      </c>
      <c r="C14" s="23">
        <f t="shared" ref="C14:D14" si="1">SUM(C11:C13)</f>
        <v>4.6301592000000003E-2</v>
      </c>
      <c r="D14" s="22">
        <f t="shared" si="1"/>
        <v>741</v>
      </c>
    </row>
  </sheetData>
  <mergeCells count="2">
    <mergeCell ref="A1:D1"/>
    <mergeCell ref="A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95"/>
  <sheetViews>
    <sheetView workbookViewId="0">
      <selection sqref="A1:XFD1"/>
    </sheetView>
  </sheetViews>
  <sheetFormatPr defaultRowHeight="15" x14ac:dyDescent="0.25"/>
  <cols>
    <col min="1" max="1" width="14.85546875" bestFit="1" customWidth="1"/>
    <col min="2" max="2" width="19.42578125" bestFit="1" customWidth="1"/>
    <col min="3" max="3" width="11.85546875" bestFit="1" customWidth="1"/>
    <col min="4" max="4" width="17.7109375" bestFit="1" customWidth="1"/>
    <col min="5" max="5" width="13.42578125" bestFit="1" customWidth="1"/>
    <col min="6" max="6" width="17.42578125" bestFit="1" customWidth="1"/>
    <col min="7" max="7" width="23.7109375" bestFit="1" customWidth="1"/>
    <col min="8" max="8" width="22.5703125" bestFit="1" customWidth="1"/>
    <col min="9" max="9" width="14.28515625" bestFit="1" customWidth="1"/>
    <col min="10" max="10" width="24" bestFit="1" customWidth="1"/>
    <col min="11" max="11" width="16.42578125" bestFit="1" customWidth="1"/>
    <col min="12" max="12" width="15.140625" bestFit="1" customWidth="1"/>
    <col min="13" max="13" width="12.140625" bestFit="1" customWidth="1"/>
    <col min="14" max="14" width="12.5703125" bestFit="1" customWidth="1"/>
    <col min="15" max="15" width="13.28515625" bestFit="1" customWidth="1"/>
    <col min="16" max="16" width="13.7109375" bestFit="1" customWidth="1"/>
    <col min="17" max="17" width="14.28515625" bestFit="1" customWidth="1"/>
    <col min="18" max="18" width="15.42578125" bestFit="1" customWidth="1"/>
    <col min="19" max="19" width="18" bestFit="1" customWidth="1"/>
    <col min="20" max="20" width="19.140625" bestFit="1" customWidth="1"/>
    <col min="21" max="21" width="18.140625" bestFit="1" customWidth="1"/>
    <col min="22" max="22" width="19.28515625" bestFit="1" customWidth="1"/>
    <col min="23" max="23" width="12" bestFit="1" customWidth="1"/>
    <col min="24" max="24" width="22.7109375" bestFit="1" customWidth="1"/>
    <col min="25" max="25" width="23" bestFit="1" customWidth="1"/>
    <col min="26" max="26" width="24.7109375" bestFit="1" customWidth="1"/>
  </cols>
  <sheetData>
    <row r="1" spans="1:26" x14ac:dyDescent="0.25">
      <c r="A1" s="6" t="s">
        <v>53</v>
      </c>
      <c r="B1" s="6" t="s">
        <v>52</v>
      </c>
      <c r="C1" s="6" t="s">
        <v>51</v>
      </c>
      <c r="D1" s="6" t="s">
        <v>50</v>
      </c>
      <c r="E1" s="6" t="s">
        <v>49</v>
      </c>
      <c r="F1" s="6" t="s">
        <v>48</v>
      </c>
      <c r="G1" s="6" t="s">
        <v>47</v>
      </c>
      <c r="H1" s="6" t="s">
        <v>46</v>
      </c>
      <c r="I1" s="6" t="s">
        <v>45</v>
      </c>
      <c r="J1" s="6" t="s">
        <v>44</v>
      </c>
      <c r="K1" s="6" t="s">
        <v>43</v>
      </c>
      <c r="L1" s="6" t="s">
        <v>42</v>
      </c>
      <c r="M1" s="6" t="s">
        <v>41</v>
      </c>
      <c r="N1" s="6" t="s">
        <v>40</v>
      </c>
      <c r="O1" s="6" t="s">
        <v>39</v>
      </c>
      <c r="P1" s="6" t="s">
        <v>38</v>
      </c>
      <c r="Q1" s="6" t="s">
        <v>37</v>
      </c>
      <c r="R1" s="6" t="s">
        <v>36</v>
      </c>
      <c r="S1" s="15" t="s">
        <v>60</v>
      </c>
      <c r="T1" s="15" t="s">
        <v>61</v>
      </c>
      <c r="U1" s="15" t="s">
        <v>62</v>
      </c>
      <c r="V1" s="15" t="s">
        <v>63</v>
      </c>
      <c r="W1" s="15" t="s">
        <v>64</v>
      </c>
      <c r="X1" s="15" t="s">
        <v>65</v>
      </c>
      <c r="Y1" s="15" t="s">
        <v>66</v>
      </c>
      <c r="Z1" s="15" t="s">
        <v>67</v>
      </c>
    </row>
    <row r="2" spans="1:26" s="5" customFormat="1" ht="15" customHeight="1" x14ac:dyDescent="0.25">
      <c r="A2" s="2">
        <v>2014</v>
      </c>
      <c r="B2" s="2">
        <v>1529</v>
      </c>
      <c r="C2" s="3" t="s">
        <v>3</v>
      </c>
      <c r="D2" s="4">
        <v>42025</v>
      </c>
      <c r="E2" s="2">
        <v>4466</v>
      </c>
      <c r="F2" s="3" t="s">
        <v>5</v>
      </c>
      <c r="G2" s="3" t="s">
        <v>1</v>
      </c>
      <c r="H2" s="3" t="s">
        <v>4</v>
      </c>
      <c r="I2" s="2">
        <v>1981</v>
      </c>
      <c r="J2" s="2">
        <v>360</v>
      </c>
      <c r="K2" s="2">
        <v>132</v>
      </c>
      <c r="L2" s="2">
        <v>0.7</v>
      </c>
      <c r="M2" s="1">
        <v>10.23</v>
      </c>
      <c r="N2" s="1">
        <v>2.4000000000000001E-4</v>
      </c>
      <c r="O2" s="1">
        <v>0.39600000000000002</v>
      </c>
      <c r="P2" s="1">
        <v>2.8799999999999999E-5</v>
      </c>
      <c r="Q2" s="1">
        <v>0.48069997236138001</v>
      </c>
      <c r="R2" s="1">
        <v>2.7191999106109001E-2</v>
      </c>
    </row>
    <row r="3" spans="1:26" s="5" customFormat="1" ht="15" customHeight="1" x14ac:dyDescent="0.25">
      <c r="A3" s="2">
        <v>2014</v>
      </c>
      <c r="B3" s="2">
        <v>1529</v>
      </c>
      <c r="C3" s="3" t="s">
        <v>3</v>
      </c>
      <c r="D3" s="4">
        <v>42025</v>
      </c>
      <c r="E3" s="2">
        <v>4467</v>
      </c>
      <c r="F3" s="3" t="s">
        <v>2</v>
      </c>
      <c r="G3" s="3" t="s">
        <v>1</v>
      </c>
      <c r="H3" s="3" t="s">
        <v>28</v>
      </c>
      <c r="I3" s="2">
        <v>2014</v>
      </c>
      <c r="J3" s="2">
        <v>360</v>
      </c>
      <c r="K3" s="2">
        <v>125</v>
      </c>
      <c r="L3" s="2">
        <v>0.7</v>
      </c>
      <c r="M3" s="1">
        <v>2.15</v>
      </c>
      <c r="N3" s="1">
        <v>2.6999999999999999E-5</v>
      </c>
      <c r="O3" s="1">
        <v>8.9999999999999993E-3</v>
      </c>
      <c r="P3" s="1">
        <v>3.9999999999999998E-7</v>
      </c>
      <c r="Q3" s="1">
        <v>7.6340279791924606E-2</v>
      </c>
      <c r="R3" s="1">
        <v>3.3749998109212502E-4</v>
      </c>
      <c r="S3" s="16">
        <f>Q2-Q3</f>
        <v>0.40435969256945542</v>
      </c>
      <c r="T3" s="16">
        <f>R2-R3</f>
        <v>2.6854499125016876E-2</v>
      </c>
      <c r="U3" s="5">
        <f>S3/365</f>
        <v>1.1078347741628916E-3</v>
      </c>
      <c r="V3" s="18">
        <f>T3/365</f>
        <v>7.3573970205525682E-5</v>
      </c>
      <c r="W3" s="18">
        <f>V3*0.92</f>
        <v>6.7688052589083634E-5</v>
      </c>
      <c r="X3" s="5">
        <f>LOOKUP(G3,'Load Factor Adjustment'!$A$40:$A$46,'Load Factor Adjustment'!$D$40:$D$46)</f>
        <v>0.68571428571428572</v>
      </c>
      <c r="Y3" s="5">
        <f>U3*X3</f>
        <v>7.5965813085455427E-4</v>
      </c>
      <c r="Z3" s="18">
        <f>W3*X3</f>
        <v>4.641466463251449E-5</v>
      </c>
    </row>
    <row r="4" spans="1:26" s="5" customFormat="1" ht="15" customHeight="1" x14ac:dyDescent="0.25">
      <c r="A4" s="2">
        <v>2014</v>
      </c>
      <c r="B4" s="2">
        <v>1564</v>
      </c>
      <c r="C4" s="3" t="s">
        <v>3</v>
      </c>
      <c r="D4" s="4">
        <v>42019</v>
      </c>
      <c r="E4" s="2">
        <v>4630</v>
      </c>
      <c r="F4" s="3" t="s">
        <v>5</v>
      </c>
      <c r="G4" s="3" t="s">
        <v>1</v>
      </c>
      <c r="H4" s="3" t="s">
        <v>4</v>
      </c>
      <c r="I4" s="2">
        <v>1994</v>
      </c>
      <c r="J4" s="2">
        <v>1100</v>
      </c>
      <c r="K4" s="2">
        <v>350</v>
      </c>
      <c r="L4" s="2">
        <v>0.7</v>
      </c>
      <c r="M4" s="1">
        <v>7.6</v>
      </c>
      <c r="N4" s="1">
        <v>1.8000000000000001E-4</v>
      </c>
      <c r="O4" s="1">
        <v>0.27400000000000002</v>
      </c>
      <c r="P4" s="1">
        <v>1.9899999999999999E-5</v>
      </c>
      <c r="Q4" s="1">
        <v>2.8993826480701701</v>
      </c>
      <c r="R4" s="1">
        <v>0.15233641586963201</v>
      </c>
      <c r="S4" s="16"/>
      <c r="T4" s="16"/>
      <c r="V4" s="18"/>
      <c r="W4" s="18"/>
      <c r="Z4" s="18"/>
    </row>
    <row r="5" spans="1:26" s="5" customFormat="1" ht="15" customHeight="1" x14ac:dyDescent="0.25">
      <c r="A5" s="2">
        <v>2014</v>
      </c>
      <c r="B5" s="2">
        <v>1564</v>
      </c>
      <c r="C5" s="3" t="s">
        <v>3</v>
      </c>
      <c r="D5" s="4">
        <v>42019</v>
      </c>
      <c r="E5" s="2">
        <v>4631</v>
      </c>
      <c r="F5" s="3" t="s">
        <v>2</v>
      </c>
      <c r="G5" s="3" t="s">
        <v>1</v>
      </c>
      <c r="H5" s="3" t="s">
        <v>28</v>
      </c>
      <c r="I5" s="2">
        <v>2013</v>
      </c>
      <c r="J5" s="2">
        <v>1100</v>
      </c>
      <c r="K5" s="2">
        <v>360</v>
      </c>
      <c r="L5" s="2">
        <v>0.7</v>
      </c>
      <c r="M5" s="1">
        <v>1.29</v>
      </c>
      <c r="N5" s="1">
        <v>1.7E-5</v>
      </c>
      <c r="O5" s="1">
        <v>8.9999999999999993E-3</v>
      </c>
      <c r="P5" s="1">
        <v>2.9999999999999999E-7</v>
      </c>
      <c r="Q5" s="1">
        <v>0.42273609275697899</v>
      </c>
      <c r="R5" s="1">
        <v>3.2541665106999001E-3</v>
      </c>
      <c r="S5" s="16">
        <f t="shared" ref="S5:S67" si="0">Q4-Q5</f>
        <v>2.4766465553131911</v>
      </c>
      <c r="T5" s="16">
        <f t="shared" ref="T5:T67" si="1">R4-R5</f>
        <v>0.14908224935893211</v>
      </c>
      <c r="U5" s="5">
        <f t="shared" ref="U5:U67" si="2">S5/365</f>
        <v>6.7853330282553184E-3</v>
      </c>
      <c r="V5" s="18">
        <f t="shared" ref="V5:V67" si="3">T5/365</f>
        <v>4.084445187915948E-4</v>
      </c>
      <c r="W5" s="18">
        <f t="shared" ref="W5:W67" si="4">V5*0.92</f>
        <v>3.7576895728826722E-4</v>
      </c>
      <c r="X5" s="5">
        <f>LOOKUP(G5,'Load Factor Adjustment'!$A$40:$A$46,'Load Factor Adjustment'!$D$40:$D$46)</f>
        <v>0.68571428571428572</v>
      </c>
      <c r="Y5" s="5">
        <f t="shared" ref="Y5:Y67" si="5">U5*X5</f>
        <v>4.6527997908036465E-3</v>
      </c>
      <c r="Z5" s="18">
        <f t="shared" ref="Z5:Z67" si="6">W5*X5</f>
        <v>2.5767014214052612E-4</v>
      </c>
    </row>
    <row r="6" spans="1:26" s="5" customFormat="1" ht="13.5" customHeight="1" x14ac:dyDescent="0.25">
      <c r="A6" s="2">
        <v>2014</v>
      </c>
      <c r="B6" s="2">
        <v>1602</v>
      </c>
      <c r="C6" s="3" t="s">
        <v>25</v>
      </c>
      <c r="D6" s="4">
        <v>42103</v>
      </c>
      <c r="E6" s="2">
        <v>4878</v>
      </c>
      <c r="F6" s="3" t="s">
        <v>5</v>
      </c>
      <c r="G6" s="3" t="s">
        <v>1</v>
      </c>
      <c r="H6" s="3" t="s">
        <v>4</v>
      </c>
      <c r="I6" s="2">
        <v>1980</v>
      </c>
      <c r="J6" s="2">
        <v>350</v>
      </c>
      <c r="K6" s="2">
        <v>165</v>
      </c>
      <c r="L6" s="2">
        <v>0.7</v>
      </c>
      <c r="M6" s="1">
        <v>10.23</v>
      </c>
      <c r="N6" s="1">
        <v>2.4000000000000001E-4</v>
      </c>
      <c r="O6" s="1">
        <v>0.39600000000000002</v>
      </c>
      <c r="P6" s="1">
        <v>2.8799999999999999E-5</v>
      </c>
      <c r="Q6" s="1">
        <v>0.58418399418917699</v>
      </c>
      <c r="R6" s="1">
        <v>3.3045832247007502E-2</v>
      </c>
      <c r="S6" s="16"/>
      <c r="T6" s="16"/>
      <c r="V6" s="18"/>
      <c r="W6" s="18"/>
      <c r="Z6" s="18"/>
    </row>
    <row r="7" spans="1:26" s="5" customFormat="1" ht="13.5" customHeight="1" x14ac:dyDescent="0.25">
      <c r="A7" s="2">
        <v>2014</v>
      </c>
      <c r="B7" s="2">
        <v>1602</v>
      </c>
      <c r="C7" s="3" t="s">
        <v>25</v>
      </c>
      <c r="D7" s="4">
        <v>42103</v>
      </c>
      <c r="E7" s="2">
        <v>4879</v>
      </c>
      <c r="F7" s="3" t="s">
        <v>2</v>
      </c>
      <c r="G7" s="3" t="s">
        <v>1</v>
      </c>
      <c r="H7" s="3" t="s">
        <v>28</v>
      </c>
      <c r="I7" s="2">
        <v>2014</v>
      </c>
      <c r="J7" s="2">
        <v>350</v>
      </c>
      <c r="K7" s="2">
        <v>185</v>
      </c>
      <c r="L7" s="2">
        <v>0.7</v>
      </c>
      <c r="M7" s="1">
        <v>1.29</v>
      </c>
      <c r="N7" s="1">
        <v>1.7E-5</v>
      </c>
      <c r="O7" s="1">
        <v>8.9999999999999993E-3</v>
      </c>
      <c r="P7" s="1">
        <v>2.9999999999999999E-7</v>
      </c>
      <c r="Q7" s="1">
        <v>6.5936580716432699E-2</v>
      </c>
      <c r="R7" s="1">
        <v>4.75882496615123E-4</v>
      </c>
      <c r="S7" s="16">
        <f t="shared" si="0"/>
        <v>0.51824741347274428</v>
      </c>
      <c r="T7" s="16">
        <f t="shared" si="1"/>
        <v>3.2569949750392381E-2</v>
      </c>
      <c r="U7" s="5">
        <f t="shared" si="2"/>
        <v>1.419855927322587E-3</v>
      </c>
      <c r="V7" s="18">
        <f t="shared" si="3"/>
        <v>8.9232739042170901E-5</v>
      </c>
      <c r="W7" s="18">
        <f t="shared" si="4"/>
        <v>8.2094119918797227E-5</v>
      </c>
      <c r="X7" s="5">
        <f>LOOKUP(G7,'Load Factor Adjustment'!$A$40:$A$46,'Load Factor Adjustment'!$D$40:$D$46)</f>
        <v>0.68571428571428572</v>
      </c>
      <c r="Y7" s="5">
        <f t="shared" si="5"/>
        <v>9.7361549302120258E-4</v>
      </c>
      <c r="Z7" s="18">
        <f t="shared" si="6"/>
        <v>5.6293110801460954E-5</v>
      </c>
    </row>
    <row r="8" spans="1:26" s="5" customFormat="1" ht="13.5" customHeight="1" x14ac:dyDescent="0.25">
      <c r="A8" s="2">
        <v>2014</v>
      </c>
      <c r="B8" s="2">
        <v>1603</v>
      </c>
      <c r="C8" s="3" t="s">
        <v>25</v>
      </c>
      <c r="D8" s="4">
        <v>42100</v>
      </c>
      <c r="E8" s="2">
        <v>4918</v>
      </c>
      <c r="F8" s="3" t="s">
        <v>5</v>
      </c>
      <c r="G8" s="3" t="s">
        <v>1</v>
      </c>
      <c r="H8" s="3" t="s">
        <v>4</v>
      </c>
      <c r="I8" s="2">
        <v>1985</v>
      </c>
      <c r="J8" s="2">
        <v>1100</v>
      </c>
      <c r="K8" s="2">
        <v>88</v>
      </c>
      <c r="L8" s="2">
        <v>0.7</v>
      </c>
      <c r="M8" s="1">
        <v>12.09</v>
      </c>
      <c r="N8" s="1">
        <v>2.7999999999999998E-4</v>
      </c>
      <c r="O8" s="1">
        <v>0.60499999999999998</v>
      </c>
      <c r="P8" s="1">
        <v>4.3999999999999999E-5</v>
      </c>
      <c r="Q8" s="1">
        <v>1.15398147992926</v>
      </c>
      <c r="R8" s="1">
        <v>8.4625308933458904E-2</v>
      </c>
      <c r="S8" s="16"/>
      <c r="T8" s="16"/>
      <c r="V8" s="18"/>
      <c r="W8" s="18"/>
      <c r="Z8" s="18"/>
    </row>
    <row r="9" spans="1:26" s="5" customFormat="1" ht="13.5" customHeight="1" x14ac:dyDescent="0.25">
      <c r="A9" s="2">
        <v>2014</v>
      </c>
      <c r="B9" s="2">
        <v>1603</v>
      </c>
      <c r="C9" s="3" t="s">
        <v>25</v>
      </c>
      <c r="D9" s="4">
        <v>42100</v>
      </c>
      <c r="E9" s="2">
        <v>4919</v>
      </c>
      <c r="F9" s="3" t="s">
        <v>2</v>
      </c>
      <c r="G9" s="3" t="s">
        <v>1</v>
      </c>
      <c r="H9" s="3" t="s">
        <v>28</v>
      </c>
      <c r="I9" s="2">
        <v>2013</v>
      </c>
      <c r="J9" s="2">
        <v>1100</v>
      </c>
      <c r="K9" s="2">
        <v>85</v>
      </c>
      <c r="L9" s="2">
        <v>0.7</v>
      </c>
      <c r="M9" s="1">
        <v>2.15</v>
      </c>
      <c r="N9" s="1">
        <v>2.6999999999999999E-5</v>
      </c>
      <c r="O9" s="1">
        <v>8.9999999999999993E-3</v>
      </c>
      <c r="P9" s="1">
        <v>8.9999999999999996E-7</v>
      </c>
      <c r="Q9" s="1">
        <v>0.16582542845707701</v>
      </c>
      <c r="R9" s="1">
        <v>1.0064235560968699E-3</v>
      </c>
      <c r="S9" s="16">
        <f t="shared" si="0"/>
        <v>0.98815605147218299</v>
      </c>
      <c r="T9" s="16">
        <f t="shared" si="1"/>
        <v>8.3618885377362034E-2</v>
      </c>
      <c r="U9" s="5">
        <f t="shared" si="2"/>
        <v>2.7072768533484464E-3</v>
      </c>
      <c r="V9" s="18">
        <f t="shared" si="3"/>
        <v>2.2909283665030694E-4</v>
      </c>
      <c r="W9" s="18">
        <f t="shared" si="4"/>
        <v>2.1076540971828241E-4</v>
      </c>
      <c r="X9" s="5">
        <f>LOOKUP(G9,'Load Factor Adjustment'!$A$40:$A$46,'Load Factor Adjustment'!$D$40:$D$46)</f>
        <v>0.68571428571428572</v>
      </c>
      <c r="Y9" s="5">
        <f t="shared" si="5"/>
        <v>1.856418413724649E-3</v>
      </c>
      <c r="Z9" s="18">
        <f t="shared" si="6"/>
        <v>1.4452485237825079E-4</v>
      </c>
    </row>
    <row r="10" spans="1:26" s="5" customFormat="1" ht="13.5" customHeight="1" x14ac:dyDescent="0.25">
      <c r="A10" s="2">
        <v>2014</v>
      </c>
      <c r="B10" s="2">
        <v>1604</v>
      </c>
      <c r="C10" s="3" t="s">
        <v>25</v>
      </c>
      <c r="D10" s="4">
        <v>42118</v>
      </c>
      <c r="E10" s="2">
        <v>4916</v>
      </c>
      <c r="F10" s="3" t="s">
        <v>5</v>
      </c>
      <c r="G10" s="3" t="s">
        <v>1</v>
      </c>
      <c r="H10" s="3" t="s">
        <v>8</v>
      </c>
      <c r="I10" s="2">
        <v>1997</v>
      </c>
      <c r="J10" s="2">
        <v>100</v>
      </c>
      <c r="K10" s="2">
        <v>114</v>
      </c>
      <c r="L10" s="2">
        <v>0.7</v>
      </c>
      <c r="M10" s="1">
        <v>6.54</v>
      </c>
      <c r="N10" s="1">
        <v>1.4999999999999999E-4</v>
      </c>
      <c r="O10" s="1">
        <v>0.30399999999999999</v>
      </c>
      <c r="P10" s="1">
        <v>2.2099999999999998E-5</v>
      </c>
      <c r="Q10" s="1">
        <v>6.0430554328751801E-2</v>
      </c>
      <c r="R10" s="1">
        <v>3.1017498440521498E-3</v>
      </c>
      <c r="S10" s="16"/>
      <c r="T10" s="16"/>
      <c r="V10" s="18"/>
      <c r="W10" s="18"/>
      <c r="Z10" s="18"/>
    </row>
    <row r="11" spans="1:26" s="5" customFormat="1" ht="13.5" customHeight="1" x14ac:dyDescent="0.25">
      <c r="A11" s="2">
        <v>2014</v>
      </c>
      <c r="B11" s="2">
        <v>1604</v>
      </c>
      <c r="C11" s="3" t="s">
        <v>25</v>
      </c>
      <c r="D11" s="4">
        <v>42118</v>
      </c>
      <c r="E11" s="2">
        <v>4917</v>
      </c>
      <c r="F11" s="3" t="s">
        <v>2</v>
      </c>
      <c r="G11" s="3" t="s">
        <v>1</v>
      </c>
      <c r="H11" s="3" t="s">
        <v>28</v>
      </c>
      <c r="I11" s="2">
        <v>2014</v>
      </c>
      <c r="J11" s="2">
        <v>100</v>
      </c>
      <c r="K11" s="2">
        <v>115</v>
      </c>
      <c r="L11" s="2">
        <v>0.7</v>
      </c>
      <c r="M11" s="1">
        <v>2.15</v>
      </c>
      <c r="N11" s="1">
        <v>2.6999999999999999E-5</v>
      </c>
      <c r="O11" s="1">
        <v>8.9999999999999993E-3</v>
      </c>
      <c r="P11" s="1">
        <v>3.9999999999999998E-7</v>
      </c>
      <c r="Q11" s="1">
        <v>1.91977242849375E-2</v>
      </c>
      <c r="R11" s="1">
        <v>8.1635797661780594E-5</v>
      </c>
      <c r="S11" s="16">
        <f t="shared" si="0"/>
        <v>4.1232830043814298E-2</v>
      </c>
      <c r="T11" s="16">
        <f t="shared" si="1"/>
        <v>3.0201140463903694E-3</v>
      </c>
      <c r="U11" s="5">
        <f t="shared" si="2"/>
        <v>1.1296665765428574E-4</v>
      </c>
      <c r="V11" s="18">
        <f t="shared" si="3"/>
        <v>8.2742850586037519E-6</v>
      </c>
      <c r="W11" s="18">
        <f t="shared" si="4"/>
        <v>7.6123422539154518E-6</v>
      </c>
      <c r="X11" s="5">
        <f>LOOKUP(G11,'Load Factor Adjustment'!$A$40:$A$46,'Load Factor Adjustment'!$D$40:$D$46)</f>
        <v>0.68571428571428572</v>
      </c>
      <c r="Y11" s="5">
        <f t="shared" si="5"/>
        <v>7.7462850962938798E-5</v>
      </c>
      <c r="Z11" s="18">
        <f t="shared" si="6"/>
        <v>5.2198918312563099E-6</v>
      </c>
    </row>
    <row r="12" spans="1:26" s="5" customFormat="1" ht="13.5" customHeight="1" x14ac:dyDescent="0.25">
      <c r="A12" s="2">
        <v>2014</v>
      </c>
      <c r="B12" s="2">
        <v>1605</v>
      </c>
      <c r="C12" s="3" t="s">
        <v>25</v>
      </c>
      <c r="D12" s="4">
        <v>42115</v>
      </c>
      <c r="E12" s="2">
        <v>4914</v>
      </c>
      <c r="F12" s="3" t="s">
        <v>5</v>
      </c>
      <c r="G12" s="3" t="s">
        <v>1</v>
      </c>
      <c r="H12" s="3" t="s">
        <v>8</v>
      </c>
      <c r="I12" s="2">
        <v>1998</v>
      </c>
      <c r="J12" s="2">
        <v>100</v>
      </c>
      <c r="K12" s="2">
        <v>114</v>
      </c>
      <c r="L12" s="2">
        <v>0.7</v>
      </c>
      <c r="M12" s="1">
        <v>6.54</v>
      </c>
      <c r="N12" s="1">
        <v>1.4999999999999999E-4</v>
      </c>
      <c r="O12" s="1">
        <v>0.30399999999999999</v>
      </c>
      <c r="P12" s="1">
        <v>2.2099999999999998E-5</v>
      </c>
      <c r="Q12" s="1">
        <v>6.0298609880287297E-2</v>
      </c>
      <c r="R12" s="1">
        <v>3.0823100303474901E-3</v>
      </c>
      <c r="S12" s="16"/>
      <c r="T12" s="16"/>
      <c r="V12" s="18"/>
      <c r="W12" s="18"/>
      <c r="Z12" s="18"/>
    </row>
    <row r="13" spans="1:26" s="5" customFormat="1" ht="13.5" customHeight="1" x14ac:dyDescent="0.25">
      <c r="A13" s="2">
        <v>2014</v>
      </c>
      <c r="B13" s="2">
        <v>1605</v>
      </c>
      <c r="C13" s="3" t="s">
        <v>25</v>
      </c>
      <c r="D13" s="4">
        <v>42115</v>
      </c>
      <c r="E13" s="2">
        <v>4915</v>
      </c>
      <c r="F13" s="3" t="s">
        <v>2</v>
      </c>
      <c r="G13" s="3" t="s">
        <v>1</v>
      </c>
      <c r="H13" s="3" t="s">
        <v>28</v>
      </c>
      <c r="I13" s="2">
        <v>2014</v>
      </c>
      <c r="J13" s="2">
        <v>100</v>
      </c>
      <c r="K13" s="2">
        <v>115</v>
      </c>
      <c r="L13" s="2">
        <v>0.7</v>
      </c>
      <c r="M13" s="1">
        <v>2.15</v>
      </c>
      <c r="N13" s="1">
        <v>2.6999999999999999E-5</v>
      </c>
      <c r="O13" s="1">
        <v>8.9999999999999993E-3</v>
      </c>
      <c r="P13" s="1">
        <v>3.9999999999999998E-7</v>
      </c>
      <c r="Q13" s="1">
        <v>1.91977242849375E-2</v>
      </c>
      <c r="R13" s="1">
        <v>8.1635797661780594E-5</v>
      </c>
      <c r="S13" s="16">
        <f t="shared" si="0"/>
        <v>4.1100885595349801E-2</v>
      </c>
      <c r="T13" s="16">
        <f t="shared" si="1"/>
        <v>3.0006742326857097E-3</v>
      </c>
      <c r="U13" s="5">
        <f t="shared" si="2"/>
        <v>1.1260516601465699E-4</v>
      </c>
      <c r="V13" s="18">
        <f t="shared" si="3"/>
        <v>8.2210252950293409E-6</v>
      </c>
      <c r="W13" s="18">
        <f t="shared" si="4"/>
        <v>7.5633432714269936E-6</v>
      </c>
      <c r="X13" s="5">
        <f>LOOKUP(G13,'Load Factor Adjustment'!$A$40:$A$46,'Load Factor Adjustment'!$D$40:$D$46)</f>
        <v>0.68571428571428572</v>
      </c>
      <c r="Y13" s="5">
        <f t="shared" si="5"/>
        <v>7.7214970981479082E-5</v>
      </c>
      <c r="Z13" s="18">
        <f t="shared" si="6"/>
        <v>5.18629252897851E-6</v>
      </c>
    </row>
    <row r="14" spans="1:26" s="5" customFormat="1" ht="13.5" customHeight="1" x14ac:dyDescent="0.25">
      <c r="A14" s="2">
        <v>2014</v>
      </c>
      <c r="B14" s="2">
        <v>1606</v>
      </c>
      <c r="C14" s="3" t="s">
        <v>25</v>
      </c>
      <c r="D14" s="4">
        <v>42114</v>
      </c>
      <c r="E14" s="2">
        <v>4912</v>
      </c>
      <c r="F14" s="3" t="s">
        <v>5</v>
      </c>
      <c r="G14" s="3" t="s">
        <v>1</v>
      </c>
      <c r="H14" s="3" t="s">
        <v>4</v>
      </c>
      <c r="I14" s="2">
        <v>1997</v>
      </c>
      <c r="J14" s="2">
        <v>100</v>
      </c>
      <c r="K14" s="2">
        <v>99</v>
      </c>
      <c r="L14" s="2">
        <v>0.7</v>
      </c>
      <c r="M14" s="1">
        <v>8.17</v>
      </c>
      <c r="N14" s="1">
        <v>1.9000000000000001E-4</v>
      </c>
      <c r="O14" s="1">
        <v>0.47899999999999998</v>
      </c>
      <c r="P14" s="1">
        <v>3.6100000000000003E-5</v>
      </c>
      <c r="Q14" s="1">
        <v>6.5602777346121494E-2</v>
      </c>
      <c r="R14" s="1">
        <v>4.2657082501377204E-3</v>
      </c>
      <c r="S14" s="16"/>
      <c r="T14" s="16"/>
      <c r="V14" s="18"/>
      <c r="W14" s="18"/>
      <c r="Z14" s="18"/>
    </row>
    <row r="15" spans="1:26" s="5" customFormat="1" ht="13.5" customHeight="1" x14ac:dyDescent="0.25">
      <c r="A15" s="2">
        <v>2014</v>
      </c>
      <c r="B15" s="2">
        <v>1606</v>
      </c>
      <c r="C15" s="3" t="s">
        <v>25</v>
      </c>
      <c r="D15" s="4">
        <v>42114</v>
      </c>
      <c r="E15" s="2">
        <v>4913</v>
      </c>
      <c r="F15" s="3" t="s">
        <v>2</v>
      </c>
      <c r="G15" s="3" t="s">
        <v>1</v>
      </c>
      <c r="H15" s="3" t="s">
        <v>28</v>
      </c>
      <c r="I15" s="2">
        <v>2014</v>
      </c>
      <c r="J15" s="2">
        <v>100</v>
      </c>
      <c r="K15" s="2">
        <v>115</v>
      </c>
      <c r="L15" s="2">
        <v>0.7</v>
      </c>
      <c r="M15" s="1">
        <v>2.15</v>
      </c>
      <c r="N15" s="1">
        <v>2.6999999999999999E-5</v>
      </c>
      <c r="O15" s="1">
        <v>8.9999999999999993E-3</v>
      </c>
      <c r="P15" s="1">
        <v>3.9999999999999998E-7</v>
      </c>
      <c r="Q15" s="1">
        <v>1.91977242849375E-2</v>
      </c>
      <c r="R15" s="1">
        <v>8.1635797661780594E-5</v>
      </c>
      <c r="S15" s="16">
        <f t="shared" si="0"/>
        <v>4.640505306118399E-2</v>
      </c>
      <c r="T15" s="16">
        <f t="shared" si="1"/>
        <v>4.18407245247594E-3</v>
      </c>
      <c r="U15" s="5">
        <f t="shared" si="2"/>
        <v>1.2713713167447667E-4</v>
      </c>
      <c r="V15" s="18">
        <f t="shared" si="3"/>
        <v>1.146321219856422E-5</v>
      </c>
      <c r="W15" s="18">
        <f t="shared" si="4"/>
        <v>1.0546155222679083E-5</v>
      </c>
      <c r="X15" s="5">
        <f>LOOKUP(G15,'Load Factor Adjustment'!$A$40:$A$46,'Load Factor Adjustment'!$D$40:$D$46)</f>
        <v>0.68571428571428572</v>
      </c>
      <c r="Y15" s="5">
        <f t="shared" si="5"/>
        <v>8.7179747433926858E-5</v>
      </c>
      <c r="Z15" s="18">
        <f t="shared" si="6"/>
        <v>7.2316492955513711E-6</v>
      </c>
    </row>
    <row r="16" spans="1:26" s="5" customFormat="1" ht="13.5" customHeight="1" x14ac:dyDescent="0.25">
      <c r="A16" s="2">
        <v>2014</v>
      </c>
      <c r="B16" s="2">
        <v>1607</v>
      </c>
      <c r="C16" s="3" t="s">
        <v>25</v>
      </c>
      <c r="D16" s="4">
        <v>42114</v>
      </c>
      <c r="E16" s="2">
        <v>4910</v>
      </c>
      <c r="F16" s="3" t="s">
        <v>5</v>
      </c>
      <c r="G16" s="3" t="s">
        <v>1</v>
      </c>
      <c r="H16" s="3" t="s">
        <v>8</v>
      </c>
      <c r="I16" s="2">
        <v>1997</v>
      </c>
      <c r="J16" s="2">
        <v>100</v>
      </c>
      <c r="K16" s="2">
        <v>114</v>
      </c>
      <c r="L16" s="2">
        <v>0.7</v>
      </c>
      <c r="M16" s="1">
        <v>6.54</v>
      </c>
      <c r="N16" s="1">
        <v>1.4999999999999999E-4</v>
      </c>
      <c r="O16" s="1">
        <v>0.30399999999999999</v>
      </c>
      <c r="P16" s="1">
        <v>2.2099999999999998E-5</v>
      </c>
      <c r="Q16" s="1">
        <v>6.0430554328751801E-2</v>
      </c>
      <c r="R16" s="1">
        <v>3.1017498440521498E-3</v>
      </c>
      <c r="S16" s="16"/>
      <c r="T16" s="16"/>
      <c r="V16" s="18"/>
      <c r="W16" s="18"/>
      <c r="Z16" s="18"/>
    </row>
    <row r="17" spans="1:26" s="5" customFormat="1" ht="13.5" customHeight="1" x14ac:dyDescent="0.25">
      <c r="A17" s="2">
        <v>2014</v>
      </c>
      <c r="B17" s="2">
        <v>1607</v>
      </c>
      <c r="C17" s="3" t="s">
        <v>25</v>
      </c>
      <c r="D17" s="4">
        <v>42114</v>
      </c>
      <c r="E17" s="2">
        <v>4911</v>
      </c>
      <c r="F17" s="3" t="s">
        <v>2</v>
      </c>
      <c r="G17" s="3" t="s">
        <v>1</v>
      </c>
      <c r="H17" s="3" t="s">
        <v>28</v>
      </c>
      <c r="I17" s="2">
        <v>2014</v>
      </c>
      <c r="J17" s="2">
        <v>100</v>
      </c>
      <c r="K17" s="2">
        <v>115</v>
      </c>
      <c r="L17" s="2">
        <v>0.7</v>
      </c>
      <c r="M17" s="1">
        <v>2.15</v>
      </c>
      <c r="N17" s="1">
        <v>2.6999999999999999E-5</v>
      </c>
      <c r="O17" s="1">
        <v>8.9999999999999993E-3</v>
      </c>
      <c r="P17" s="1">
        <v>3.9999999999999998E-7</v>
      </c>
      <c r="Q17" s="1">
        <v>1.91977242849375E-2</v>
      </c>
      <c r="R17" s="1">
        <v>8.1635797661780594E-5</v>
      </c>
      <c r="S17" s="16">
        <f t="shared" si="0"/>
        <v>4.1232830043814298E-2</v>
      </c>
      <c r="T17" s="16">
        <f t="shared" si="1"/>
        <v>3.0201140463903694E-3</v>
      </c>
      <c r="U17" s="5">
        <f t="shared" si="2"/>
        <v>1.1296665765428574E-4</v>
      </c>
      <c r="V17" s="18">
        <f t="shared" si="3"/>
        <v>8.2742850586037519E-6</v>
      </c>
      <c r="W17" s="18">
        <f t="shared" si="4"/>
        <v>7.6123422539154518E-6</v>
      </c>
      <c r="X17" s="5">
        <f>LOOKUP(G17,'Load Factor Adjustment'!$A$40:$A$46,'Load Factor Adjustment'!$D$40:$D$46)</f>
        <v>0.68571428571428572</v>
      </c>
      <c r="Y17" s="5">
        <f t="shared" si="5"/>
        <v>7.7462850962938798E-5</v>
      </c>
      <c r="Z17" s="18">
        <f t="shared" si="6"/>
        <v>5.2198918312563099E-6</v>
      </c>
    </row>
    <row r="18" spans="1:26" s="5" customFormat="1" ht="13.5" customHeight="1" x14ac:dyDescent="0.25">
      <c r="A18" s="2">
        <v>2014</v>
      </c>
      <c r="B18" s="2">
        <v>1611</v>
      </c>
      <c r="C18" s="3" t="s">
        <v>25</v>
      </c>
      <c r="D18" s="4">
        <v>42011</v>
      </c>
      <c r="E18" s="2">
        <v>4900</v>
      </c>
      <c r="F18" s="3" t="s">
        <v>5</v>
      </c>
      <c r="G18" s="3" t="s">
        <v>1</v>
      </c>
      <c r="H18" s="3" t="s">
        <v>4</v>
      </c>
      <c r="I18" s="2">
        <v>1995</v>
      </c>
      <c r="J18" s="2">
        <v>400</v>
      </c>
      <c r="K18" s="2">
        <v>84</v>
      </c>
      <c r="L18" s="2">
        <v>0.7</v>
      </c>
      <c r="M18" s="1">
        <v>8.17</v>
      </c>
      <c r="N18" s="1">
        <v>1.9000000000000001E-4</v>
      </c>
      <c r="O18" s="1">
        <v>0.47899999999999998</v>
      </c>
      <c r="P18" s="1">
        <v>3.6100000000000003E-5</v>
      </c>
      <c r="Q18" s="1">
        <v>0.25910370279092498</v>
      </c>
      <c r="R18" s="1">
        <v>2.14034066995272E-2</v>
      </c>
      <c r="S18" s="16"/>
      <c r="T18" s="16"/>
      <c r="V18" s="18"/>
      <c r="W18" s="18"/>
      <c r="Z18" s="18"/>
    </row>
    <row r="19" spans="1:26" s="5" customFormat="1" ht="13.5" customHeight="1" x14ac:dyDescent="0.25">
      <c r="A19" s="2">
        <v>2014</v>
      </c>
      <c r="B19" s="2">
        <v>1611</v>
      </c>
      <c r="C19" s="3" t="s">
        <v>25</v>
      </c>
      <c r="D19" s="4">
        <v>42011</v>
      </c>
      <c r="E19" s="2">
        <v>4901</v>
      </c>
      <c r="F19" s="3" t="s">
        <v>2</v>
      </c>
      <c r="G19" s="3" t="s">
        <v>1</v>
      </c>
      <c r="H19" s="3" t="s">
        <v>28</v>
      </c>
      <c r="I19" s="2">
        <v>2014</v>
      </c>
      <c r="J19" s="2">
        <v>400</v>
      </c>
      <c r="K19" s="2">
        <v>84</v>
      </c>
      <c r="L19" s="2">
        <v>0.7</v>
      </c>
      <c r="M19" s="1">
        <v>2.15</v>
      </c>
      <c r="N19" s="1">
        <v>2.6999999999999999E-5</v>
      </c>
      <c r="O19" s="1">
        <v>8.9999999999999993E-3</v>
      </c>
      <c r="P19" s="1">
        <v>8.9999999999999996E-7</v>
      </c>
      <c r="Q19" s="1">
        <v>5.7140742242488898E-2</v>
      </c>
      <c r="R19" s="1">
        <v>2.79999983890346E-4</v>
      </c>
      <c r="S19" s="16">
        <f t="shared" si="0"/>
        <v>0.2019629605484361</v>
      </c>
      <c r="T19" s="16">
        <f t="shared" si="1"/>
        <v>2.1123406715636853E-2</v>
      </c>
      <c r="U19" s="5">
        <f t="shared" si="2"/>
        <v>5.5332317958475645E-4</v>
      </c>
      <c r="V19" s="18">
        <f t="shared" si="3"/>
        <v>5.7872347166128362E-5</v>
      </c>
      <c r="W19" s="18">
        <f t="shared" si="4"/>
        <v>5.3242559392838098E-5</v>
      </c>
      <c r="X19" s="5">
        <f>LOOKUP(G19,'Load Factor Adjustment'!$A$40:$A$46,'Load Factor Adjustment'!$D$40:$D$46)</f>
        <v>0.68571428571428572</v>
      </c>
      <c r="Y19" s="5">
        <f t="shared" si="5"/>
        <v>3.7942160885811872E-4</v>
      </c>
      <c r="Z19" s="18">
        <f t="shared" si="6"/>
        <v>3.6509183583660412E-5</v>
      </c>
    </row>
    <row r="20" spans="1:26" s="5" customFormat="1" ht="13.5" customHeight="1" x14ac:dyDescent="0.25">
      <c r="A20" s="2">
        <v>2014</v>
      </c>
      <c r="B20" s="2">
        <v>1612</v>
      </c>
      <c r="C20" s="3" t="s">
        <v>25</v>
      </c>
      <c r="D20" s="4">
        <v>42040</v>
      </c>
      <c r="E20" s="2">
        <v>4898</v>
      </c>
      <c r="F20" s="3" t="s">
        <v>5</v>
      </c>
      <c r="G20" s="3" t="s">
        <v>1</v>
      </c>
      <c r="H20" s="3" t="s">
        <v>4</v>
      </c>
      <c r="I20" s="2">
        <v>1997</v>
      </c>
      <c r="J20" s="2">
        <v>600</v>
      </c>
      <c r="K20" s="2">
        <v>95</v>
      </c>
      <c r="L20" s="2">
        <v>0.7</v>
      </c>
      <c r="M20" s="1">
        <v>8.17</v>
      </c>
      <c r="N20" s="1">
        <v>1.9000000000000001E-4</v>
      </c>
      <c r="O20" s="1">
        <v>0.47899999999999998</v>
      </c>
      <c r="P20" s="1">
        <v>3.6100000000000003E-5</v>
      </c>
      <c r="Q20" s="1">
        <v>0.45960648023685402</v>
      </c>
      <c r="R20" s="1">
        <v>4.0119905972421398E-2</v>
      </c>
      <c r="S20" s="16"/>
      <c r="T20" s="16"/>
      <c r="V20" s="18"/>
      <c r="W20" s="18"/>
      <c r="Z20" s="18"/>
    </row>
    <row r="21" spans="1:26" s="5" customFormat="1" ht="13.5" customHeight="1" x14ac:dyDescent="0.25">
      <c r="A21" s="2">
        <v>2014</v>
      </c>
      <c r="B21" s="2">
        <v>1612</v>
      </c>
      <c r="C21" s="3" t="s">
        <v>25</v>
      </c>
      <c r="D21" s="4">
        <v>42040</v>
      </c>
      <c r="E21" s="2">
        <v>4899</v>
      </c>
      <c r="F21" s="3" t="s">
        <v>2</v>
      </c>
      <c r="G21" s="3" t="s">
        <v>1</v>
      </c>
      <c r="H21" s="3" t="s">
        <v>28</v>
      </c>
      <c r="I21" s="2">
        <v>2014</v>
      </c>
      <c r="J21" s="2">
        <v>600</v>
      </c>
      <c r="K21" s="2">
        <v>115</v>
      </c>
      <c r="L21" s="2">
        <v>0.7</v>
      </c>
      <c r="M21" s="1">
        <v>2.15</v>
      </c>
      <c r="N21" s="1">
        <v>2.6999999999999999E-5</v>
      </c>
      <c r="O21" s="1">
        <v>8.9999999999999993E-3</v>
      </c>
      <c r="P21" s="1">
        <v>3.9999999999999998E-7</v>
      </c>
      <c r="Q21" s="1">
        <v>0.118780095654483</v>
      </c>
      <c r="R21" s="1">
        <v>5.4305552642691603E-4</v>
      </c>
      <c r="S21" s="16">
        <f t="shared" si="0"/>
        <v>0.34082638458237102</v>
      </c>
      <c r="T21" s="16">
        <f t="shared" si="1"/>
        <v>3.9576850445994481E-2</v>
      </c>
      <c r="U21" s="5">
        <f t="shared" si="2"/>
        <v>9.3377091666403016E-4</v>
      </c>
      <c r="V21" s="18">
        <f t="shared" si="3"/>
        <v>1.0842972724929995E-4</v>
      </c>
      <c r="W21" s="18">
        <f t="shared" si="4"/>
        <v>9.9755349069355963E-5</v>
      </c>
      <c r="X21" s="5">
        <f>LOOKUP(G21,'Load Factor Adjustment'!$A$40:$A$46,'Load Factor Adjustment'!$D$40:$D$46)</f>
        <v>0.68571428571428572</v>
      </c>
      <c r="Y21" s="5">
        <f t="shared" si="5"/>
        <v>6.4030005714104928E-4</v>
      </c>
      <c r="Z21" s="18">
        <f t="shared" si="6"/>
        <v>6.8403667933272658E-5</v>
      </c>
    </row>
    <row r="22" spans="1:26" s="5" customFormat="1" ht="13.5" customHeight="1" x14ac:dyDescent="0.25">
      <c r="A22" s="2">
        <v>2014</v>
      </c>
      <c r="B22" s="2">
        <v>1613</v>
      </c>
      <c r="C22" s="3" t="s">
        <v>25</v>
      </c>
      <c r="D22" s="4">
        <v>42047</v>
      </c>
      <c r="E22" s="2">
        <v>4896</v>
      </c>
      <c r="F22" s="3" t="s">
        <v>5</v>
      </c>
      <c r="G22" s="3" t="s">
        <v>1</v>
      </c>
      <c r="H22" s="3" t="s">
        <v>4</v>
      </c>
      <c r="I22" s="2">
        <v>1976</v>
      </c>
      <c r="J22" s="2">
        <v>750</v>
      </c>
      <c r="K22" s="2">
        <v>144</v>
      </c>
      <c r="L22" s="2">
        <v>0.7</v>
      </c>
      <c r="M22" s="1">
        <v>11.16</v>
      </c>
      <c r="N22" s="1">
        <v>2.5999999999999998E-4</v>
      </c>
      <c r="O22" s="1">
        <v>0.39600000000000002</v>
      </c>
      <c r="P22" s="1">
        <v>2.8799999999999999E-5</v>
      </c>
      <c r="Q22" s="1">
        <v>1.18999996772657</v>
      </c>
      <c r="R22" s="1">
        <v>6.1799997968429603E-2</v>
      </c>
      <c r="S22" s="16"/>
      <c r="T22" s="16"/>
      <c r="V22" s="18"/>
      <c r="W22" s="18"/>
      <c r="Z22" s="18"/>
    </row>
    <row r="23" spans="1:26" s="5" customFormat="1" ht="13.5" customHeight="1" x14ac:dyDescent="0.25">
      <c r="A23" s="2">
        <v>2014</v>
      </c>
      <c r="B23" s="2">
        <v>1613</v>
      </c>
      <c r="C23" s="3" t="s">
        <v>25</v>
      </c>
      <c r="D23" s="4">
        <v>42047</v>
      </c>
      <c r="E23" s="2">
        <v>4897</v>
      </c>
      <c r="F23" s="3" t="s">
        <v>2</v>
      </c>
      <c r="G23" s="3" t="s">
        <v>1</v>
      </c>
      <c r="H23" s="3" t="s">
        <v>28</v>
      </c>
      <c r="I23" s="2">
        <v>2014</v>
      </c>
      <c r="J23" s="2">
        <v>750</v>
      </c>
      <c r="K23" s="2">
        <v>125</v>
      </c>
      <c r="L23" s="2">
        <v>0.7</v>
      </c>
      <c r="M23" s="1">
        <v>2.15</v>
      </c>
      <c r="N23" s="1">
        <v>2.6999999999999999E-5</v>
      </c>
      <c r="O23" s="1">
        <v>8.9999999999999993E-3</v>
      </c>
      <c r="P23" s="1">
        <v>3.9999999999999998E-7</v>
      </c>
      <c r="Q23" s="1">
        <v>0.16285084325807</v>
      </c>
      <c r="R23" s="1">
        <v>7.5954857141818802E-4</v>
      </c>
      <c r="S23" s="16">
        <f t="shared" si="0"/>
        <v>1.0271491244685</v>
      </c>
      <c r="T23" s="16">
        <f t="shared" si="1"/>
        <v>6.1040449397011413E-2</v>
      </c>
      <c r="U23" s="5">
        <f t="shared" si="2"/>
        <v>2.8141071903246577E-3</v>
      </c>
      <c r="V23" s="18">
        <f t="shared" si="3"/>
        <v>1.6723410793701758E-4</v>
      </c>
      <c r="W23" s="18">
        <f t="shared" si="4"/>
        <v>1.5385537930205618E-4</v>
      </c>
      <c r="X23" s="5">
        <f>LOOKUP(G23,'Load Factor Adjustment'!$A$40:$A$46,'Load Factor Adjustment'!$D$40:$D$46)</f>
        <v>0.68571428571428572</v>
      </c>
      <c r="Y23" s="5">
        <f t="shared" si="5"/>
        <v>1.9296735019369081E-3</v>
      </c>
      <c r="Z23" s="18">
        <f t="shared" si="6"/>
        <v>1.0550083152140996E-4</v>
      </c>
    </row>
    <row r="24" spans="1:26" s="5" customFormat="1" ht="13.5" customHeight="1" x14ac:dyDescent="0.25">
      <c r="A24" s="2">
        <v>2014</v>
      </c>
      <c r="B24" s="2">
        <v>1614</v>
      </c>
      <c r="C24" s="3" t="s">
        <v>25</v>
      </c>
      <c r="D24" s="4">
        <v>42047</v>
      </c>
      <c r="E24" s="2">
        <v>4894</v>
      </c>
      <c r="F24" s="3" t="s">
        <v>5</v>
      </c>
      <c r="G24" s="3" t="s">
        <v>1</v>
      </c>
      <c r="H24" s="3" t="s">
        <v>4</v>
      </c>
      <c r="I24" s="2">
        <v>1989</v>
      </c>
      <c r="J24" s="2">
        <v>400</v>
      </c>
      <c r="K24" s="2">
        <v>110</v>
      </c>
      <c r="L24" s="2">
        <v>0.7</v>
      </c>
      <c r="M24" s="1">
        <v>8.17</v>
      </c>
      <c r="N24" s="1">
        <v>1.9000000000000001E-4</v>
      </c>
      <c r="O24" s="1">
        <v>0.47899999999999998</v>
      </c>
      <c r="P24" s="1">
        <v>3.6100000000000003E-5</v>
      </c>
      <c r="Q24" s="1">
        <v>0.35478394965651899</v>
      </c>
      <c r="R24" s="1">
        <v>3.09697519787113E-2</v>
      </c>
      <c r="S24" s="16"/>
      <c r="T24" s="16"/>
      <c r="V24" s="18"/>
      <c r="W24" s="18"/>
      <c r="Z24" s="18"/>
    </row>
    <row r="25" spans="1:26" s="5" customFormat="1" ht="13.5" customHeight="1" x14ac:dyDescent="0.25">
      <c r="A25" s="2">
        <v>2014</v>
      </c>
      <c r="B25" s="2">
        <v>1614</v>
      </c>
      <c r="C25" s="3" t="s">
        <v>25</v>
      </c>
      <c r="D25" s="4">
        <v>42047</v>
      </c>
      <c r="E25" s="2">
        <v>4895</v>
      </c>
      <c r="F25" s="3" t="s">
        <v>2</v>
      </c>
      <c r="G25" s="3" t="s">
        <v>1</v>
      </c>
      <c r="H25" s="3" t="s">
        <v>28</v>
      </c>
      <c r="I25" s="2">
        <v>2014</v>
      </c>
      <c r="J25" s="2">
        <v>400</v>
      </c>
      <c r="K25" s="2">
        <v>125</v>
      </c>
      <c r="L25" s="2">
        <v>0.7</v>
      </c>
      <c r="M25" s="1">
        <v>2.15</v>
      </c>
      <c r="N25" s="1">
        <v>2.6999999999999999E-5</v>
      </c>
      <c r="O25" s="1">
        <v>8.9999999999999993E-3</v>
      </c>
      <c r="P25" s="1">
        <v>3.9999999999999998E-7</v>
      </c>
      <c r="Q25" s="1">
        <v>8.5030866432275101E-2</v>
      </c>
      <c r="R25" s="1">
        <v>3.7808639872784298E-4</v>
      </c>
      <c r="S25" s="16">
        <f t="shared" si="0"/>
        <v>0.26975308322424391</v>
      </c>
      <c r="T25" s="16">
        <f t="shared" si="1"/>
        <v>3.0591665579983458E-2</v>
      </c>
      <c r="U25" s="5">
        <f t="shared" si="2"/>
        <v>7.3904954308012024E-4</v>
      </c>
      <c r="V25" s="18">
        <f t="shared" si="3"/>
        <v>8.3812782410913581E-5</v>
      </c>
      <c r="W25" s="18">
        <f t="shared" si="4"/>
        <v>7.7107759818040495E-5</v>
      </c>
      <c r="X25" s="5">
        <f>LOOKUP(G25,'Load Factor Adjustment'!$A$40:$A$46,'Load Factor Adjustment'!$D$40:$D$46)</f>
        <v>0.68571428571428572</v>
      </c>
      <c r="Y25" s="5">
        <f t="shared" si="5"/>
        <v>5.0677682954065385E-4</v>
      </c>
      <c r="Z25" s="18">
        <f t="shared" si="6"/>
        <v>5.2873892446656343E-5</v>
      </c>
    </row>
    <row r="26" spans="1:26" s="5" customFormat="1" ht="13.5" customHeight="1" x14ac:dyDescent="0.25">
      <c r="A26" s="2">
        <v>2014</v>
      </c>
      <c r="B26" s="2">
        <v>1615</v>
      </c>
      <c r="C26" s="3" t="s">
        <v>25</v>
      </c>
      <c r="D26" s="4">
        <v>42032</v>
      </c>
      <c r="E26" s="2">
        <v>4891</v>
      </c>
      <c r="F26" s="3" t="s">
        <v>5</v>
      </c>
      <c r="G26" s="3" t="s">
        <v>1</v>
      </c>
      <c r="H26" s="3" t="s">
        <v>4</v>
      </c>
      <c r="I26" s="2">
        <v>1978</v>
      </c>
      <c r="J26" s="2">
        <v>900</v>
      </c>
      <c r="K26" s="2">
        <v>145</v>
      </c>
      <c r="L26" s="2">
        <v>0.7</v>
      </c>
      <c r="M26" s="1">
        <v>11.16</v>
      </c>
      <c r="N26" s="1">
        <v>2.5999999999999998E-4</v>
      </c>
      <c r="O26" s="1">
        <v>0.39600000000000002</v>
      </c>
      <c r="P26" s="1">
        <v>2.8799999999999999E-5</v>
      </c>
      <c r="Q26" s="1">
        <v>1.4379166276696</v>
      </c>
      <c r="R26" s="1">
        <v>7.4674997545185695E-2</v>
      </c>
      <c r="S26" s="16"/>
      <c r="T26" s="16"/>
      <c r="V26" s="18"/>
      <c r="W26" s="18"/>
      <c r="Z26" s="18"/>
    </row>
    <row r="27" spans="1:26" s="5" customFormat="1" ht="13.5" customHeight="1" x14ac:dyDescent="0.25">
      <c r="A27" s="2">
        <v>2014</v>
      </c>
      <c r="B27" s="2">
        <v>1615</v>
      </c>
      <c r="C27" s="3" t="s">
        <v>25</v>
      </c>
      <c r="D27" s="4">
        <v>42032</v>
      </c>
      <c r="E27" s="2">
        <v>4893</v>
      </c>
      <c r="F27" s="3" t="s">
        <v>2</v>
      </c>
      <c r="G27" s="3" t="s">
        <v>1</v>
      </c>
      <c r="H27" s="3" t="s">
        <v>28</v>
      </c>
      <c r="I27" s="2">
        <v>2014</v>
      </c>
      <c r="J27" s="2">
        <v>900</v>
      </c>
      <c r="K27" s="2">
        <v>119</v>
      </c>
      <c r="L27" s="2">
        <v>0.7</v>
      </c>
      <c r="M27" s="1">
        <v>2.15</v>
      </c>
      <c r="N27" s="1">
        <v>2.6999999999999999E-5</v>
      </c>
      <c r="O27" s="1">
        <v>8.9999999999999993E-3</v>
      </c>
      <c r="P27" s="1">
        <v>3.9999999999999998E-7</v>
      </c>
      <c r="Q27" s="1">
        <v>0.187714240812342</v>
      </c>
      <c r="R27" s="1">
        <v>8.9249995452232299E-4</v>
      </c>
      <c r="S27" s="16">
        <f t="shared" si="0"/>
        <v>1.250202386857258</v>
      </c>
      <c r="T27" s="16">
        <f t="shared" si="1"/>
        <v>7.3782497590663368E-2</v>
      </c>
      <c r="U27" s="5">
        <f t="shared" si="2"/>
        <v>3.4252120187870084E-3</v>
      </c>
      <c r="V27" s="18">
        <f t="shared" si="3"/>
        <v>2.0214382901551607E-4</v>
      </c>
      <c r="W27" s="18">
        <f t="shared" si="4"/>
        <v>1.859723226942748E-4</v>
      </c>
      <c r="X27" s="5">
        <f>LOOKUP(G27,'Load Factor Adjustment'!$A$40:$A$46,'Load Factor Adjustment'!$D$40:$D$46)</f>
        <v>0.68571428571428572</v>
      </c>
      <c r="Y27" s="5">
        <f t="shared" si="5"/>
        <v>2.3487168128825202E-3</v>
      </c>
      <c r="Z27" s="18">
        <f t="shared" si="6"/>
        <v>1.2752387841893128E-4</v>
      </c>
    </row>
    <row r="28" spans="1:26" s="5" customFormat="1" ht="13.5" customHeight="1" x14ac:dyDescent="0.25">
      <c r="A28" s="2">
        <v>2014</v>
      </c>
      <c r="B28" s="2">
        <v>1616</v>
      </c>
      <c r="C28" s="3" t="s">
        <v>25</v>
      </c>
      <c r="D28" s="4">
        <v>42037</v>
      </c>
      <c r="E28" s="2">
        <v>4889</v>
      </c>
      <c r="F28" s="3" t="s">
        <v>5</v>
      </c>
      <c r="G28" s="3" t="s">
        <v>1</v>
      </c>
      <c r="H28" s="3" t="s">
        <v>4</v>
      </c>
      <c r="I28" s="2">
        <v>1981</v>
      </c>
      <c r="J28" s="2">
        <v>800</v>
      </c>
      <c r="K28" s="2">
        <v>95</v>
      </c>
      <c r="L28" s="2">
        <v>0.7</v>
      </c>
      <c r="M28" s="1">
        <v>12.09</v>
      </c>
      <c r="N28" s="1">
        <v>2.7999999999999998E-4</v>
      </c>
      <c r="O28" s="1">
        <v>0.60499999999999998</v>
      </c>
      <c r="P28" s="1">
        <v>4.3999999999999999E-5</v>
      </c>
      <c r="Q28" s="1">
        <v>0.90601851729983296</v>
      </c>
      <c r="R28" s="1">
        <v>6.6441358253542096E-2</v>
      </c>
      <c r="S28" s="16"/>
      <c r="T28" s="16"/>
      <c r="V28" s="18"/>
      <c r="W28" s="18"/>
      <c r="Z28" s="18"/>
    </row>
    <row r="29" spans="1:26" s="5" customFormat="1" ht="13.5" customHeight="1" x14ac:dyDescent="0.25">
      <c r="A29" s="2">
        <v>2014</v>
      </c>
      <c r="B29" s="2">
        <v>1616</v>
      </c>
      <c r="C29" s="3" t="s">
        <v>25</v>
      </c>
      <c r="D29" s="4">
        <v>42037</v>
      </c>
      <c r="E29" s="2">
        <v>4890</v>
      </c>
      <c r="F29" s="3" t="s">
        <v>2</v>
      </c>
      <c r="G29" s="3" t="s">
        <v>1</v>
      </c>
      <c r="H29" s="3" t="s">
        <v>28</v>
      </c>
      <c r="I29" s="2">
        <v>2014</v>
      </c>
      <c r="J29" s="2">
        <v>800</v>
      </c>
      <c r="K29" s="2">
        <v>115</v>
      </c>
      <c r="L29" s="2">
        <v>0.7</v>
      </c>
      <c r="M29" s="1">
        <v>2.15</v>
      </c>
      <c r="N29" s="1">
        <v>2.6999999999999999E-5</v>
      </c>
      <c r="O29" s="1">
        <v>8.9999999999999993E-3</v>
      </c>
      <c r="P29" s="1">
        <v>3.9999999999999998E-7</v>
      </c>
      <c r="Q29" s="1">
        <v>0.16029012750990099</v>
      </c>
      <c r="R29" s="1">
        <v>7.5246909681254601E-4</v>
      </c>
      <c r="S29" s="16">
        <f t="shared" si="0"/>
        <v>0.74572838978993194</v>
      </c>
      <c r="T29" s="16">
        <f t="shared" si="1"/>
        <v>6.5688889156729546E-2</v>
      </c>
      <c r="U29" s="5">
        <f t="shared" si="2"/>
        <v>2.043091478876526E-3</v>
      </c>
      <c r="V29" s="18">
        <f t="shared" si="3"/>
        <v>1.799695593335056E-4</v>
      </c>
      <c r="W29" s="18">
        <f t="shared" si="4"/>
        <v>1.6557199458682516E-4</v>
      </c>
      <c r="X29" s="5">
        <f>LOOKUP(G29,'Load Factor Adjustment'!$A$40:$A$46,'Load Factor Adjustment'!$D$40:$D$46)</f>
        <v>0.68571428571428572</v>
      </c>
      <c r="Y29" s="5">
        <f t="shared" si="5"/>
        <v>1.4009770140867607E-3</v>
      </c>
      <c r="Z29" s="18">
        <f t="shared" si="6"/>
        <v>1.1353508200239439E-4</v>
      </c>
    </row>
    <row r="30" spans="1:26" s="5" customFormat="1" ht="13.5" customHeight="1" x14ac:dyDescent="0.25">
      <c r="A30" s="2">
        <v>2014</v>
      </c>
      <c r="B30" s="2">
        <v>1617</v>
      </c>
      <c r="C30" s="3" t="s">
        <v>25</v>
      </c>
      <c r="D30" s="4">
        <v>42037</v>
      </c>
      <c r="E30" s="2">
        <v>4887</v>
      </c>
      <c r="F30" s="3" t="s">
        <v>5</v>
      </c>
      <c r="G30" s="3" t="s">
        <v>1</v>
      </c>
      <c r="H30" s="3" t="s">
        <v>4</v>
      </c>
      <c r="I30" s="2">
        <v>1995</v>
      </c>
      <c r="J30" s="2">
        <v>800</v>
      </c>
      <c r="K30" s="2">
        <v>111</v>
      </c>
      <c r="L30" s="2">
        <v>0.7</v>
      </c>
      <c r="M30" s="1">
        <v>8.17</v>
      </c>
      <c r="N30" s="1">
        <v>1.9000000000000001E-4</v>
      </c>
      <c r="O30" s="1">
        <v>0.47899999999999998</v>
      </c>
      <c r="P30" s="1">
        <v>3.6100000000000003E-5</v>
      </c>
      <c r="Q30" s="1">
        <v>0.71601851657951998</v>
      </c>
      <c r="R30" s="1">
        <v>6.2502590357035495E-2</v>
      </c>
      <c r="S30" s="16"/>
      <c r="T30" s="16"/>
      <c r="V30" s="18"/>
      <c r="W30" s="18"/>
      <c r="Z30" s="18"/>
    </row>
    <row r="31" spans="1:26" s="5" customFormat="1" ht="13.5" customHeight="1" x14ac:dyDescent="0.25">
      <c r="A31" s="2">
        <v>2014</v>
      </c>
      <c r="B31" s="2">
        <v>1617</v>
      </c>
      <c r="C31" s="3" t="s">
        <v>25</v>
      </c>
      <c r="D31" s="4">
        <v>42037</v>
      </c>
      <c r="E31" s="2">
        <v>4888</v>
      </c>
      <c r="F31" s="3" t="s">
        <v>2</v>
      </c>
      <c r="G31" s="3" t="s">
        <v>1</v>
      </c>
      <c r="H31" s="3" t="s">
        <v>28</v>
      </c>
      <c r="I31" s="2">
        <v>2014</v>
      </c>
      <c r="J31" s="2">
        <v>800</v>
      </c>
      <c r="K31" s="2">
        <v>105</v>
      </c>
      <c r="L31" s="2">
        <v>0.7</v>
      </c>
      <c r="M31" s="1">
        <v>2.15</v>
      </c>
      <c r="N31" s="1">
        <v>2.6999999999999999E-5</v>
      </c>
      <c r="O31" s="1">
        <v>8.9999999999999993E-3</v>
      </c>
      <c r="P31" s="1">
        <v>3.9999999999999998E-7</v>
      </c>
      <c r="Q31" s="1">
        <v>0.14635185555251801</v>
      </c>
      <c r="R31" s="1">
        <v>6.8703700143754197E-4</v>
      </c>
      <c r="S31" s="16">
        <f t="shared" si="0"/>
        <v>0.56966666102700203</v>
      </c>
      <c r="T31" s="16">
        <f t="shared" si="1"/>
        <v>6.1815553355597956E-2</v>
      </c>
      <c r="U31" s="5">
        <f t="shared" si="2"/>
        <v>1.56073057815617E-3</v>
      </c>
      <c r="V31" s="18">
        <f t="shared" si="3"/>
        <v>1.6935768042629576E-4</v>
      </c>
      <c r="W31" s="18">
        <f t="shared" si="4"/>
        <v>1.558090659921921E-4</v>
      </c>
      <c r="X31" s="5">
        <f>LOOKUP(G31,'Load Factor Adjustment'!$A$40:$A$46,'Load Factor Adjustment'!$D$40:$D$46)</f>
        <v>0.68571428571428572</v>
      </c>
      <c r="Y31" s="5">
        <f t="shared" si="5"/>
        <v>1.0702152535928024E-3</v>
      </c>
      <c r="Z31" s="18">
        <f t="shared" si="6"/>
        <v>1.0684050239464601E-4</v>
      </c>
    </row>
    <row r="32" spans="1:26" s="5" customFormat="1" ht="13.5" customHeight="1" x14ac:dyDescent="0.25">
      <c r="A32" s="2">
        <v>2014</v>
      </c>
      <c r="B32" s="2">
        <v>1618</v>
      </c>
      <c r="C32" s="3" t="s">
        <v>25</v>
      </c>
      <c r="D32" s="4">
        <v>42025</v>
      </c>
      <c r="E32" s="2">
        <v>4885</v>
      </c>
      <c r="F32" s="3" t="s">
        <v>5</v>
      </c>
      <c r="G32" s="3" t="s">
        <v>1</v>
      </c>
      <c r="H32" s="3" t="s">
        <v>4</v>
      </c>
      <c r="I32" s="2">
        <v>1965</v>
      </c>
      <c r="J32" s="2">
        <v>550</v>
      </c>
      <c r="K32" s="2">
        <v>85</v>
      </c>
      <c r="L32" s="2">
        <v>0.7</v>
      </c>
      <c r="M32" s="1">
        <v>12.09</v>
      </c>
      <c r="N32" s="1">
        <v>2.7999999999999998E-4</v>
      </c>
      <c r="O32" s="1">
        <v>0.60499999999999998</v>
      </c>
      <c r="P32" s="1">
        <v>4.3999999999999999E-5</v>
      </c>
      <c r="Q32" s="1">
        <v>0.55732060110220005</v>
      </c>
      <c r="R32" s="1">
        <v>4.0870177609909103E-2</v>
      </c>
      <c r="S32" s="16"/>
      <c r="T32" s="16"/>
      <c r="V32" s="18"/>
      <c r="W32" s="18"/>
      <c r="Z32" s="18"/>
    </row>
    <row r="33" spans="1:26" s="5" customFormat="1" ht="13.5" customHeight="1" x14ac:dyDescent="0.25">
      <c r="A33" s="2">
        <v>2014</v>
      </c>
      <c r="B33" s="2">
        <v>1618</v>
      </c>
      <c r="C33" s="3" t="s">
        <v>25</v>
      </c>
      <c r="D33" s="4">
        <v>42025</v>
      </c>
      <c r="E33" s="2">
        <v>4886</v>
      </c>
      <c r="F33" s="3" t="s">
        <v>2</v>
      </c>
      <c r="G33" s="3" t="s">
        <v>1</v>
      </c>
      <c r="H33" s="3" t="s">
        <v>13</v>
      </c>
      <c r="I33" s="2">
        <v>2014</v>
      </c>
      <c r="J33" s="2">
        <v>550</v>
      </c>
      <c r="K33" s="2">
        <v>105</v>
      </c>
      <c r="L33" s="2">
        <v>0.7</v>
      </c>
      <c r="M33" s="1">
        <v>2.3199999999999998</v>
      </c>
      <c r="N33" s="1">
        <v>3.0000000000000001E-5</v>
      </c>
      <c r="O33" s="1">
        <v>0.112</v>
      </c>
      <c r="P33" s="1">
        <v>7.9999999999999996E-6</v>
      </c>
      <c r="Q33" s="1">
        <v>0.10705584001667499</v>
      </c>
      <c r="R33" s="1">
        <v>5.9710648647007597E-3</v>
      </c>
      <c r="S33" s="16">
        <f t="shared" si="0"/>
        <v>0.45026476108552504</v>
      </c>
      <c r="T33" s="16">
        <f t="shared" si="1"/>
        <v>3.4899112745208342E-2</v>
      </c>
      <c r="U33" s="5">
        <f t="shared" si="2"/>
        <v>1.233602085165822E-3</v>
      </c>
      <c r="V33" s="18">
        <f t="shared" si="3"/>
        <v>9.5614007521118747E-5</v>
      </c>
      <c r="W33" s="18">
        <f t="shared" si="4"/>
        <v>8.7964886919429257E-5</v>
      </c>
      <c r="X33" s="5">
        <f>LOOKUP(G33,'Load Factor Adjustment'!$A$40:$A$46,'Load Factor Adjustment'!$D$40:$D$46)</f>
        <v>0.68571428571428572</v>
      </c>
      <c r="Y33" s="5">
        <f t="shared" si="5"/>
        <v>8.4589857268513508E-4</v>
      </c>
      <c r="Z33" s="18">
        <f t="shared" si="6"/>
        <v>6.0318779601894347E-5</v>
      </c>
    </row>
    <row r="34" spans="1:26" s="5" customFormat="1" ht="13.5" customHeight="1" x14ac:dyDescent="0.25">
      <c r="A34" s="2">
        <v>2014</v>
      </c>
      <c r="B34" s="2">
        <v>1619</v>
      </c>
      <c r="C34" s="3" t="s">
        <v>3</v>
      </c>
      <c r="D34" s="4">
        <v>42062</v>
      </c>
      <c r="E34" s="2">
        <v>4632</v>
      </c>
      <c r="F34" s="3" t="s">
        <v>5</v>
      </c>
      <c r="G34" s="3" t="s">
        <v>1</v>
      </c>
      <c r="H34" s="3" t="s">
        <v>4</v>
      </c>
      <c r="I34" s="2">
        <v>1992</v>
      </c>
      <c r="J34" s="2">
        <v>1400</v>
      </c>
      <c r="K34" s="2">
        <v>88</v>
      </c>
      <c r="L34" s="2">
        <v>0.7</v>
      </c>
      <c r="M34" s="1">
        <v>8.17</v>
      </c>
      <c r="N34" s="1">
        <v>1.9000000000000001E-4</v>
      </c>
      <c r="O34" s="1">
        <v>0.47899999999999998</v>
      </c>
      <c r="P34" s="1">
        <v>3.6100000000000003E-5</v>
      </c>
      <c r="Q34" s="1">
        <v>0.99339505903825198</v>
      </c>
      <c r="R34" s="1">
        <v>8.6715305540391502E-2</v>
      </c>
      <c r="S34" s="16"/>
      <c r="T34" s="16"/>
      <c r="V34" s="18"/>
      <c r="W34" s="18"/>
      <c r="Z34" s="18"/>
    </row>
    <row r="35" spans="1:26" s="5" customFormat="1" ht="13.5" customHeight="1" x14ac:dyDescent="0.25">
      <c r="A35" s="2">
        <v>2014</v>
      </c>
      <c r="B35" s="2">
        <v>1619</v>
      </c>
      <c r="C35" s="3" t="s">
        <v>3</v>
      </c>
      <c r="D35" s="4">
        <v>42062</v>
      </c>
      <c r="E35" s="2">
        <v>4633</v>
      </c>
      <c r="F35" s="3" t="s">
        <v>2</v>
      </c>
      <c r="G35" s="3" t="s">
        <v>1</v>
      </c>
      <c r="H35" s="3" t="s">
        <v>28</v>
      </c>
      <c r="I35" s="2">
        <v>2014</v>
      </c>
      <c r="J35" s="2">
        <v>1400</v>
      </c>
      <c r="K35" s="2">
        <v>105</v>
      </c>
      <c r="L35" s="2">
        <v>0.7</v>
      </c>
      <c r="M35" s="1">
        <v>2.15</v>
      </c>
      <c r="N35" s="1">
        <v>2.6999999999999999E-5</v>
      </c>
      <c r="O35" s="1">
        <v>8.9999999999999993E-3</v>
      </c>
      <c r="P35" s="1">
        <v>3.9999999999999998E-7</v>
      </c>
      <c r="Q35" s="1">
        <v>0.265303247075933</v>
      </c>
      <c r="R35" s="1">
        <v>1.3384258628994601E-3</v>
      </c>
      <c r="S35" s="16">
        <f t="shared" si="0"/>
        <v>0.72809181196231898</v>
      </c>
      <c r="T35" s="16">
        <f t="shared" si="1"/>
        <v>8.5376879677492037E-2</v>
      </c>
      <c r="U35" s="5">
        <f t="shared" si="2"/>
        <v>1.9947720875679972E-3</v>
      </c>
      <c r="V35" s="18">
        <f t="shared" si="3"/>
        <v>2.3390925939038913E-4</v>
      </c>
      <c r="W35" s="18">
        <f t="shared" si="4"/>
        <v>2.1519651863915801E-4</v>
      </c>
      <c r="X35" s="5">
        <f>LOOKUP(G35,'Load Factor Adjustment'!$A$40:$A$46,'Load Factor Adjustment'!$D$40:$D$46)</f>
        <v>0.68571428571428572</v>
      </c>
      <c r="Y35" s="5">
        <f t="shared" si="5"/>
        <v>1.3678437171894839E-3</v>
      </c>
      <c r="Z35" s="18">
        <f t="shared" si="6"/>
        <v>1.4756332706685119E-4</v>
      </c>
    </row>
    <row r="36" spans="1:26" s="5" customFormat="1" ht="13.5" customHeight="1" x14ac:dyDescent="0.25">
      <c r="A36" s="2">
        <v>2014</v>
      </c>
      <c r="B36" s="2">
        <v>1622</v>
      </c>
      <c r="C36" s="3" t="s">
        <v>7</v>
      </c>
      <c r="D36" s="4">
        <v>42080</v>
      </c>
      <c r="E36" s="2">
        <v>4707</v>
      </c>
      <c r="F36" s="3" t="s">
        <v>5</v>
      </c>
      <c r="G36" s="3" t="s">
        <v>1</v>
      </c>
      <c r="H36" s="3" t="s">
        <v>8</v>
      </c>
      <c r="I36" s="2">
        <v>2000</v>
      </c>
      <c r="J36" s="2">
        <v>1100</v>
      </c>
      <c r="K36" s="2">
        <v>282</v>
      </c>
      <c r="L36" s="2">
        <v>0.7</v>
      </c>
      <c r="M36" s="1">
        <v>5.93</v>
      </c>
      <c r="N36" s="1">
        <v>1.3999999999999999E-4</v>
      </c>
      <c r="O36" s="1">
        <v>0.12</v>
      </c>
      <c r="P36" s="1">
        <v>6.3999999999999997E-6</v>
      </c>
      <c r="Q36" s="1">
        <v>1.8214675312257</v>
      </c>
      <c r="R36" s="1">
        <v>4.71044432150853E-2</v>
      </c>
      <c r="S36" s="16"/>
      <c r="T36" s="16"/>
      <c r="V36" s="18"/>
      <c r="W36" s="18"/>
      <c r="Z36" s="18"/>
    </row>
    <row r="37" spans="1:26" s="5" customFormat="1" ht="13.5" customHeight="1" x14ac:dyDescent="0.25">
      <c r="A37" s="2">
        <v>2014</v>
      </c>
      <c r="B37" s="2">
        <v>1622</v>
      </c>
      <c r="C37" s="3" t="s">
        <v>7</v>
      </c>
      <c r="D37" s="4">
        <v>42080</v>
      </c>
      <c r="E37" s="2">
        <v>4708</v>
      </c>
      <c r="F37" s="3" t="s">
        <v>2</v>
      </c>
      <c r="G37" s="3" t="s">
        <v>1</v>
      </c>
      <c r="H37" s="3" t="s">
        <v>0</v>
      </c>
      <c r="I37" s="2">
        <v>2014</v>
      </c>
      <c r="J37" s="2">
        <v>1100</v>
      </c>
      <c r="K37" s="2">
        <v>210</v>
      </c>
      <c r="L37" s="2">
        <v>0.7</v>
      </c>
      <c r="M37" s="1">
        <v>0.26</v>
      </c>
      <c r="N37" s="1">
        <v>3.5999999999999998E-6</v>
      </c>
      <c r="O37" s="1">
        <v>8.9999999999999993E-3</v>
      </c>
      <c r="P37" s="1">
        <v>2.9999999999999999E-7</v>
      </c>
      <c r="Q37" s="1">
        <v>4.98717566120419E-2</v>
      </c>
      <c r="R37" s="1">
        <v>1.8982637979082699E-3</v>
      </c>
      <c r="S37" s="16">
        <f t="shared" si="0"/>
        <v>1.7715957746136581</v>
      </c>
      <c r="T37" s="16">
        <f t="shared" si="1"/>
        <v>4.5206179417177028E-2</v>
      </c>
      <c r="U37" s="5">
        <f t="shared" si="2"/>
        <v>4.8536870537360501E-3</v>
      </c>
      <c r="V37" s="18">
        <f t="shared" si="3"/>
        <v>1.2385254634843021E-4</v>
      </c>
      <c r="W37" s="18">
        <f t="shared" si="4"/>
        <v>1.139443426405558E-4</v>
      </c>
      <c r="X37" s="5">
        <f>LOOKUP(G37,'Load Factor Adjustment'!$A$40:$A$46,'Load Factor Adjustment'!$D$40:$D$46)</f>
        <v>0.68571428571428572</v>
      </c>
      <c r="Y37" s="5">
        <f t="shared" si="5"/>
        <v>3.3282425511332917E-3</v>
      </c>
      <c r="Z37" s="18">
        <f t="shared" si="6"/>
        <v>7.8133263524952543E-5</v>
      </c>
    </row>
    <row r="38" spans="1:26" s="5" customFormat="1" ht="13.5" customHeight="1" x14ac:dyDescent="0.25">
      <c r="A38" s="2">
        <v>2014</v>
      </c>
      <c r="B38" s="2">
        <v>1623</v>
      </c>
      <c r="C38" s="3" t="s">
        <v>7</v>
      </c>
      <c r="D38" s="4">
        <v>42082</v>
      </c>
      <c r="E38" s="2">
        <v>4703</v>
      </c>
      <c r="F38" s="3" t="s">
        <v>5</v>
      </c>
      <c r="G38" s="3" t="s">
        <v>1</v>
      </c>
      <c r="H38" s="3" t="s">
        <v>4</v>
      </c>
      <c r="I38" s="2">
        <v>1977</v>
      </c>
      <c r="J38" s="2">
        <v>350</v>
      </c>
      <c r="K38" s="2">
        <v>92</v>
      </c>
      <c r="L38" s="2">
        <v>0.7</v>
      </c>
      <c r="M38" s="1">
        <v>12.09</v>
      </c>
      <c r="N38" s="1">
        <v>2.7999999999999998E-4</v>
      </c>
      <c r="O38" s="1">
        <v>0.60499999999999998</v>
      </c>
      <c r="P38" s="1">
        <v>4.3999999999999999E-5</v>
      </c>
      <c r="Q38" s="1">
        <v>0.38386574022440301</v>
      </c>
      <c r="R38" s="1">
        <v>2.81501544179481E-2</v>
      </c>
      <c r="S38" s="16"/>
      <c r="T38" s="16"/>
      <c r="V38" s="18"/>
      <c r="W38" s="18"/>
      <c r="Z38" s="18"/>
    </row>
    <row r="39" spans="1:26" s="5" customFormat="1" ht="13.5" customHeight="1" x14ac:dyDescent="0.25">
      <c r="A39" s="2">
        <v>2014</v>
      </c>
      <c r="B39" s="2">
        <v>1623</v>
      </c>
      <c r="C39" s="3" t="s">
        <v>7</v>
      </c>
      <c r="D39" s="4">
        <v>42082</v>
      </c>
      <c r="E39" s="2">
        <v>4704</v>
      </c>
      <c r="F39" s="3" t="s">
        <v>2</v>
      </c>
      <c r="G39" s="3" t="s">
        <v>1</v>
      </c>
      <c r="H39" s="3" t="s">
        <v>28</v>
      </c>
      <c r="I39" s="2">
        <v>2014</v>
      </c>
      <c r="J39" s="2">
        <v>350</v>
      </c>
      <c r="K39" s="2">
        <v>125</v>
      </c>
      <c r="L39" s="2">
        <v>0.7</v>
      </c>
      <c r="M39" s="1">
        <v>2.15</v>
      </c>
      <c r="N39" s="1">
        <v>2.6999999999999999E-5</v>
      </c>
      <c r="O39" s="1">
        <v>8.9999999999999993E-3</v>
      </c>
      <c r="P39" s="1">
        <v>3.9999999999999998E-7</v>
      </c>
      <c r="Q39" s="1">
        <v>7.4174143548403695E-2</v>
      </c>
      <c r="R39" s="1">
        <v>3.27449827299964E-4</v>
      </c>
      <c r="S39" s="16">
        <f t="shared" si="0"/>
        <v>0.30969159667599933</v>
      </c>
      <c r="T39" s="16">
        <f t="shared" si="1"/>
        <v>2.7822704590648135E-2</v>
      </c>
      <c r="U39" s="5">
        <f t="shared" si="2"/>
        <v>8.4847012787945023E-4</v>
      </c>
      <c r="V39" s="18">
        <f t="shared" si="3"/>
        <v>7.6226587919583932E-5</v>
      </c>
      <c r="W39" s="18">
        <f t="shared" si="4"/>
        <v>7.012846088601722E-5</v>
      </c>
      <c r="X39" s="5">
        <f>LOOKUP(G39,'Load Factor Adjustment'!$A$40:$A$46,'Load Factor Adjustment'!$D$40:$D$46)</f>
        <v>0.68571428571428572</v>
      </c>
      <c r="Y39" s="5">
        <f t="shared" si="5"/>
        <v>5.8180808768876593E-4</v>
      </c>
      <c r="Z39" s="18">
        <f t="shared" si="6"/>
        <v>4.8088087464697524E-5</v>
      </c>
    </row>
    <row r="40" spans="1:26" s="5" customFormat="1" ht="13.5" customHeight="1" x14ac:dyDescent="0.25">
      <c r="A40" s="2">
        <v>2014</v>
      </c>
      <c r="B40" s="2">
        <v>1624</v>
      </c>
      <c r="C40" s="3" t="s">
        <v>7</v>
      </c>
      <c r="D40" s="4">
        <v>42080</v>
      </c>
      <c r="E40" s="2">
        <v>4705</v>
      </c>
      <c r="F40" s="3" t="s">
        <v>5</v>
      </c>
      <c r="G40" s="3" t="s">
        <v>1</v>
      </c>
      <c r="H40" s="3" t="s">
        <v>4</v>
      </c>
      <c r="I40" s="2">
        <v>1980</v>
      </c>
      <c r="J40" s="2">
        <v>2500</v>
      </c>
      <c r="K40" s="2">
        <v>187</v>
      </c>
      <c r="L40" s="2">
        <v>0.7</v>
      </c>
      <c r="M40" s="1">
        <v>10.23</v>
      </c>
      <c r="N40" s="1">
        <v>2.4000000000000001E-4</v>
      </c>
      <c r="O40" s="1">
        <v>0.39600000000000002</v>
      </c>
      <c r="P40" s="1">
        <v>2.8799999999999999E-5</v>
      </c>
      <c r="Q40" s="1">
        <v>4.72910852438857</v>
      </c>
      <c r="R40" s="1">
        <v>0.26751388009482202</v>
      </c>
      <c r="S40" s="16"/>
      <c r="T40" s="16"/>
      <c r="V40" s="18"/>
      <c r="W40" s="18"/>
      <c r="Z40" s="18"/>
    </row>
    <row r="41" spans="1:26" s="5" customFormat="1" ht="13.5" customHeight="1" x14ac:dyDescent="0.25">
      <c r="A41" s="2">
        <v>2014</v>
      </c>
      <c r="B41" s="2">
        <v>1624</v>
      </c>
      <c r="C41" s="3" t="s">
        <v>7</v>
      </c>
      <c r="D41" s="4">
        <v>42080</v>
      </c>
      <c r="E41" s="2">
        <v>4706</v>
      </c>
      <c r="F41" s="3" t="s">
        <v>2</v>
      </c>
      <c r="G41" s="3" t="s">
        <v>1</v>
      </c>
      <c r="H41" s="3" t="s">
        <v>28</v>
      </c>
      <c r="I41" s="2">
        <v>2013</v>
      </c>
      <c r="J41" s="2">
        <v>2500</v>
      </c>
      <c r="K41" s="2">
        <v>235</v>
      </c>
      <c r="L41" s="2">
        <v>0.7</v>
      </c>
      <c r="M41" s="1">
        <v>1.29</v>
      </c>
      <c r="N41" s="1">
        <v>1.7E-5</v>
      </c>
      <c r="O41" s="1">
        <v>8.9999999999999993E-3</v>
      </c>
      <c r="P41" s="1">
        <v>2.9999999999999999E-7</v>
      </c>
      <c r="Q41" s="1">
        <v>0.67725691723994697</v>
      </c>
      <c r="R41" s="1">
        <v>5.7118053403783196E-3</v>
      </c>
      <c r="S41" s="16">
        <f t="shared" si="0"/>
        <v>4.051851607148623</v>
      </c>
      <c r="T41" s="16">
        <f t="shared" si="1"/>
        <v>0.26180207475444373</v>
      </c>
      <c r="U41" s="5">
        <f t="shared" si="2"/>
        <v>1.1100963307256502E-2</v>
      </c>
      <c r="V41" s="18">
        <f t="shared" si="3"/>
        <v>7.1726595823135269E-4</v>
      </c>
      <c r="W41" s="18">
        <f t="shared" si="4"/>
        <v>6.5988468157284451E-4</v>
      </c>
      <c r="X41" s="5">
        <f>LOOKUP(G41,'Load Factor Adjustment'!$A$40:$A$46,'Load Factor Adjustment'!$D$40:$D$46)</f>
        <v>0.68571428571428572</v>
      </c>
      <c r="Y41" s="5">
        <f t="shared" si="5"/>
        <v>7.6120891249758871E-3</v>
      </c>
      <c r="Z41" s="18">
        <f t="shared" si="6"/>
        <v>4.5249235307852196E-4</v>
      </c>
    </row>
    <row r="42" spans="1:26" s="5" customFormat="1" ht="13.5" customHeight="1" x14ac:dyDescent="0.25">
      <c r="A42" s="2">
        <v>2014</v>
      </c>
      <c r="B42" s="2">
        <v>1625</v>
      </c>
      <c r="C42" s="3" t="s">
        <v>7</v>
      </c>
      <c r="D42" s="4">
        <v>42102</v>
      </c>
      <c r="E42" s="2">
        <v>4776</v>
      </c>
      <c r="F42" s="3" t="s">
        <v>5</v>
      </c>
      <c r="G42" s="3" t="s">
        <v>1</v>
      </c>
      <c r="H42" s="3" t="s">
        <v>4</v>
      </c>
      <c r="I42" s="2">
        <v>1972</v>
      </c>
      <c r="J42" s="2">
        <v>1500</v>
      </c>
      <c r="K42" s="2">
        <v>145</v>
      </c>
      <c r="L42" s="2">
        <v>0.7</v>
      </c>
      <c r="M42" s="1">
        <v>11.16</v>
      </c>
      <c r="N42" s="1">
        <v>2.5999999999999998E-4</v>
      </c>
      <c r="O42" s="1">
        <v>0.39600000000000002</v>
      </c>
      <c r="P42" s="1">
        <v>2.8799999999999999E-5</v>
      </c>
      <c r="Q42" s="1">
        <v>2.3965277127826701</v>
      </c>
      <c r="R42" s="1">
        <v>0.124458329241976</v>
      </c>
      <c r="S42" s="16"/>
      <c r="T42" s="16"/>
      <c r="V42" s="18"/>
      <c r="W42" s="18"/>
      <c r="Z42" s="18"/>
    </row>
    <row r="43" spans="1:26" s="5" customFormat="1" ht="13.5" customHeight="1" x14ac:dyDescent="0.25">
      <c r="A43" s="2">
        <v>2014</v>
      </c>
      <c r="B43" s="2">
        <v>1625</v>
      </c>
      <c r="C43" s="3" t="s">
        <v>7</v>
      </c>
      <c r="D43" s="4">
        <v>42102</v>
      </c>
      <c r="E43" s="2">
        <v>4777</v>
      </c>
      <c r="F43" s="3" t="s">
        <v>2</v>
      </c>
      <c r="G43" s="3" t="s">
        <v>1</v>
      </c>
      <c r="H43" s="3" t="s">
        <v>0</v>
      </c>
      <c r="I43" s="2">
        <v>2014</v>
      </c>
      <c r="J43" s="2">
        <v>1500</v>
      </c>
      <c r="K43" s="2">
        <v>175</v>
      </c>
      <c r="L43" s="2">
        <v>0.7</v>
      </c>
      <c r="M43" s="1">
        <v>0.26</v>
      </c>
      <c r="N43" s="1">
        <v>3.5999999999999998E-6</v>
      </c>
      <c r="O43" s="1">
        <v>8.9999999999999993E-3</v>
      </c>
      <c r="P43" s="1">
        <v>2.9999999999999999E-7</v>
      </c>
      <c r="Q43" s="1">
        <v>5.8130783963475298E-2</v>
      </c>
      <c r="R43" s="1">
        <v>2.2786457321752099E-3</v>
      </c>
      <c r="S43" s="16">
        <f t="shared" si="0"/>
        <v>2.3383969288191948</v>
      </c>
      <c r="T43" s="16">
        <f t="shared" si="1"/>
        <v>0.1221796835098008</v>
      </c>
      <c r="U43" s="5">
        <f t="shared" si="2"/>
        <v>6.4065669282717666E-3</v>
      </c>
      <c r="V43" s="18">
        <f t="shared" si="3"/>
        <v>3.3473885893096108E-4</v>
      </c>
      <c r="W43" s="18">
        <f t="shared" si="4"/>
        <v>3.0795975021648422E-4</v>
      </c>
      <c r="X43" s="5">
        <f>LOOKUP(G43,'Load Factor Adjustment'!$A$40:$A$46,'Load Factor Adjustment'!$D$40:$D$46)</f>
        <v>0.68571428571428572</v>
      </c>
      <c r="Y43" s="5">
        <f t="shared" si="5"/>
        <v>4.3930744651006397E-3</v>
      </c>
      <c r="Z43" s="18">
        <f t="shared" si="6"/>
        <v>2.1117240014844631E-4</v>
      </c>
    </row>
    <row r="44" spans="1:26" s="5" customFormat="1" ht="13.5" customHeight="1" x14ac:dyDescent="0.25">
      <c r="A44" s="2">
        <v>2014</v>
      </c>
      <c r="B44" s="2">
        <v>1626</v>
      </c>
      <c r="C44" s="3" t="s">
        <v>7</v>
      </c>
      <c r="D44" s="4">
        <v>42102</v>
      </c>
      <c r="E44" s="2">
        <v>4774</v>
      </c>
      <c r="F44" s="3" t="s">
        <v>5</v>
      </c>
      <c r="G44" s="3" t="s">
        <v>1</v>
      </c>
      <c r="H44" s="3" t="s">
        <v>4</v>
      </c>
      <c r="I44" s="2">
        <v>1967</v>
      </c>
      <c r="J44" s="2">
        <v>1500</v>
      </c>
      <c r="K44" s="2">
        <v>85</v>
      </c>
      <c r="L44" s="2">
        <v>0.7</v>
      </c>
      <c r="M44" s="1">
        <v>12.09</v>
      </c>
      <c r="N44" s="1">
        <v>2.7999999999999998E-4</v>
      </c>
      <c r="O44" s="1">
        <v>0.60499999999999998</v>
      </c>
      <c r="P44" s="1">
        <v>4.3999999999999999E-5</v>
      </c>
      <c r="Q44" s="1">
        <v>1.51996527573327</v>
      </c>
      <c r="R44" s="1">
        <v>0.111464120754298</v>
      </c>
      <c r="S44" s="16"/>
      <c r="T44" s="16"/>
      <c r="V44" s="18"/>
      <c r="W44" s="18"/>
      <c r="Z44" s="18"/>
    </row>
    <row r="45" spans="1:26" s="5" customFormat="1" ht="13.5" customHeight="1" x14ac:dyDescent="0.25">
      <c r="A45" s="2">
        <v>2014</v>
      </c>
      <c r="B45" s="2">
        <v>1626</v>
      </c>
      <c r="C45" s="3" t="s">
        <v>7</v>
      </c>
      <c r="D45" s="4">
        <v>42102</v>
      </c>
      <c r="E45" s="2">
        <v>4775</v>
      </c>
      <c r="F45" s="3" t="s">
        <v>2</v>
      </c>
      <c r="G45" s="3" t="s">
        <v>1</v>
      </c>
      <c r="H45" s="3" t="s">
        <v>28</v>
      </c>
      <c r="I45" s="2">
        <v>2014</v>
      </c>
      <c r="J45" s="2">
        <v>1500</v>
      </c>
      <c r="K45" s="2">
        <v>105</v>
      </c>
      <c r="L45" s="2">
        <v>0.7</v>
      </c>
      <c r="M45" s="1">
        <v>2.15</v>
      </c>
      <c r="N45" s="1">
        <v>2.6999999999999999E-5</v>
      </c>
      <c r="O45" s="1">
        <v>8.9999999999999993E-3</v>
      </c>
      <c r="P45" s="1">
        <v>3.9999999999999998E-7</v>
      </c>
      <c r="Q45" s="1">
        <v>0.28589410398475501</v>
      </c>
      <c r="R45" s="1">
        <v>1.45833326567509E-3</v>
      </c>
      <c r="S45" s="16">
        <f t="shared" si="0"/>
        <v>1.2340711717485151</v>
      </c>
      <c r="T45" s="16">
        <f t="shared" si="1"/>
        <v>0.11000578748862291</v>
      </c>
      <c r="U45" s="5">
        <f t="shared" si="2"/>
        <v>3.3810169089000413E-3</v>
      </c>
      <c r="V45" s="18">
        <f t="shared" si="3"/>
        <v>3.0138571914691209E-4</v>
      </c>
      <c r="W45" s="18">
        <f t="shared" si="4"/>
        <v>2.7727486161515915E-4</v>
      </c>
      <c r="X45" s="5">
        <f>LOOKUP(G45,'Load Factor Adjustment'!$A$40:$A$46,'Load Factor Adjustment'!$D$40:$D$46)</f>
        <v>0.68571428571428572</v>
      </c>
      <c r="Y45" s="5">
        <f t="shared" si="5"/>
        <v>2.318411594674314E-3</v>
      </c>
      <c r="Z45" s="18">
        <f t="shared" si="6"/>
        <v>1.9013133367896628E-4</v>
      </c>
    </row>
    <row r="46" spans="1:26" s="5" customFormat="1" ht="13.5" customHeight="1" x14ac:dyDescent="0.25">
      <c r="A46" s="2">
        <v>2014</v>
      </c>
      <c r="B46" s="2">
        <v>1628</v>
      </c>
      <c r="C46" s="3" t="s">
        <v>7</v>
      </c>
      <c r="D46" s="4">
        <v>42110</v>
      </c>
      <c r="E46" s="2">
        <v>4772</v>
      </c>
      <c r="F46" s="3" t="s">
        <v>5</v>
      </c>
      <c r="G46" s="3" t="s">
        <v>1</v>
      </c>
      <c r="H46" s="3" t="s">
        <v>4</v>
      </c>
      <c r="I46" s="2">
        <v>1994</v>
      </c>
      <c r="J46" s="2">
        <v>1460</v>
      </c>
      <c r="K46" s="2">
        <v>98</v>
      </c>
      <c r="L46" s="2">
        <v>0.7</v>
      </c>
      <c r="M46" s="1">
        <v>8.17</v>
      </c>
      <c r="N46" s="1">
        <v>1.9000000000000001E-4</v>
      </c>
      <c r="O46" s="1">
        <v>0.47899999999999998</v>
      </c>
      <c r="P46" s="1">
        <v>3.6100000000000003E-5</v>
      </c>
      <c r="Q46" s="1">
        <v>1.15369289811033</v>
      </c>
      <c r="R46" s="1">
        <v>0.100708002570773</v>
      </c>
      <c r="S46" s="16"/>
      <c r="T46" s="16"/>
      <c r="V46" s="18"/>
      <c r="W46" s="18"/>
      <c r="Z46" s="18"/>
    </row>
    <row r="47" spans="1:26" s="5" customFormat="1" ht="13.5" customHeight="1" x14ac:dyDescent="0.25">
      <c r="A47" s="2">
        <v>2014</v>
      </c>
      <c r="B47" s="2">
        <v>1628</v>
      </c>
      <c r="C47" s="3" t="s">
        <v>7</v>
      </c>
      <c r="D47" s="4">
        <v>42110</v>
      </c>
      <c r="E47" s="2">
        <v>4773</v>
      </c>
      <c r="F47" s="3" t="s">
        <v>2</v>
      </c>
      <c r="G47" s="3" t="s">
        <v>1</v>
      </c>
      <c r="H47" s="3" t="s">
        <v>28</v>
      </c>
      <c r="I47" s="2">
        <v>2014</v>
      </c>
      <c r="J47" s="2">
        <v>1460</v>
      </c>
      <c r="K47" s="2">
        <v>130</v>
      </c>
      <c r="L47" s="2">
        <v>0.7</v>
      </c>
      <c r="M47" s="1">
        <v>2.15</v>
      </c>
      <c r="N47" s="1">
        <v>2.6999999999999999E-5</v>
      </c>
      <c r="O47" s="1">
        <v>8.9999999999999993E-3</v>
      </c>
      <c r="P47" s="1">
        <v>3.9999999999999998E-7</v>
      </c>
      <c r="Q47" s="1">
        <v>0.34373425198868301</v>
      </c>
      <c r="R47" s="1">
        <v>1.7456912765537499E-3</v>
      </c>
      <c r="S47" s="16">
        <f t="shared" si="0"/>
        <v>0.80995864612164703</v>
      </c>
      <c r="T47" s="16">
        <f t="shared" si="1"/>
        <v>9.8962311294219257E-2</v>
      </c>
      <c r="U47" s="5">
        <f t="shared" si="2"/>
        <v>2.2190647838949236E-3</v>
      </c>
      <c r="V47" s="18">
        <f t="shared" si="3"/>
        <v>2.7112961998416237E-4</v>
      </c>
      <c r="W47" s="18">
        <f t="shared" si="4"/>
        <v>2.4943925038542941E-4</v>
      </c>
      <c r="X47" s="5">
        <f>LOOKUP(G47,'Load Factor Adjustment'!$A$40:$A$46,'Load Factor Adjustment'!$D$40:$D$46)</f>
        <v>0.68571428571428572</v>
      </c>
      <c r="Y47" s="5">
        <f t="shared" si="5"/>
        <v>1.5216444232422333E-3</v>
      </c>
      <c r="Z47" s="18">
        <f t="shared" si="6"/>
        <v>1.7104405740715159E-4</v>
      </c>
    </row>
    <row r="48" spans="1:26" s="5" customFormat="1" ht="13.5" customHeight="1" x14ac:dyDescent="0.25">
      <c r="A48" s="2">
        <v>2014</v>
      </c>
      <c r="B48" s="2">
        <v>1629</v>
      </c>
      <c r="C48" s="3" t="s">
        <v>7</v>
      </c>
      <c r="D48" s="4">
        <v>42104</v>
      </c>
      <c r="E48" s="2">
        <v>4770</v>
      </c>
      <c r="F48" s="3" t="s">
        <v>5</v>
      </c>
      <c r="G48" s="3" t="s">
        <v>1</v>
      </c>
      <c r="H48" s="3" t="s">
        <v>4</v>
      </c>
      <c r="I48" s="2">
        <v>1969</v>
      </c>
      <c r="J48" s="2">
        <v>1875</v>
      </c>
      <c r="K48" s="2">
        <v>82</v>
      </c>
      <c r="L48" s="2">
        <v>0.7</v>
      </c>
      <c r="M48" s="1">
        <v>12.09</v>
      </c>
      <c r="N48" s="1">
        <v>2.7999999999999998E-4</v>
      </c>
      <c r="O48" s="1">
        <v>0.60499999999999998</v>
      </c>
      <c r="P48" s="1">
        <v>4.3999999999999999E-5</v>
      </c>
      <c r="Q48" s="1">
        <v>1.8328993030901199</v>
      </c>
      <c r="R48" s="1">
        <v>0.134412616203712</v>
      </c>
      <c r="S48" s="16"/>
      <c r="T48" s="16"/>
      <c r="V48" s="18"/>
      <c r="W48" s="18"/>
      <c r="Z48" s="18"/>
    </row>
    <row r="49" spans="1:26" s="5" customFormat="1" ht="13.5" customHeight="1" x14ac:dyDescent="0.25">
      <c r="A49" s="2">
        <v>2014</v>
      </c>
      <c r="B49" s="2">
        <v>1629</v>
      </c>
      <c r="C49" s="3" t="s">
        <v>7</v>
      </c>
      <c r="D49" s="4">
        <v>42104</v>
      </c>
      <c r="E49" s="2">
        <v>4771</v>
      </c>
      <c r="F49" s="3" t="s">
        <v>2</v>
      </c>
      <c r="G49" s="3" t="s">
        <v>1</v>
      </c>
      <c r="H49" s="3" t="s">
        <v>0</v>
      </c>
      <c r="I49" s="2">
        <v>2015</v>
      </c>
      <c r="J49" s="2">
        <v>1875</v>
      </c>
      <c r="K49" s="2">
        <v>105</v>
      </c>
      <c r="L49" s="2">
        <v>0.7</v>
      </c>
      <c r="M49" s="1">
        <v>2.3199999999999998</v>
      </c>
      <c r="N49" s="1">
        <v>3.0000000000000001E-5</v>
      </c>
      <c r="O49" s="1">
        <v>0.112</v>
      </c>
      <c r="P49" s="1">
        <v>7.9999999999999996E-6</v>
      </c>
      <c r="Q49" s="1">
        <v>0.39515514698072102</v>
      </c>
      <c r="R49" s="1">
        <v>2.84071180681825E-2</v>
      </c>
      <c r="S49" s="16">
        <f t="shared" si="0"/>
        <v>1.4377441561093989</v>
      </c>
      <c r="T49" s="16">
        <f t="shared" si="1"/>
        <v>0.10600549813552951</v>
      </c>
      <c r="U49" s="5">
        <f t="shared" si="2"/>
        <v>3.9390250852312297E-3</v>
      </c>
      <c r="V49" s="18">
        <f t="shared" si="3"/>
        <v>2.9042602228912192E-4</v>
      </c>
      <c r="W49" s="18">
        <f t="shared" si="4"/>
        <v>2.6719194050599216E-4</v>
      </c>
      <c r="X49" s="5">
        <f>LOOKUP(G49,'Load Factor Adjustment'!$A$40:$A$46,'Load Factor Adjustment'!$D$40:$D$46)</f>
        <v>0.68571428571428572</v>
      </c>
      <c r="Y49" s="5">
        <f t="shared" si="5"/>
        <v>2.7010457727299859E-3</v>
      </c>
      <c r="Z49" s="18">
        <f t="shared" si="6"/>
        <v>1.8321733063268034E-4</v>
      </c>
    </row>
    <row r="50" spans="1:26" s="5" customFormat="1" ht="13.5" customHeight="1" x14ac:dyDescent="0.25">
      <c r="A50" s="2">
        <v>2014</v>
      </c>
      <c r="B50" s="2">
        <v>1630</v>
      </c>
      <c r="C50" s="3" t="s">
        <v>7</v>
      </c>
      <c r="D50" s="4">
        <v>42062</v>
      </c>
      <c r="E50" s="2">
        <v>4786</v>
      </c>
      <c r="F50" s="3" t="s">
        <v>5</v>
      </c>
      <c r="G50" s="3" t="s">
        <v>1</v>
      </c>
      <c r="H50" s="3" t="s">
        <v>4</v>
      </c>
      <c r="I50" s="2">
        <v>1992</v>
      </c>
      <c r="J50" s="2">
        <v>2190</v>
      </c>
      <c r="K50" s="2">
        <v>161</v>
      </c>
      <c r="L50" s="2">
        <v>0.7</v>
      </c>
      <c r="M50" s="1">
        <v>7.6</v>
      </c>
      <c r="N50" s="1">
        <v>1.8000000000000001E-4</v>
      </c>
      <c r="O50" s="1">
        <v>0.27400000000000002</v>
      </c>
      <c r="P50" s="1">
        <v>1.9899999999999999E-5</v>
      </c>
      <c r="Q50" s="1">
        <v>2.6553073451508</v>
      </c>
      <c r="R50" s="1">
        <v>0.13951245940642501</v>
      </c>
      <c r="S50" s="16"/>
      <c r="T50" s="16"/>
      <c r="V50" s="18"/>
      <c r="W50" s="18"/>
      <c r="Z50" s="18"/>
    </row>
    <row r="51" spans="1:26" s="5" customFormat="1" ht="13.5" customHeight="1" x14ac:dyDescent="0.25">
      <c r="A51" s="2">
        <v>2014</v>
      </c>
      <c r="B51" s="2">
        <v>1630</v>
      </c>
      <c r="C51" s="3" t="s">
        <v>7</v>
      </c>
      <c r="D51" s="4">
        <v>42062</v>
      </c>
      <c r="E51" s="2">
        <v>4787</v>
      </c>
      <c r="F51" s="3" t="s">
        <v>2</v>
      </c>
      <c r="G51" s="3" t="s">
        <v>1</v>
      </c>
      <c r="H51" s="3" t="s">
        <v>28</v>
      </c>
      <c r="I51" s="2">
        <v>2013</v>
      </c>
      <c r="J51" s="2">
        <v>2190</v>
      </c>
      <c r="K51" s="2">
        <v>170</v>
      </c>
      <c r="L51" s="2">
        <v>0.7</v>
      </c>
      <c r="M51" s="1">
        <v>2.15</v>
      </c>
      <c r="N51" s="1">
        <v>2.6999999999999999E-5</v>
      </c>
      <c r="O51" s="1">
        <v>8.9999999999999993E-3</v>
      </c>
      <c r="P51" s="1">
        <v>3.9999999999999998E-7</v>
      </c>
      <c r="Q51" s="1">
        <v>0.70255826788956199</v>
      </c>
      <c r="R51" s="1">
        <v>3.8436526157281398E-3</v>
      </c>
      <c r="S51" s="16">
        <f t="shared" si="0"/>
        <v>1.9527490772612381</v>
      </c>
      <c r="T51" s="16">
        <f t="shared" si="1"/>
        <v>0.13566880679069687</v>
      </c>
      <c r="U51" s="5">
        <f t="shared" si="2"/>
        <v>5.3499974719485978E-3</v>
      </c>
      <c r="V51" s="18">
        <f t="shared" si="3"/>
        <v>3.7169536107040238E-4</v>
      </c>
      <c r="W51" s="18">
        <f t="shared" si="4"/>
        <v>3.4195973218477019E-4</v>
      </c>
      <c r="X51" s="5">
        <f>LOOKUP(G51,'Load Factor Adjustment'!$A$40:$A$46,'Load Factor Adjustment'!$D$40:$D$46)</f>
        <v>0.68571428571428572</v>
      </c>
      <c r="Y51" s="5">
        <f t="shared" si="5"/>
        <v>3.6685696950504673E-3</v>
      </c>
      <c r="Z51" s="18">
        <f t="shared" si="6"/>
        <v>2.3448667349812815E-4</v>
      </c>
    </row>
    <row r="52" spans="1:26" s="5" customFormat="1" ht="13.5" customHeight="1" x14ac:dyDescent="0.25">
      <c r="A52" s="2">
        <v>2014</v>
      </c>
      <c r="B52" s="2">
        <v>1632</v>
      </c>
      <c r="C52" s="3" t="s">
        <v>7</v>
      </c>
      <c r="D52" s="4">
        <v>42066</v>
      </c>
      <c r="E52" s="2">
        <v>4782</v>
      </c>
      <c r="F52" s="3" t="s">
        <v>5</v>
      </c>
      <c r="G52" s="3" t="s">
        <v>1</v>
      </c>
      <c r="H52" s="3" t="s">
        <v>4</v>
      </c>
      <c r="I52" s="2">
        <v>1985</v>
      </c>
      <c r="J52" s="2">
        <v>1080</v>
      </c>
      <c r="K52" s="2">
        <v>63</v>
      </c>
      <c r="L52" s="2">
        <v>0.7</v>
      </c>
      <c r="M52" s="1">
        <v>12.09</v>
      </c>
      <c r="N52" s="1">
        <v>2.7999999999999998E-4</v>
      </c>
      <c r="O52" s="1">
        <v>0.60499999999999998</v>
      </c>
      <c r="P52" s="1">
        <v>4.3999999999999999E-5</v>
      </c>
      <c r="Q52" s="1">
        <v>0.81112499890895495</v>
      </c>
      <c r="R52" s="1">
        <v>5.9482500204881598E-2</v>
      </c>
      <c r="S52" s="16"/>
      <c r="T52" s="16"/>
      <c r="V52" s="18"/>
      <c r="W52" s="18"/>
      <c r="Z52" s="18"/>
    </row>
    <row r="53" spans="1:26" s="5" customFormat="1" ht="13.5" customHeight="1" x14ac:dyDescent="0.25">
      <c r="A53" s="2">
        <v>2014</v>
      </c>
      <c r="B53" s="2">
        <v>1632</v>
      </c>
      <c r="C53" s="3" t="s">
        <v>7</v>
      </c>
      <c r="D53" s="4">
        <v>42066</v>
      </c>
      <c r="E53" s="2">
        <v>4783</v>
      </c>
      <c r="F53" s="3" t="s">
        <v>2</v>
      </c>
      <c r="G53" s="3" t="s">
        <v>1</v>
      </c>
      <c r="H53" s="3" t="s">
        <v>0</v>
      </c>
      <c r="I53" s="2">
        <v>2014</v>
      </c>
      <c r="J53" s="2">
        <v>1080</v>
      </c>
      <c r="K53" s="2">
        <v>71</v>
      </c>
      <c r="L53" s="2">
        <v>0.7</v>
      </c>
      <c r="M53" s="1">
        <v>2.74</v>
      </c>
      <c r="N53" s="1">
        <v>3.6000000000000001E-5</v>
      </c>
      <c r="O53" s="1">
        <v>8.9999999999999993E-3</v>
      </c>
      <c r="P53" s="1">
        <v>8.9999999999999996E-7</v>
      </c>
      <c r="Q53" s="1">
        <v>0.173618664681051</v>
      </c>
      <c r="R53" s="1">
        <v>8.2004995512109603E-4</v>
      </c>
      <c r="S53" s="16">
        <f t="shared" si="0"/>
        <v>0.63750633422790393</v>
      </c>
      <c r="T53" s="16">
        <f t="shared" si="1"/>
        <v>5.8662450249760502E-2</v>
      </c>
      <c r="U53" s="5">
        <f t="shared" si="2"/>
        <v>1.7465926965148052E-3</v>
      </c>
      <c r="V53" s="18">
        <f t="shared" si="3"/>
        <v>1.6071904178016576E-4</v>
      </c>
      <c r="W53" s="18">
        <f t="shared" si="4"/>
        <v>1.478615184377525E-4</v>
      </c>
      <c r="X53" s="5">
        <f>LOOKUP(G53,'Load Factor Adjustment'!$A$40:$A$46,'Load Factor Adjustment'!$D$40:$D$46)</f>
        <v>0.68571428571428572</v>
      </c>
      <c r="Y53" s="5">
        <f t="shared" si="5"/>
        <v>1.1976635633244379E-3</v>
      </c>
      <c r="Z53" s="18">
        <f t="shared" si="6"/>
        <v>1.0139075550017314E-4</v>
      </c>
    </row>
    <row r="54" spans="1:26" s="5" customFormat="1" ht="13.5" customHeight="1" x14ac:dyDescent="0.25">
      <c r="A54" s="2">
        <v>2014</v>
      </c>
      <c r="B54" s="2">
        <v>1634</v>
      </c>
      <c r="C54" s="3" t="s">
        <v>7</v>
      </c>
      <c r="D54" s="4">
        <v>42047</v>
      </c>
      <c r="E54" s="2">
        <v>4788</v>
      </c>
      <c r="F54" s="3" t="s">
        <v>5</v>
      </c>
      <c r="G54" s="3" t="s">
        <v>31</v>
      </c>
      <c r="H54" s="3" t="s">
        <v>4</v>
      </c>
      <c r="I54" s="2">
        <v>1980</v>
      </c>
      <c r="J54" s="2">
        <v>2800</v>
      </c>
      <c r="K54" s="2">
        <v>100</v>
      </c>
      <c r="L54" s="2">
        <v>0.36</v>
      </c>
      <c r="M54" s="1">
        <v>12.09</v>
      </c>
      <c r="N54" s="1">
        <v>2.7999999999999998E-4</v>
      </c>
      <c r="O54" s="1">
        <v>0.60499999999999998</v>
      </c>
      <c r="P54" s="1">
        <v>4.3999999999999999E-5</v>
      </c>
      <c r="Q54" s="1">
        <v>1.71666676180644</v>
      </c>
      <c r="R54" s="1">
        <v>0.12588889646875101</v>
      </c>
      <c r="S54" s="16"/>
      <c r="T54" s="16"/>
      <c r="V54" s="18"/>
      <c r="W54" s="18"/>
      <c r="Z54" s="18"/>
    </row>
    <row r="55" spans="1:26" s="5" customFormat="1" ht="13.5" customHeight="1" x14ac:dyDescent="0.25">
      <c r="A55" s="2">
        <v>2014</v>
      </c>
      <c r="B55" s="2">
        <v>1634</v>
      </c>
      <c r="C55" s="3" t="s">
        <v>7</v>
      </c>
      <c r="D55" s="4">
        <v>42047</v>
      </c>
      <c r="E55" s="2">
        <v>4789</v>
      </c>
      <c r="F55" s="3" t="s">
        <v>2</v>
      </c>
      <c r="G55" s="3" t="s">
        <v>31</v>
      </c>
      <c r="H55" s="3" t="s">
        <v>28</v>
      </c>
      <c r="I55" s="2">
        <v>2013</v>
      </c>
      <c r="J55" s="2">
        <v>2800</v>
      </c>
      <c r="K55" s="2">
        <v>125</v>
      </c>
      <c r="L55" s="2">
        <v>0.36</v>
      </c>
      <c r="M55" s="1">
        <v>2.15</v>
      </c>
      <c r="N55" s="1">
        <v>2.6999999999999999E-5</v>
      </c>
      <c r="O55" s="1">
        <v>8.9999999999999993E-3</v>
      </c>
      <c r="P55" s="1">
        <v>3.9999999999999998E-7</v>
      </c>
      <c r="Q55" s="1">
        <v>0.34361113808633098</v>
      </c>
      <c r="R55" s="1">
        <v>1.9166666968091399E-3</v>
      </c>
      <c r="S55" s="16">
        <f t="shared" si="0"/>
        <v>1.373055623720109</v>
      </c>
      <c r="T55" s="16">
        <f t="shared" si="1"/>
        <v>0.12397222977194187</v>
      </c>
      <c r="U55" s="5">
        <f t="shared" si="2"/>
        <v>3.7617962293701617E-3</v>
      </c>
      <c r="V55" s="18">
        <f t="shared" si="3"/>
        <v>3.3964994458066268E-4</v>
      </c>
      <c r="W55" s="18">
        <f t="shared" si="4"/>
        <v>3.1247794901420969E-4</v>
      </c>
      <c r="X55" s="5">
        <f>LOOKUP(G55,'Load Factor Adjustment'!$A$40:$A$46,'Load Factor Adjustment'!$D$40:$D$46)</f>
        <v>0.78431372549019607</v>
      </c>
      <c r="Y55" s="5">
        <f t="shared" si="5"/>
        <v>2.9504284151922835E-3</v>
      </c>
      <c r="Z55" s="18">
        <f t="shared" si="6"/>
        <v>2.4508074432487035E-4</v>
      </c>
    </row>
    <row r="56" spans="1:26" s="5" customFormat="1" ht="13.5" customHeight="1" x14ac:dyDescent="0.25">
      <c r="A56" s="2">
        <v>2014</v>
      </c>
      <c r="B56" s="2">
        <v>1635</v>
      </c>
      <c r="C56" s="3" t="s">
        <v>7</v>
      </c>
      <c r="D56" s="4">
        <v>42047</v>
      </c>
      <c r="E56" s="2">
        <v>4796</v>
      </c>
      <c r="F56" s="3" t="s">
        <v>5</v>
      </c>
      <c r="G56" s="3" t="s">
        <v>1</v>
      </c>
      <c r="H56" s="3" t="s">
        <v>4</v>
      </c>
      <c r="I56" s="2">
        <v>1979</v>
      </c>
      <c r="J56" s="2">
        <v>1900</v>
      </c>
      <c r="K56" s="2">
        <v>122</v>
      </c>
      <c r="L56" s="2">
        <v>0.7</v>
      </c>
      <c r="M56" s="1">
        <v>11.16</v>
      </c>
      <c r="N56" s="1">
        <v>2.5999999999999998E-4</v>
      </c>
      <c r="O56" s="1">
        <v>0.39600000000000002</v>
      </c>
      <c r="P56" s="1">
        <v>2.8799999999999999E-5</v>
      </c>
      <c r="Q56" s="1">
        <v>2.55409252332425</v>
      </c>
      <c r="R56" s="1">
        <v>0.13264110675075899</v>
      </c>
      <c r="S56" s="16"/>
      <c r="T56" s="16"/>
      <c r="V56" s="18"/>
      <c r="W56" s="18"/>
      <c r="Z56" s="18"/>
    </row>
    <row r="57" spans="1:26" s="5" customFormat="1" ht="13.5" customHeight="1" x14ac:dyDescent="0.25">
      <c r="A57" s="2">
        <v>2014</v>
      </c>
      <c r="B57" s="2">
        <v>1635</v>
      </c>
      <c r="C57" s="3" t="s">
        <v>7</v>
      </c>
      <c r="D57" s="4">
        <v>42047</v>
      </c>
      <c r="E57" s="2">
        <v>4797</v>
      </c>
      <c r="F57" s="3" t="s">
        <v>2</v>
      </c>
      <c r="G57" s="3" t="s">
        <v>1</v>
      </c>
      <c r="H57" s="3" t="s">
        <v>13</v>
      </c>
      <c r="I57" s="2">
        <v>2013</v>
      </c>
      <c r="J57" s="2">
        <v>1900</v>
      </c>
      <c r="K57" s="2">
        <v>101</v>
      </c>
      <c r="L57" s="2">
        <v>0.7</v>
      </c>
      <c r="M57" s="1">
        <v>2.3199999999999998</v>
      </c>
      <c r="N57" s="1">
        <v>3.0000000000000001E-5</v>
      </c>
      <c r="O57" s="1">
        <v>0.112</v>
      </c>
      <c r="P57" s="1">
        <v>7.9999999999999996E-6</v>
      </c>
      <c r="Q57" s="1">
        <v>0.38572490531977799</v>
      </c>
      <c r="R57" s="1">
        <v>2.7837345688424799E-2</v>
      </c>
      <c r="S57" s="16">
        <f t="shared" si="0"/>
        <v>2.168367618004472</v>
      </c>
      <c r="T57" s="16">
        <f t="shared" si="1"/>
        <v>0.10480376106233419</v>
      </c>
      <c r="U57" s="5">
        <f t="shared" si="2"/>
        <v>5.9407332000122517E-3</v>
      </c>
      <c r="V57" s="18">
        <f t="shared" si="3"/>
        <v>2.8713359195160049E-4</v>
      </c>
      <c r="W57" s="18">
        <f t="shared" si="4"/>
        <v>2.6416290459547244E-4</v>
      </c>
      <c r="X57" s="5">
        <f>LOOKUP(G57,'Load Factor Adjustment'!$A$40:$A$46,'Load Factor Adjustment'!$D$40:$D$46)</f>
        <v>0.68571428571428572</v>
      </c>
      <c r="Y57" s="5">
        <f t="shared" si="5"/>
        <v>4.0736456228655437E-3</v>
      </c>
      <c r="Z57" s="18">
        <f t="shared" si="6"/>
        <v>1.8114027743689539E-4</v>
      </c>
    </row>
    <row r="58" spans="1:26" s="5" customFormat="1" ht="13.5" customHeight="1" x14ac:dyDescent="0.25">
      <c r="A58" s="2">
        <v>2014</v>
      </c>
      <c r="B58" s="2">
        <v>1636</v>
      </c>
      <c r="C58" s="3" t="s">
        <v>7</v>
      </c>
      <c r="D58" s="4">
        <v>42062</v>
      </c>
      <c r="E58" s="2">
        <v>4794</v>
      </c>
      <c r="F58" s="3" t="s">
        <v>5</v>
      </c>
      <c r="G58" s="3" t="s">
        <v>1</v>
      </c>
      <c r="H58" s="3" t="s">
        <v>4</v>
      </c>
      <c r="I58" s="2">
        <v>1994</v>
      </c>
      <c r="J58" s="2">
        <v>600</v>
      </c>
      <c r="K58" s="2">
        <v>175</v>
      </c>
      <c r="L58" s="2">
        <v>0.7</v>
      </c>
      <c r="M58" s="1">
        <v>7.6</v>
      </c>
      <c r="N58" s="1">
        <v>1.8000000000000001E-4</v>
      </c>
      <c r="O58" s="1">
        <v>0.27400000000000002</v>
      </c>
      <c r="P58" s="1">
        <v>1.9899999999999999E-5</v>
      </c>
      <c r="Q58" s="1">
        <v>0.79074072220095404</v>
      </c>
      <c r="R58" s="1">
        <v>4.15462952371723E-2</v>
      </c>
      <c r="S58" s="16"/>
      <c r="T58" s="16"/>
      <c r="V58" s="18"/>
      <c r="W58" s="18"/>
      <c r="Z58" s="18"/>
    </row>
    <row r="59" spans="1:26" s="5" customFormat="1" ht="13.5" customHeight="1" x14ac:dyDescent="0.25">
      <c r="A59" s="2">
        <v>2014</v>
      </c>
      <c r="B59" s="2">
        <v>1636</v>
      </c>
      <c r="C59" s="3" t="s">
        <v>7</v>
      </c>
      <c r="D59" s="4">
        <v>42062</v>
      </c>
      <c r="E59" s="2">
        <v>4795</v>
      </c>
      <c r="F59" s="3" t="s">
        <v>2</v>
      </c>
      <c r="G59" s="3" t="s">
        <v>1</v>
      </c>
      <c r="H59" s="3" t="s">
        <v>0</v>
      </c>
      <c r="I59" s="2">
        <v>2014</v>
      </c>
      <c r="J59" s="2">
        <v>600</v>
      </c>
      <c r="K59" s="2">
        <v>220</v>
      </c>
      <c r="L59" s="2">
        <v>0.7</v>
      </c>
      <c r="M59" s="1">
        <v>0.26</v>
      </c>
      <c r="N59" s="1">
        <v>3.5999999999999998E-6</v>
      </c>
      <c r="O59" s="1">
        <v>8.9999999999999993E-3</v>
      </c>
      <c r="P59" s="1">
        <v>2.9999999999999999E-7</v>
      </c>
      <c r="Q59" s="1">
        <v>2.7581480009869399E-2</v>
      </c>
      <c r="R59" s="1">
        <v>1.0083332799433701E-3</v>
      </c>
      <c r="S59" s="16">
        <f t="shared" si="0"/>
        <v>0.76315924219108466</v>
      </c>
      <c r="T59" s="16">
        <f t="shared" si="1"/>
        <v>4.0537961957228932E-2</v>
      </c>
      <c r="U59" s="5">
        <f t="shared" si="2"/>
        <v>2.0908472388796841E-3</v>
      </c>
      <c r="V59" s="18">
        <f t="shared" si="3"/>
        <v>1.1106290947186009E-4</v>
      </c>
      <c r="W59" s="18">
        <f t="shared" si="4"/>
        <v>1.0217787671411128E-4</v>
      </c>
      <c r="X59" s="5">
        <f>LOOKUP(G59,'Load Factor Adjustment'!$A$40:$A$46,'Load Factor Adjustment'!$D$40:$D$46)</f>
        <v>0.68571428571428572</v>
      </c>
      <c r="Y59" s="5">
        <f t="shared" si="5"/>
        <v>1.4337238209460692E-3</v>
      </c>
      <c r="Z59" s="18">
        <f t="shared" si="6"/>
        <v>7.0064829746819171E-5</v>
      </c>
    </row>
    <row r="60" spans="1:26" s="5" customFormat="1" ht="15" customHeight="1" x14ac:dyDescent="0.25">
      <c r="A60" s="2">
        <v>2014</v>
      </c>
      <c r="B60" s="2">
        <v>1639</v>
      </c>
      <c r="C60" s="3" t="s">
        <v>7</v>
      </c>
      <c r="D60" s="4">
        <v>42016</v>
      </c>
      <c r="E60" s="2">
        <v>4802</v>
      </c>
      <c r="F60" s="3" t="s">
        <v>5</v>
      </c>
      <c r="G60" s="3" t="s">
        <v>1</v>
      </c>
      <c r="H60" s="3" t="s">
        <v>4</v>
      </c>
      <c r="I60" s="2">
        <v>1975</v>
      </c>
      <c r="J60" s="2">
        <v>500</v>
      </c>
      <c r="K60" s="2">
        <v>100</v>
      </c>
      <c r="L60" s="2">
        <v>0.7</v>
      </c>
      <c r="M60" s="1">
        <v>12.09</v>
      </c>
      <c r="N60" s="1">
        <v>2.7999999999999998E-4</v>
      </c>
      <c r="O60" s="1">
        <v>0.60499999999999998</v>
      </c>
      <c r="P60" s="1">
        <v>4.3999999999999999E-5</v>
      </c>
      <c r="Q60" s="1">
        <v>0.59606481401304801</v>
      </c>
      <c r="R60" s="1">
        <v>4.3711419903646097E-2</v>
      </c>
      <c r="S60" s="16"/>
      <c r="T60" s="16"/>
      <c r="V60" s="18"/>
      <c r="W60" s="18"/>
      <c r="Z60" s="18"/>
    </row>
    <row r="61" spans="1:26" s="5" customFormat="1" ht="15" customHeight="1" x14ac:dyDescent="0.25">
      <c r="A61" s="2">
        <v>2014</v>
      </c>
      <c r="B61" s="2">
        <v>1639</v>
      </c>
      <c r="C61" s="3" t="s">
        <v>7</v>
      </c>
      <c r="D61" s="4">
        <v>42016</v>
      </c>
      <c r="E61" s="2">
        <v>4803</v>
      </c>
      <c r="F61" s="3" t="s">
        <v>2</v>
      </c>
      <c r="G61" s="3" t="s">
        <v>1</v>
      </c>
      <c r="H61" s="3" t="s">
        <v>28</v>
      </c>
      <c r="I61" s="2">
        <v>2014</v>
      </c>
      <c r="J61" s="2">
        <v>500</v>
      </c>
      <c r="K61" s="2">
        <v>114</v>
      </c>
      <c r="L61" s="2">
        <v>0.7</v>
      </c>
      <c r="M61" s="1">
        <v>2.15</v>
      </c>
      <c r="N61" s="1">
        <v>2.6999999999999999E-5</v>
      </c>
      <c r="O61" s="1">
        <v>8.9999999999999993E-3</v>
      </c>
      <c r="P61" s="1">
        <v>3.9999999999999998E-7</v>
      </c>
      <c r="Q61" s="1">
        <v>9.7528937723683096E-2</v>
      </c>
      <c r="R61" s="1">
        <v>4.3981479079903201E-4</v>
      </c>
      <c r="S61" s="16">
        <f t="shared" si="0"/>
        <v>0.49853587628936491</v>
      </c>
      <c r="T61" s="16">
        <f t="shared" si="1"/>
        <v>4.3271605112847063E-2</v>
      </c>
      <c r="U61" s="5">
        <f t="shared" si="2"/>
        <v>1.3658517158612736E-3</v>
      </c>
      <c r="V61" s="18">
        <f t="shared" si="3"/>
        <v>1.1855234277492346E-4</v>
      </c>
      <c r="W61" s="18">
        <f t="shared" si="4"/>
        <v>1.0906815535292958E-4</v>
      </c>
      <c r="X61" s="5">
        <f>LOOKUP(G61,'Load Factor Adjustment'!$A$40:$A$46,'Load Factor Adjustment'!$D$40:$D$46)</f>
        <v>0.68571428571428572</v>
      </c>
      <c r="Y61" s="5">
        <f t="shared" si="5"/>
        <v>9.3658403373344482E-4</v>
      </c>
      <c r="Z61" s="18">
        <f t="shared" si="6"/>
        <v>7.4789592242008858E-5</v>
      </c>
    </row>
    <row r="62" spans="1:26" s="5" customFormat="1" ht="15" customHeight="1" x14ac:dyDescent="0.25">
      <c r="A62" s="2">
        <v>2014</v>
      </c>
      <c r="B62" s="2">
        <v>1640</v>
      </c>
      <c r="C62" s="3" t="s">
        <v>7</v>
      </c>
      <c r="D62" s="4">
        <v>42047</v>
      </c>
      <c r="E62" s="2">
        <v>4804</v>
      </c>
      <c r="F62" s="3" t="s">
        <v>5</v>
      </c>
      <c r="G62" s="3" t="s">
        <v>31</v>
      </c>
      <c r="H62" s="3" t="s">
        <v>4</v>
      </c>
      <c r="I62" s="2">
        <v>1973</v>
      </c>
      <c r="J62" s="2">
        <v>3000</v>
      </c>
      <c r="K62" s="2">
        <v>100</v>
      </c>
      <c r="L62" s="2">
        <v>0.36</v>
      </c>
      <c r="M62" s="1">
        <v>12.09</v>
      </c>
      <c r="N62" s="1">
        <v>2.7999999999999998E-4</v>
      </c>
      <c r="O62" s="1">
        <v>0.60499999999999998</v>
      </c>
      <c r="P62" s="1">
        <v>4.3999999999999999E-5</v>
      </c>
      <c r="Q62" s="1">
        <v>1.83928581622119</v>
      </c>
      <c r="R62" s="1">
        <v>0.134880960502233</v>
      </c>
      <c r="S62" s="16"/>
      <c r="T62" s="16"/>
      <c r="V62" s="18"/>
      <c r="W62" s="18"/>
      <c r="Z62" s="18"/>
    </row>
    <row r="63" spans="1:26" s="5" customFormat="1" ht="15" customHeight="1" x14ac:dyDescent="0.25">
      <c r="A63" s="2">
        <v>2014</v>
      </c>
      <c r="B63" s="2">
        <v>1640</v>
      </c>
      <c r="C63" s="3" t="s">
        <v>7</v>
      </c>
      <c r="D63" s="4">
        <v>42047</v>
      </c>
      <c r="E63" s="2">
        <v>4805</v>
      </c>
      <c r="F63" s="3" t="s">
        <v>2</v>
      </c>
      <c r="G63" s="3" t="s">
        <v>31</v>
      </c>
      <c r="H63" s="3" t="s">
        <v>28</v>
      </c>
      <c r="I63" s="2">
        <v>2013</v>
      </c>
      <c r="J63" s="2">
        <v>3000</v>
      </c>
      <c r="K63" s="2">
        <v>125</v>
      </c>
      <c r="L63" s="2">
        <v>0.36</v>
      </c>
      <c r="M63" s="1">
        <v>2.15</v>
      </c>
      <c r="N63" s="1">
        <v>2.6999999999999999E-5</v>
      </c>
      <c r="O63" s="1">
        <v>8.9999999999999993E-3</v>
      </c>
      <c r="P63" s="1">
        <v>3.9999999999999998E-7</v>
      </c>
      <c r="Q63" s="1">
        <v>0.36815479080678298</v>
      </c>
      <c r="R63" s="1">
        <v>2.0535714608669298E-3</v>
      </c>
      <c r="S63" s="16">
        <f t="shared" si="0"/>
        <v>1.471131025414407</v>
      </c>
      <c r="T63" s="16">
        <f t="shared" si="1"/>
        <v>0.13282738904136607</v>
      </c>
      <c r="U63" s="5">
        <f t="shared" si="2"/>
        <v>4.0304959600394709E-3</v>
      </c>
      <c r="V63" s="18">
        <f t="shared" si="3"/>
        <v>3.6391065490785224E-4</v>
      </c>
      <c r="W63" s="18">
        <f t="shared" si="4"/>
        <v>3.3479780251522405E-4</v>
      </c>
      <c r="X63" s="5">
        <f>LOOKUP(G63,'Load Factor Adjustment'!$A$40:$A$46,'Load Factor Adjustment'!$D$40:$D$46)</f>
        <v>0.78431372549019607</v>
      </c>
      <c r="Y63" s="5">
        <f t="shared" si="5"/>
        <v>3.1611733019917417E-3</v>
      </c>
      <c r="Z63" s="18">
        <f t="shared" si="6"/>
        <v>2.6258651177664633E-4</v>
      </c>
    </row>
    <row r="64" spans="1:26" s="5" customFormat="1" ht="15" customHeight="1" x14ac:dyDescent="0.25">
      <c r="A64" s="2">
        <v>2013</v>
      </c>
      <c r="B64" s="2">
        <v>1641</v>
      </c>
      <c r="C64" s="3" t="s">
        <v>7</v>
      </c>
      <c r="D64" s="4">
        <v>42033</v>
      </c>
      <c r="E64" s="2">
        <v>4845</v>
      </c>
      <c r="F64" s="3" t="s">
        <v>5</v>
      </c>
      <c r="G64" s="3" t="s">
        <v>35</v>
      </c>
      <c r="H64" s="3" t="s">
        <v>4</v>
      </c>
      <c r="I64" s="2">
        <v>1980</v>
      </c>
      <c r="J64" s="2">
        <v>400</v>
      </c>
      <c r="K64" s="2">
        <v>650</v>
      </c>
      <c r="L64" s="2">
        <v>0.74</v>
      </c>
      <c r="M64" s="1">
        <v>10.23</v>
      </c>
      <c r="N64" s="1">
        <v>2.4000000000000001E-4</v>
      </c>
      <c r="O64" s="1">
        <v>0.39600000000000002</v>
      </c>
      <c r="P64" s="1">
        <v>2.8799999999999999E-5</v>
      </c>
      <c r="Q64" s="1">
        <v>2.7803835212027801</v>
      </c>
      <c r="R64" s="1">
        <v>0.15727936461445999</v>
      </c>
      <c r="S64" s="16"/>
      <c r="T64" s="16"/>
      <c r="V64" s="18"/>
      <c r="W64" s="18"/>
      <c r="Z64" s="18"/>
    </row>
    <row r="65" spans="1:26" s="5" customFormat="1" ht="15" customHeight="1" x14ac:dyDescent="0.25">
      <c r="A65" s="2">
        <v>2013</v>
      </c>
      <c r="B65" s="2">
        <v>1641</v>
      </c>
      <c r="C65" s="3" t="s">
        <v>7</v>
      </c>
      <c r="D65" s="4">
        <v>42033</v>
      </c>
      <c r="E65" s="2">
        <v>4847</v>
      </c>
      <c r="F65" s="3" t="s">
        <v>2</v>
      </c>
      <c r="G65" s="3" t="s">
        <v>35</v>
      </c>
      <c r="H65" s="3" t="s">
        <v>13</v>
      </c>
      <c r="I65" s="2">
        <v>2014</v>
      </c>
      <c r="J65" s="2">
        <v>400</v>
      </c>
      <c r="K65" s="2">
        <v>440</v>
      </c>
      <c r="L65" s="2">
        <v>0.74</v>
      </c>
      <c r="M65" s="1">
        <v>2.3199999999999998</v>
      </c>
      <c r="N65" s="1">
        <v>3.0000000000000001E-5</v>
      </c>
      <c r="O65" s="1">
        <v>8.7999999999999995E-2</v>
      </c>
      <c r="P65" s="1">
        <v>4.4000000000000002E-6</v>
      </c>
      <c r="Q65" s="1">
        <v>0.34167900694762399</v>
      </c>
      <c r="R65" s="1">
        <v>1.38968607384732E-2</v>
      </c>
      <c r="S65" s="16">
        <f t="shared" si="0"/>
        <v>2.4387045142551562</v>
      </c>
      <c r="T65" s="16">
        <f t="shared" si="1"/>
        <v>0.14338250387598678</v>
      </c>
      <c r="U65" s="5">
        <f t="shared" si="2"/>
        <v>6.6813822308360443E-3</v>
      </c>
      <c r="V65" s="18">
        <f t="shared" si="3"/>
        <v>3.9282877774242955E-4</v>
      </c>
      <c r="W65" s="18">
        <f t="shared" si="4"/>
        <v>3.6140247552303521E-4</v>
      </c>
      <c r="X65" s="5">
        <f>LOOKUP(G65,'Load Factor Adjustment'!$A$40:$A$46,'Load Factor Adjustment'!$D$40:$D$46)</f>
        <v>0.78431372549019607</v>
      </c>
      <c r="Y65" s="5">
        <f t="shared" si="5"/>
        <v>5.2402997888910154E-3</v>
      </c>
      <c r="Z65" s="18">
        <f t="shared" si="6"/>
        <v>2.8345292197885113E-4</v>
      </c>
    </row>
    <row r="66" spans="1:26" s="5" customFormat="1" ht="15" customHeight="1" x14ac:dyDescent="0.25">
      <c r="A66" s="2">
        <v>2014</v>
      </c>
      <c r="B66" s="2">
        <v>1643</v>
      </c>
      <c r="C66" s="3" t="s">
        <v>10</v>
      </c>
      <c r="D66" s="4">
        <v>42011</v>
      </c>
      <c r="E66" s="2">
        <v>4684</v>
      </c>
      <c r="F66" s="3" t="s">
        <v>5</v>
      </c>
      <c r="G66" s="3" t="s">
        <v>1</v>
      </c>
      <c r="H66" s="3" t="s">
        <v>8</v>
      </c>
      <c r="I66" s="2">
        <v>2001</v>
      </c>
      <c r="J66" s="2">
        <v>700</v>
      </c>
      <c r="K66" s="2">
        <v>106</v>
      </c>
      <c r="L66" s="2">
        <v>0.7</v>
      </c>
      <c r="M66" s="1">
        <v>6.54</v>
      </c>
      <c r="N66" s="1">
        <v>1.4999999999999999E-4</v>
      </c>
      <c r="O66" s="1">
        <v>0.30399999999999999</v>
      </c>
      <c r="P66" s="1">
        <v>2.2099999999999998E-5</v>
      </c>
      <c r="Q66" s="1">
        <v>0.477490735319966</v>
      </c>
      <c r="R66" s="1">
        <v>3.2588455066970903E-2</v>
      </c>
      <c r="S66" s="16"/>
      <c r="T66" s="16"/>
      <c r="V66" s="18"/>
      <c r="W66" s="18"/>
      <c r="Z66" s="18"/>
    </row>
    <row r="67" spans="1:26" s="5" customFormat="1" ht="15" customHeight="1" x14ac:dyDescent="0.25">
      <c r="A67" s="2">
        <v>2014</v>
      </c>
      <c r="B67" s="2">
        <v>1643</v>
      </c>
      <c r="C67" s="3" t="s">
        <v>10</v>
      </c>
      <c r="D67" s="4">
        <v>42011</v>
      </c>
      <c r="E67" s="2">
        <v>4685</v>
      </c>
      <c r="F67" s="3" t="s">
        <v>2</v>
      </c>
      <c r="G67" s="3" t="s">
        <v>1</v>
      </c>
      <c r="H67" s="3" t="s">
        <v>13</v>
      </c>
      <c r="I67" s="2">
        <v>2014</v>
      </c>
      <c r="J67" s="2">
        <v>700</v>
      </c>
      <c r="K67" s="2">
        <v>109</v>
      </c>
      <c r="L67" s="2">
        <v>0.7</v>
      </c>
      <c r="M67" s="1">
        <v>2.3199999999999998</v>
      </c>
      <c r="N67" s="1">
        <v>3.0000000000000001E-5</v>
      </c>
      <c r="O67" s="1">
        <v>0.112</v>
      </c>
      <c r="P67" s="1">
        <v>7.9999999999999996E-6</v>
      </c>
      <c r="Q67" s="1">
        <v>0.14276812619833201</v>
      </c>
      <c r="R67" s="1">
        <v>8.2422840096196895E-3</v>
      </c>
      <c r="S67" s="16">
        <f t="shared" si="0"/>
        <v>0.33472260912163398</v>
      </c>
      <c r="T67" s="16">
        <f t="shared" si="1"/>
        <v>2.4346171057351214E-2</v>
      </c>
      <c r="U67" s="5">
        <f t="shared" si="2"/>
        <v>9.1704824416886021E-4</v>
      </c>
      <c r="V67" s="18">
        <f t="shared" si="3"/>
        <v>6.6701838513290998E-5</v>
      </c>
      <c r="W67" s="18">
        <f t="shared" si="4"/>
        <v>6.1365691432227723E-5</v>
      </c>
      <c r="X67" s="5">
        <f>LOOKUP(G67,'Load Factor Adjustment'!$A$40:$A$46,'Load Factor Adjustment'!$D$40:$D$46)</f>
        <v>0.68571428571428572</v>
      </c>
      <c r="Y67" s="5">
        <f t="shared" si="5"/>
        <v>6.2883308171578982E-4</v>
      </c>
      <c r="Z67" s="18">
        <f t="shared" si="6"/>
        <v>4.2079331267813299E-5</v>
      </c>
    </row>
    <row r="68" spans="1:26" s="5" customFormat="1" ht="15" customHeight="1" x14ac:dyDescent="0.25">
      <c r="A68" s="2">
        <v>2014</v>
      </c>
      <c r="B68" s="2">
        <v>1644</v>
      </c>
      <c r="C68" s="3" t="s">
        <v>10</v>
      </c>
      <c r="D68" s="4">
        <v>42013</v>
      </c>
      <c r="E68" s="2">
        <v>4680</v>
      </c>
      <c r="F68" s="3" t="s">
        <v>5</v>
      </c>
      <c r="G68" s="3" t="s">
        <v>1</v>
      </c>
      <c r="H68" s="3" t="s">
        <v>4</v>
      </c>
      <c r="I68" s="2">
        <v>1990</v>
      </c>
      <c r="J68" s="2">
        <v>350</v>
      </c>
      <c r="K68" s="2">
        <v>69</v>
      </c>
      <c r="L68" s="2">
        <v>0.7</v>
      </c>
      <c r="M68" s="1">
        <v>8.17</v>
      </c>
      <c r="N68" s="1">
        <v>1.9000000000000001E-4</v>
      </c>
      <c r="O68" s="1">
        <v>0.47899999999999998</v>
      </c>
      <c r="P68" s="1">
        <v>3.6100000000000003E-5</v>
      </c>
      <c r="Q68" s="1">
        <v>0.18817806650307101</v>
      </c>
      <c r="R68" s="1">
        <v>1.5753681760146299E-2</v>
      </c>
      <c r="S68" s="16"/>
      <c r="T68" s="16"/>
      <c r="V68" s="18"/>
      <c r="W68" s="18"/>
      <c r="Z68" s="18"/>
    </row>
    <row r="69" spans="1:26" s="5" customFormat="1" ht="15" customHeight="1" x14ac:dyDescent="0.25">
      <c r="A69" s="2">
        <v>2014</v>
      </c>
      <c r="B69" s="2">
        <v>1644</v>
      </c>
      <c r="C69" s="3" t="s">
        <v>10</v>
      </c>
      <c r="D69" s="4">
        <v>42013</v>
      </c>
      <c r="E69" s="2">
        <v>4681</v>
      </c>
      <c r="F69" s="3" t="s">
        <v>2</v>
      </c>
      <c r="G69" s="3" t="s">
        <v>1</v>
      </c>
      <c r="H69" s="3" t="s">
        <v>28</v>
      </c>
      <c r="I69" s="2">
        <v>2014</v>
      </c>
      <c r="J69" s="2">
        <v>350</v>
      </c>
      <c r="K69" s="2">
        <v>85</v>
      </c>
      <c r="L69" s="2">
        <v>0.7</v>
      </c>
      <c r="M69" s="1">
        <v>2.15</v>
      </c>
      <c r="N69" s="1">
        <v>2.6999999999999999E-5</v>
      </c>
      <c r="O69" s="1">
        <v>8.9999999999999993E-3</v>
      </c>
      <c r="P69" s="1">
        <v>8.9999999999999996E-7</v>
      </c>
      <c r="Q69" s="1">
        <v>5.0438417612914503E-2</v>
      </c>
      <c r="R69" s="1">
        <v>2.42751722078838E-4</v>
      </c>
      <c r="S69" s="16">
        <f t="shared" ref="S69:S131" si="7">Q68-Q69</f>
        <v>0.1377396488901565</v>
      </c>
      <c r="T69" s="16">
        <f t="shared" ref="T69:T131" si="8">R68-R69</f>
        <v>1.551093003806746E-2</v>
      </c>
      <c r="U69" s="5">
        <f t="shared" ref="U69:U131" si="9">S69/365</f>
        <v>3.7736890106892189E-4</v>
      </c>
      <c r="V69" s="18">
        <f t="shared" ref="V69:V131" si="10">T69/365</f>
        <v>4.2495698734431398E-5</v>
      </c>
      <c r="W69" s="18">
        <f t="shared" ref="W69:W131" si="11">V69*0.92</f>
        <v>3.9096042835676886E-5</v>
      </c>
      <c r="X69" s="5">
        <f>LOOKUP(G69,'Load Factor Adjustment'!$A$40:$A$46,'Load Factor Adjustment'!$D$40:$D$46)</f>
        <v>0.68571428571428572</v>
      </c>
      <c r="Y69" s="5">
        <f t="shared" ref="Y69:Y131" si="12">U69*X69</f>
        <v>2.5876724644726074E-4</v>
      </c>
      <c r="Z69" s="18">
        <f t="shared" ref="Z69:Z131" si="13">W69*X69</f>
        <v>2.6808715087321295E-5</v>
      </c>
    </row>
    <row r="70" spans="1:26" s="5" customFormat="1" ht="15" customHeight="1" x14ac:dyDescent="0.25">
      <c r="A70" s="2">
        <v>2014</v>
      </c>
      <c r="B70" s="2">
        <v>1645</v>
      </c>
      <c r="C70" s="3" t="s">
        <v>10</v>
      </c>
      <c r="D70" s="4">
        <v>42026</v>
      </c>
      <c r="E70" s="2">
        <v>4678</v>
      </c>
      <c r="F70" s="3" t="s">
        <v>5</v>
      </c>
      <c r="G70" s="3" t="s">
        <v>1</v>
      </c>
      <c r="H70" s="3" t="s">
        <v>8</v>
      </c>
      <c r="I70" s="2">
        <v>1998</v>
      </c>
      <c r="J70" s="2">
        <v>300</v>
      </c>
      <c r="K70" s="2">
        <v>102</v>
      </c>
      <c r="L70" s="2">
        <v>0.7</v>
      </c>
      <c r="M70" s="1">
        <v>6.54</v>
      </c>
      <c r="N70" s="1">
        <v>1.4999999999999999E-4</v>
      </c>
      <c r="O70" s="1">
        <v>0.30399999999999999</v>
      </c>
      <c r="P70" s="1">
        <v>2.2099999999999998E-5</v>
      </c>
      <c r="Q70" s="1">
        <v>0.176729163816081</v>
      </c>
      <c r="R70" s="1">
        <v>1.0465152237005299E-2</v>
      </c>
      <c r="S70" s="16"/>
      <c r="T70" s="16"/>
      <c r="V70" s="18"/>
      <c r="W70" s="18"/>
      <c r="Z70" s="18"/>
    </row>
    <row r="71" spans="1:26" s="5" customFormat="1" ht="15" customHeight="1" x14ac:dyDescent="0.25">
      <c r="A71" s="2">
        <v>2014</v>
      </c>
      <c r="B71" s="2">
        <v>1645</v>
      </c>
      <c r="C71" s="3" t="s">
        <v>10</v>
      </c>
      <c r="D71" s="4">
        <v>42026</v>
      </c>
      <c r="E71" s="2">
        <v>4679</v>
      </c>
      <c r="F71" s="3" t="s">
        <v>2</v>
      </c>
      <c r="G71" s="3" t="s">
        <v>1</v>
      </c>
      <c r="H71" s="3" t="s">
        <v>28</v>
      </c>
      <c r="I71" s="2">
        <v>2014</v>
      </c>
      <c r="J71" s="2">
        <v>300</v>
      </c>
      <c r="K71" s="2">
        <v>115</v>
      </c>
      <c r="L71" s="2">
        <v>0.7</v>
      </c>
      <c r="M71" s="1">
        <v>2.15</v>
      </c>
      <c r="N71" s="1">
        <v>2.6999999999999999E-5</v>
      </c>
      <c r="O71" s="1">
        <v>8.9999999999999993E-3</v>
      </c>
      <c r="P71" s="1">
        <v>3.9999999999999998E-7</v>
      </c>
      <c r="Q71" s="1">
        <v>5.83119228437841E-2</v>
      </c>
      <c r="R71" s="1">
        <v>2.5555554107658802E-4</v>
      </c>
      <c r="S71" s="16">
        <f t="shared" si="7"/>
        <v>0.1184172409722969</v>
      </c>
      <c r="T71" s="16">
        <f t="shared" si="8"/>
        <v>1.0209596695928712E-2</v>
      </c>
      <c r="U71" s="5">
        <f t="shared" si="9"/>
        <v>3.2443079718437505E-4</v>
      </c>
      <c r="V71" s="18">
        <f t="shared" si="10"/>
        <v>2.7971497797064962E-5</v>
      </c>
      <c r="W71" s="18">
        <f t="shared" si="11"/>
        <v>2.5733777973299767E-5</v>
      </c>
      <c r="X71" s="5">
        <f>LOOKUP(G71,'Load Factor Adjustment'!$A$40:$A$46,'Load Factor Adjustment'!$D$40:$D$46)</f>
        <v>0.68571428571428572</v>
      </c>
      <c r="Y71" s="5">
        <f t="shared" si="12"/>
        <v>2.2246683235500005E-4</v>
      </c>
      <c r="Z71" s="18">
        <f t="shared" si="13"/>
        <v>1.764601918169127E-5</v>
      </c>
    </row>
    <row r="72" spans="1:26" s="5" customFormat="1" ht="15" customHeight="1" x14ac:dyDescent="0.25">
      <c r="A72" s="2">
        <v>2014</v>
      </c>
      <c r="B72" s="2">
        <v>1646</v>
      </c>
      <c r="C72" s="3" t="s">
        <v>10</v>
      </c>
      <c r="D72" s="4">
        <v>42026</v>
      </c>
      <c r="E72" s="2">
        <v>4676</v>
      </c>
      <c r="F72" s="3" t="s">
        <v>5</v>
      </c>
      <c r="G72" s="3" t="s">
        <v>1</v>
      </c>
      <c r="H72" s="3" t="s">
        <v>4</v>
      </c>
      <c r="I72" s="2">
        <v>1994</v>
      </c>
      <c r="J72" s="2">
        <v>700</v>
      </c>
      <c r="K72" s="2">
        <v>96</v>
      </c>
      <c r="L72" s="2">
        <v>0.7</v>
      </c>
      <c r="M72" s="1">
        <v>8.17</v>
      </c>
      <c r="N72" s="1">
        <v>1.9000000000000001E-4</v>
      </c>
      <c r="O72" s="1">
        <v>0.47899999999999998</v>
      </c>
      <c r="P72" s="1">
        <v>3.6100000000000003E-5</v>
      </c>
      <c r="Q72" s="1">
        <v>0.54185185038450101</v>
      </c>
      <c r="R72" s="1">
        <v>4.7299257567486298E-2</v>
      </c>
      <c r="S72" s="16"/>
      <c r="T72" s="16"/>
      <c r="V72" s="18"/>
      <c r="W72" s="18"/>
      <c r="Z72" s="18"/>
    </row>
    <row r="73" spans="1:26" s="5" customFormat="1" ht="15" customHeight="1" x14ac:dyDescent="0.25">
      <c r="A73" s="2">
        <v>2014</v>
      </c>
      <c r="B73" s="2">
        <v>1646</v>
      </c>
      <c r="C73" s="3" t="s">
        <v>10</v>
      </c>
      <c r="D73" s="4">
        <v>42026</v>
      </c>
      <c r="E73" s="2">
        <v>4677</v>
      </c>
      <c r="F73" s="3" t="s">
        <v>2</v>
      </c>
      <c r="G73" s="3" t="s">
        <v>1</v>
      </c>
      <c r="H73" s="3" t="s">
        <v>28</v>
      </c>
      <c r="I73" s="2">
        <v>2014</v>
      </c>
      <c r="J73" s="2">
        <v>700</v>
      </c>
      <c r="K73" s="2">
        <v>100</v>
      </c>
      <c r="L73" s="2">
        <v>0.7</v>
      </c>
      <c r="M73" s="1">
        <v>2.15</v>
      </c>
      <c r="N73" s="1">
        <v>2.6999999999999999E-5</v>
      </c>
      <c r="O73" s="1">
        <v>8.9999999999999993E-3</v>
      </c>
      <c r="P73" s="1">
        <v>3.9999999999999998E-7</v>
      </c>
      <c r="Q73" s="1">
        <v>0.12123071297162</v>
      </c>
      <c r="R73" s="1">
        <v>5.6172836545320898E-4</v>
      </c>
      <c r="S73" s="16">
        <f t="shared" si="7"/>
        <v>0.42062113741288099</v>
      </c>
      <c r="T73" s="16">
        <f t="shared" si="8"/>
        <v>4.6737529202033092E-2</v>
      </c>
      <c r="U73" s="5">
        <f t="shared" si="9"/>
        <v>1.1523866778435097E-3</v>
      </c>
      <c r="V73" s="18">
        <f t="shared" si="10"/>
        <v>1.2804802521104957E-4</v>
      </c>
      <c r="W73" s="18">
        <f t="shared" si="11"/>
        <v>1.1780418319416562E-4</v>
      </c>
      <c r="X73" s="5">
        <f>LOOKUP(G73,'Load Factor Adjustment'!$A$40:$A$46,'Load Factor Adjustment'!$D$40:$D$46)</f>
        <v>0.68571428571428572</v>
      </c>
      <c r="Y73" s="5">
        <f t="shared" si="12"/>
        <v>7.9020800766412089E-4</v>
      </c>
      <c r="Z73" s="18">
        <f t="shared" si="13"/>
        <v>8.0780011333142143E-5</v>
      </c>
    </row>
    <row r="74" spans="1:26" s="5" customFormat="1" ht="15" customHeight="1" x14ac:dyDescent="0.25">
      <c r="A74" s="2">
        <v>2014</v>
      </c>
      <c r="B74" s="2">
        <v>1647</v>
      </c>
      <c r="C74" s="3" t="s">
        <v>10</v>
      </c>
      <c r="D74" s="4">
        <v>42024</v>
      </c>
      <c r="E74" s="2">
        <v>4674</v>
      </c>
      <c r="F74" s="3" t="s">
        <v>5</v>
      </c>
      <c r="G74" s="3" t="s">
        <v>1</v>
      </c>
      <c r="H74" s="3" t="s">
        <v>4</v>
      </c>
      <c r="I74" s="2">
        <v>1971</v>
      </c>
      <c r="J74" s="2">
        <v>110</v>
      </c>
      <c r="K74" s="2">
        <v>69</v>
      </c>
      <c r="L74" s="2">
        <v>0.7</v>
      </c>
      <c r="M74" s="1">
        <v>12.09</v>
      </c>
      <c r="N74" s="1">
        <v>2.7999999999999998E-4</v>
      </c>
      <c r="O74" s="1">
        <v>0.60499999999999998</v>
      </c>
      <c r="P74" s="1">
        <v>4.3999999999999999E-5</v>
      </c>
      <c r="Q74" s="1">
        <v>7.9463083104965707E-2</v>
      </c>
      <c r="R74" s="1">
        <v>4.9037491128939101E-3</v>
      </c>
      <c r="S74" s="16"/>
      <c r="T74" s="16"/>
      <c r="V74" s="18"/>
      <c r="W74" s="18"/>
      <c r="Z74" s="18"/>
    </row>
    <row r="75" spans="1:26" s="5" customFormat="1" ht="15" customHeight="1" x14ac:dyDescent="0.25">
      <c r="A75" s="2">
        <v>2014</v>
      </c>
      <c r="B75" s="2">
        <v>1647</v>
      </c>
      <c r="C75" s="3" t="s">
        <v>10</v>
      </c>
      <c r="D75" s="4">
        <v>42024</v>
      </c>
      <c r="E75" s="2">
        <v>4675</v>
      </c>
      <c r="F75" s="3" t="s">
        <v>2</v>
      </c>
      <c r="G75" s="3" t="s">
        <v>1</v>
      </c>
      <c r="H75" s="3" t="s">
        <v>28</v>
      </c>
      <c r="I75" s="2">
        <v>2014</v>
      </c>
      <c r="J75" s="2">
        <v>110</v>
      </c>
      <c r="K75" s="2">
        <v>85</v>
      </c>
      <c r="L75" s="2">
        <v>0.7</v>
      </c>
      <c r="M75" s="1">
        <v>2.15</v>
      </c>
      <c r="N75" s="1">
        <v>2.6999999999999999E-5</v>
      </c>
      <c r="O75" s="1">
        <v>8.9999999999999993E-3</v>
      </c>
      <c r="P75" s="1">
        <v>8.9999999999999996E-7</v>
      </c>
      <c r="Q75" s="1">
        <v>1.56183241105027E-2</v>
      </c>
      <c r="R75" s="1">
        <v>6.8501732050178302E-5</v>
      </c>
      <c r="S75" s="16">
        <f t="shared" si="7"/>
        <v>6.3844758994463013E-2</v>
      </c>
      <c r="T75" s="16">
        <f t="shared" si="8"/>
        <v>4.8352473808437315E-3</v>
      </c>
      <c r="U75" s="5">
        <f t="shared" si="9"/>
        <v>1.7491714793003565E-4</v>
      </c>
      <c r="V75" s="18">
        <f t="shared" si="10"/>
        <v>1.3247253098202004E-5</v>
      </c>
      <c r="W75" s="18">
        <f t="shared" si="11"/>
        <v>1.2187472850345844E-5</v>
      </c>
      <c r="X75" s="5">
        <f>LOOKUP(G75,'Load Factor Adjustment'!$A$40:$A$46,'Load Factor Adjustment'!$D$40:$D$46)</f>
        <v>0.68571428571428572</v>
      </c>
      <c r="Y75" s="5">
        <f t="shared" si="12"/>
        <v>1.1994318715202444E-4</v>
      </c>
      <c r="Z75" s="18">
        <f t="shared" si="13"/>
        <v>8.3571242402371504E-6</v>
      </c>
    </row>
    <row r="76" spans="1:26" s="5" customFormat="1" ht="15" customHeight="1" x14ac:dyDescent="0.25">
      <c r="A76" s="2">
        <v>2014</v>
      </c>
      <c r="B76" s="2">
        <v>1648</v>
      </c>
      <c r="C76" s="3" t="s">
        <v>10</v>
      </c>
      <c r="D76" s="4">
        <v>42011</v>
      </c>
      <c r="E76" s="2">
        <v>4682</v>
      </c>
      <c r="F76" s="3" t="s">
        <v>5</v>
      </c>
      <c r="G76" s="3" t="s">
        <v>1</v>
      </c>
      <c r="H76" s="3" t="s">
        <v>4</v>
      </c>
      <c r="I76" s="2">
        <v>1972</v>
      </c>
      <c r="J76" s="2">
        <v>1800</v>
      </c>
      <c r="K76" s="2">
        <v>55</v>
      </c>
      <c r="L76" s="2">
        <v>0.7</v>
      </c>
      <c r="M76" s="1">
        <v>12.09</v>
      </c>
      <c r="N76" s="1">
        <v>2.7999999999999998E-4</v>
      </c>
      <c r="O76" s="1">
        <v>0.60499999999999998</v>
      </c>
      <c r="P76" s="1">
        <v>4.3999999999999999E-5</v>
      </c>
      <c r="Q76" s="1">
        <v>1.1802083317458301</v>
      </c>
      <c r="R76" s="1">
        <v>8.6548611409219295E-2</v>
      </c>
      <c r="S76" s="16"/>
      <c r="T76" s="16"/>
      <c r="V76" s="18"/>
      <c r="W76" s="18"/>
      <c r="Z76" s="18"/>
    </row>
    <row r="77" spans="1:26" s="5" customFormat="1" ht="15" customHeight="1" x14ac:dyDescent="0.25">
      <c r="A77" s="2">
        <v>2014</v>
      </c>
      <c r="B77" s="2">
        <v>1648</v>
      </c>
      <c r="C77" s="3" t="s">
        <v>10</v>
      </c>
      <c r="D77" s="4">
        <v>42011</v>
      </c>
      <c r="E77" s="2">
        <v>4683</v>
      </c>
      <c r="F77" s="3" t="s">
        <v>2</v>
      </c>
      <c r="G77" s="3" t="s">
        <v>1</v>
      </c>
      <c r="H77" s="3" t="s">
        <v>13</v>
      </c>
      <c r="I77" s="2">
        <v>2014</v>
      </c>
      <c r="J77" s="2">
        <v>1800</v>
      </c>
      <c r="K77" s="2">
        <v>69</v>
      </c>
      <c r="L77" s="2">
        <v>0.7</v>
      </c>
      <c r="M77" s="1">
        <v>2.74</v>
      </c>
      <c r="N77" s="1">
        <v>3.6000000000000001E-5</v>
      </c>
      <c r="O77" s="1">
        <v>0.192</v>
      </c>
      <c r="P77" s="1">
        <v>1.4100000000000001E-5</v>
      </c>
      <c r="Q77" s="1">
        <v>0.29363333034499001</v>
      </c>
      <c r="R77" s="1">
        <v>3.0561249677418401E-2</v>
      </c>
      <c r="S77" s="16">
        <f t="shared" si="7"/>
        <v>0.88657500140084</v>
      </c>
      <c r="T77" s="16">
        <f t="shared" si="8"/>
        <v>5.5987361731800897E-2</v>
      </c>
      <c r="U77" s="5">
        <f t="shared" si="9"/>
        <v>2.4289726065776437E-3</v>
      </c>
      <c r="V77" s="18">
        <f t="shared" si="10"/>
        <v>1.5339003214192028E-4</v>
      </c>
      <c r="W77" s="18">
        <f t="shared" si="11"/>
        <v>1.4111882957056667E-4</v>
      </c>
      <c r="X77" s="5">
        <f>LOOKUP(G77,'Load Factor Adjustment'!$A$40:$A$46,'Load Factor Adjustment'!$D$40:$D$46)</f>
        <v>0.68571428571428572</v>
      </c>
      <c r="Y77" s="5">
        <f t="shared" si="12"/>
        <v>1.6655812159389557E-3</v>
      </c>
      <c r="Z77" s="18">
        <f t="shared" si="13"/>
        <v>9.6767197419817151E-5</v>
      </c>
    </row>
    <row r="78" spans="1:26" s="5" customFormat="1" ht="15" customHeight="1" x14ac:dyDescent="0.25">
      <c r="A78" s="2">
        <v>2014</v>
      </c>
      <c r="B78" s="2">
        <v>1650</v>
      </c>
      <c r="C78" s="3" t="s">
        <v>10</v>
      </c>
      <c r="D78" s="4">
        <v>42074</v>
      </c>
      <c r="E78" s="2">
        <v>4830</v>
      </c>
      <c r="F78" s="3" t="s">
        <v>5</v>
      </c>
      <c r="G78" s="3" t="s">
        <v>1</v>
      </c>
      <c r="H78" s="3" t="s">
        <v>4</v>
      </c>
      <c r="I78" s="2">
        <v>1976</v>
      </c>
      <c r="J78" s="2">
        <v>300</v>
      </c>
      <c r="K78" s="2">
        <v>98</v>
      </c>
      <c r="L78" s="2">
        <v>0.7</v>
      </c>
      <c r="M78" s="1">
        <v>12.09</v>
      </c>
      <c r="N78" s="1">
        <v>2.7999999999999998E-4</v>
      </c>
      <c r="O78" s="1">
        <v>0.60499999999999998</v>
      </c>
      <c r="P78" s="1">
        <v>4.3999999999999999E-5</v>
      </c>
      <c r="Q78" s="1">
        <v>0.350486110639672</v>
      </c>
      <c r="R78" s="1">
        <v>2.57023149033439E-2</v>
      </c>
      <c r="S78" s="16"/>
      <c r="T78" s="16"/>
      <c r="V78" s="18"/>
      <c r="W78" s="18"/>
      <c r="Z78" s="18"/>
    </row>
    <row r="79" spans="1:26" s="5" customFormat="1" ht="15" customHeight="1" x14ac:dyDescent="0.25">
      <c r="A79" s="2">
        <v>2014</v>
      </c>
      <c r="B79" s="2">
        <v>1650</v>
      </c>
      <c r="C79" s="3" t="s">
        <v>10</v>
      </c>
      <c r="D79" s="4">
        <v>42074</v>
      </c>
      <c r="E79" s="2">
        <v>4831</v>
      </c>
      <c r="F79" s="3" t="s">
        <v>2</v>
      </c>
      <c r="G79" s="3" t="s">
        <v>1</v>
      </c>
      <c r="H79" s="3" t="s">
        <v>13</v>
      </c>
      <c r="I79" s="2">
        <v>2014</v>
      </c>
      <c r="J79" s="2">
        <v>300</v>
      </c>
      <c r="K79" s="2">
        <v>108</v>
      </c>
      <c r="L79" s="2">
        <v>0.7</v>
      </c>
      <c r="M79" s="1">
        <v>2.3199999999999998</v>
      </c>
      <c r="N79" s="1">
        <v>3.0000000000000001E-5</v>
      </c>
      <c r="O79" s="1">
        <v>0.112</v>
      </c>
      <c r="P79" s="1">
        <v>7.9999999999999996E-6</v>
      </c>
      <c r="Q79" s="1">
        <v>5.9124997295757299E-2</v>
      </c>
      <c r="R79" s="1">
        <v>3.1000000328766202E-3</v>
      </c>
      <c r="S79" s="16">
        <f t="shared" si="7"/>
        <v>0.29136111334391468</v>
      </c>
      <c r="T79" s="16">
        <f t="shared" si="8"/>
        <v>2.260231487046728E-2</v>
      </c>
      <c r="U79" s="5">
        <f t="shared" si="9"/>
        <v>7.9824962559976623E-4</v>
      </c>
      <c r="V79" s="18">
        <f t="shared" si="10"/>
        <v>6.1924150330047346E-5</v>
      </c>
      <c r="W79" s="18">
        <f t="shared" si="11"/>
        <v>5.6970218303643559E-5</v>
      </c>
      <c r="X79" s="5">
        <f>LOOKUP(G79,'Load Factor Adjustment'!$A$40:$A$46,'Load Factor Adjustment'!$D$40:$D$46)</f>
        <v>0.68571428571428572</v>
      </c>
      <c r="Y79" s="5">
        <f t="shared" si="12"/>
        <v>5.4737117183983972E-4</v>
      </c>
      <c r="Z79" s="18">
        <f t="shared" si="13"/>
        <v>3.9065292551069869E-5</v>
      </c>
    </row>
    <row r="80" spans="1:26" s="5" customFormat="1" ht="15" customHeight="1" x14ac:dyDescent="0.25">
      <c r="A80" s="2">
        <v>2014</v>
      </c>
      <c r="B80" s="2">
        <v>1651</v>
      </c>
      <c r="C80" s="3" t="s">
        <v>10</v>
      </c>
      <c r="D80" s="4">
        <v>42114</v>
      </c>
      <c r="E80" s="2">
        <v>4828</v>
      </c>
      <c r="F80" s="3" t="s">
        <v>5</v>
      </c>
      <c r="G80" s="3" t="s">
        <v>1</v>
      </c>
      <c r="H80" s="3" t="s">
        <v>4</v>
      </c>
      <c r="I80" s="2">
        <v>1965</v>
      </c>
      <c r="J80" s="2">
        <v>600</v>
      </c>
      <c r="K80" s="2">
        <v>145</v>
      </c>
      <c r="L80" s="2">
        <v>0.7</v>
      </c>
      <c r="M80" s="1">
        <v>13.02</v>
      </c>
      <c r="N80" s="1">
        <v>2.9999999999999997E-4</v>
      </c>
      <c r="O80" s="1">
        <v>0.55400000000000005</v>
      </c>
      <c r="P80" s="1">
        <v>4.0299999999999997E-5</v>
      </c>
      <c r="Q80" s="1">
        <v>1.1156944676523399</v>
      </c>
      <c r="R80" s="1">
        <v>6.96537048880915E-2</v>
      </c>
      <c r="S80" s="16"/>
      <c r="T80" s="16"/>
      <c r="V80" s="18"/>
      <c r="W80" s="18"/>
      <c r="Z80" s="18"/>
    </row>
    <row r="81" spans="1:26" s="5" customFormat="1" ht="15" customHeight="1" x14ac:dyDescent="0.25">
      <c r="A81" s="2">
        <v>2014</v>
      </c>
      <c r="B81" s="2">
        <v>1651</v>
      </c>
      <c r="C81" s="3" t="s">
        <v>10</v>
      </c>
      <c r="D81" s="4">
        <v>42114</v>
      </c>
      <c r="E81" s="2">
        <v>4829</v>
      </c>
      <c r="F81" s="3" t="s">
        <v>2</v>
      </c>
      <c r="G81" s="3" t="s">
        <v>1</v>
      </c>
      <c r="H81" s="3" t="s">
        <v>13</v>
      </c>
      <c r="I81" s="2">
        <v>2014</v>
      </c>
      <c r="J81" s="2">
        <v>600</v>
      </c>
      <c r="K81" s="2">
        <v>108</v>
      </c>
      <c r="L81" s="2">
        <v>0.7</v>
      </c>
      <c r="M81" s="1">
        <v>2.3199999999999998</v>
      </c>
      <c r="N81" s="1">
        <v>3.0000000000000001E-5</v>
      </c>
      <c r="O81" s="1">
        <v>0.112</v>
      </c>
      <c r="P81" s="1">
        <v>7.9999999999999996E-6</v>
      </c>
      <c r="Q81" s="1">
        <v>0.120499994496358</v>
      </c>
      <c r="R81" s="1">
        <v>6.8000000540204501E-3</v>
      </c>
      <c r="S81" s="16">
        <f t="shared" si="7"/>
        <v>0.99519447315598197</v>
      </c>
      <c r="T81" s="16">
        <f t="shared" si="8"/>
        <v>6.2853704834071045E-2</v>
      </c>
      <c r="U81" s="5">
        <f t="shared" si="9"/>
        <v>2.7265602004273477E-3</v>
      </c>
      <c r="V81" s="18">
        <f t="shared" si="10"/>
        <v>1.7220193105224943E-4</v>
      </c>
      <c r="W81" s="18">
        <f t="shared" si="11"/>
        <v>1.5842577656806949E-4</v>
      </c>
      <c r="X81" s="5">
        <f>LOOKUP(G81,'Load Factor Adjustment'!$A$40:$A$46,'Load Factor Adjustment'!$D$40:$D$46)</f>
        <v>0.68571428571428572</v>
      </c>
      <c r="Y81" s="5">
        <f t="shared" si="12"/>
        <v>1.8696412802930384E-3</v>
      </c>
      <c r="Z81" s="18">
        <f t="shared" si="13"/>
        <v>1.0863481821810479E-4</v>
      </c>
    </row>
    <row r="82" spans="1:26" s="5" customFormat="1" ht="15" customHeight="1" x14ac:dyDescent="0.25">
      <c r="A82" s="2">
        <v>2014</v>
      </c>
      <c r="B82" s="2">
        <v>1652</v>
      </c>
      <c r="C82" s="3" t="s">
        <v>10</v>
      </c>
      <c r="D82" s="4">
        <v>42083</v>
      </c>
      <c r="E82" s="2">
        <v>4826</v>
      </c>
      <c r="F82" s="3" t="s">
        <v>5</v>
      </c>
      <c r="G82" s="3" t="s">
        <v>1</v>
      </c>
      <c r="H82" s="3" t="s">
        <v>4</v>
      </c>
      <c r="I82" s="2">
        <v>1994</v>
      </c>
      <c r="J82" s="2">
        <v>500</v>
      </c>
      <c r="K82" s="2">
        <v>114</v>
      </c>
      <c r="L82" s="2">
        <v>0.7</v>
      </c>
      <c r="M82" s="1">
        <v>8.17</v>
      </c>
      <c r="N82" s="1">
        <v>1.9000000000000001E-4</v>
      </c>
      <c r="O82" s="1">
        <v>0.47899999999999998</v>
      </c>
      <c r="P82" s="1">
        <v>3.6100000000000003E-5</v>
      </c>
      <c r="Q82" s="1">
        <v>0.45960648023685402</v>
      </c>
      <c r="R82" s="1">
        <v>4.0119905972421398E-2</v>
      </c>
      <c r="S82" s="16"/>
      <c r="T82" s="16"/>
      <c r="V82" s="18"/>
      <c r="W82" s="18"/>
      <c r="Z82" s="18"/>
    </row>
    <row r="83" spans="1:26" s="5" customFormat="1" ht="15" customHeight="1" x14ac:dyDescent="0.25">
      <c r="A83" s="2">
        <v>2014</v>
      </c>
      <c r="B83" s="2">
        <v>1652</v>
      </c>
      <c r="C83" s="3" t="s">
        <v>10</v>
      </c>
      <c r="D83" s="4">
        <v>42083</v>
      </c>
      <c r="E83" s="2">
        <v>4827</v>
      </c>
      <c r="F83" s="3" t="s">
        <v>2</v>
      </c>
      <c r="G83" s="3" t="s">
        <v>1</v>
      </c>
      <c r="H83" s="3" t="s">
        <v>13</v>
      </c>
      <c r="I83" s="2">
        <v>2014</v>
      </c>
      <c r="J83" s="2">
        <v>500</v>
      </c>
      <c r="K83" s="2">
        <v>108</v>
      </c>
      <c r="L83" s="2">
        <v>0.7</v>
      </c>
      <c r="M83" s="1">
        <v>2.3199999999999998</v>
      </c>
      <c r="N83" s="1">
        <v>3.0000000000000001E-5</v>
      </c>
      <c r="O83" s="1">
        <v>0.112</v>
      </c>
      <c r="P83" s="1">
        <v>7.9999999999999996E-6</v>
      </c>
      <c r="Q83" s="1">
        <v>9.9791662106730503E-2</v>
      </c>
      <c r="R83" s="1">
        <v>5.5000000482761501E-3</v>
      </c>
      <c r="S83" s="16">
        <f t="shared" si="7"/>
        <v>0.3598148181301235</v>
      </c>
      <c r="T83" s="16">
        <f t="shared" si="8"/>
        <v>3.4619905924145246E-2</v>
      </c>
      <c r="U83" s="5">
        <f t="shared" si="9"/>
        <v>9.8579402227431099E-4</v>
      </c>
      <c r="V83" s="18">
        <f t="shared" si="10"/>
        <v>9.4849057326425331E-5</v>
      </c>
      <c r="W83" s="18">
        <f t="shared" si="11"/>
        <v>8.7261132740311314E-5</v>
      </c>
      <c r="X83" s="5">
        <f>LOOKUP(G83,'Load Factor Adjustment'!$A$40:$A$46,'Load Factor Adjustment'!$D$40:$D$46)</f>
        <v>0.68571428571428572</v>
      </c>
      <c r="Y83" s="5">
        <f t="shared" si="12"/>
        <v>6.7597304384524185E-4</v>
      </c>
      <c r="Z83" s="18">
        <f t="shared" si="13"/>
        <v>5.9836205307642043E-5</v>
      </c>
    </row>
    <row r="84" spans="1:26" s="5" customFormat="1" ht="15" customHeight="1" x14ac:dyDescent="0.25">
      <c r="A84" s="2">
        <v>2014</v>
      </c>
      <c r="B84" s="2">
        <v>1653</v>
      </c>
      <c r="C84" s="3" t="s">
        <v>10</v>
      </c>
      <c r="D84" s="4">
        <v>42040</v>
      </c>
      <c r="E84" s="2">
        <v>4866</v>
      </c>
      <c r="F84" s="3" t="s">
        <v>5</v>
      </c>
      <c r="G84" s="3" t="s">
        <v>1</v>
      </c>
      <c r="H84" s="3" t="s">
        <v>4</v>
      </c>
      <c r="I84" s="2">
        <v>1981</v>
      </c>
      <c r="J84" s="2">
        <v>200</v>
      </c>
      <c r="K84" s="2">
        <v>60</v>
      </c>
      <c r="L84" s="2">
        <v>0.7</v>
      </c>
      <c r="M84" s="1">
        <v>12.09</v>
      </c>
      <c r="N84" s="1">
        <v>2.7999999999999998E-4</v>
      </c>
      <c r="O84" s="1">
        <v>0.60499999999999998</v>
      </c>
      <c r="P84" s="1">
        <v>4.3999999999999999E-5</v>
      </c>
      <c r="Q84" s="1">
        <v>0.13164814784531101</v>
      </c>
      <c r="R84" s="1">
        <v>8.6981482008092591E-3</v>
      </c>
      <c r="S84" s="16"/>
      <c r="T84" s="16"/>
      <c r="V84" s="18"/>
      <c r="W84" s="18"/>
      <c r="Z84" s="18"/>
    </row>
    <row r="85" spans="1:26" s="5" customFormat="1" ht="15" customHeight="1" x14ac:dyDescent="0.25">
      <c r="A85" s="2">
        <v>2014</v>
      </c>
      <c r="B85" s="2">
        <v>1653</v>
      </c>
      <c r="C85" s="3" t="s">
        <v>10</v>
      </c>
      <c r="D85" s="4">
        <v>42040</v>
      </c>
      <c r="E85" s="2">
        <v>4867</v>
      </c>
      <c r="F85" s="3" t="s">
        <v>2</v>
      </c>
      <c r="G85" s="3" t="s">
        <v>1</v>
      </c>
      <c r="H85" s="3" t="s">
        <v>23</v>
      </c>
      <c r="I85" s="2">
        <v>2014</v>
      </c>
      <c r="J85" s="2">
        <v>200</v>
      </c>
      <c r="K85" s="2">
        <v>59</v>
      </c>
      <c r="L85" s="2">
        <v>0.7</v>
      </c>
      <c r="M85" s="1">
        <v>2.74</v>
      </c>
      <c r="N85" s="1">
        <v>3.6000000000000001E-5</v>
      </c>
      <c r="O85" s="1">
        <v>0.112</v>
      </c>
      <c r="P85" s="1">
        <v>7.9999999999999996E-6</v>
      </c>
      <c r="Q85" s="1">
        <v>2.5275308309964599E-2</v>
      </c>
      <c r="R85" s="1">
        <v>1.0925926052783501E-3</v>
      </c>
      <c r="S85" s="16">
        <f t="shared" si="7"/>
        <v>0.1063728395353464</v>
      </c>
      <c r="T85" s="16">
        <f t="shared" si="8"/>
        <v>7.6055555955309093E-3</v>
      </c>
      <c r="U85" s="5">
        <f t="shared" si="9"/>
        <v>2.9143243708314084E-4</v>
      </c>
      <c r="V85" s="18">
        <f t="shared" si="10"/>
        <v>2.0837138617892901E-5</v>
      </c>
      <c r="W85" s="18">
        <f t="shared" si="11"/>
        <v>1.9170167528461468E-5</v>
      </c>
      <c r="X85" s="5">
        <f>LOOKUP(G85,'Load Factor Adjustment'!$A$40:$A$46,'Load Factor Adjustment'!$D$40:$D$46)</f>
        <v>0.68571428571428572</v>
      </c>
      <c r="Y85" s="5">
        <f t="shared" si="12"/>
        <v>1.9983938542843943E-4</v>
      </c>
      <c r="Z85" s="18">
        <f t="shared" si="13"/>
        <v>1.314525773380215E-5</v>
      </c>
    </row>
    <row r="86" spans="1:26" s="5" customFormat="1" ht="15" customHeight="1" x14ac:dyDescent="0.25">
      <c r="A86" s="2">
        <v>2014</v>
      </c>
      <c r="B86" s="2">
        <v>1654</v>
      </c>
      <c r="C86" s="3" t="s">
        <v>10</v>
      </c>
      <c r="D86" s="4">
        <v>42074</v>
      </c>
      <c r="E86" s="2">
        <v>4864</v>
      </c>
      <c r="F86" s="3" t="s">
        <v>5</v>
      </c>
      <c r="G86" s="3" t="s">
        <v>1</v>
      </c>
      <c r="H86" s="3" t="s">
        <v>8</v>
      </c>
      <c r="I86" s="2">
        <v>1999</v>
      </c>
      <c r="J86" s="2">
        <v>200</v>
      </c>
      <c r="K86" s="2">
        <v>110</v>
      </c>
      <c r="L86" s="2">
        <v>0.7</v>
      </c>
      <c r="M86" s="1">
        <v>6.54</v>
      </c>
      <c r="N86" s="1">
        <v>1.4999999999999999E-4</v>
      </c>
      <c r="O86" s="1">
        <v>0.30399999999999999</v>
      </c>
      <c r="P86" s="1">
        <v>2.2099999999999998E-5</v>
      </c>
      <c r="Q86" s="1">
        <v>0.121203701475831</v>
      </c>
      <c r="R86" s="1">
        <v>6.6611107715958103E-3</v>
      </c>
      <c r="S86" s="16"/>
      <c r="T86" s="16"/>
      <c r="V86" s="18"/>
      <c r="W86" s="18"/>
      <c r="Z86" s="18"/>
    </row>
    <row r="87" spans="1:26" s="5" customFormat="1" ht="15" customHeight="1" x14ac:dyDescent="0.25">
      <c r="A87" s="2">
        <v>2014</v>
      </c>
      <c r="B87" s="2">
        <v>1654</v>
      </c>
      <c r="C87" s="3" t="s">
        <v>10</v>
      </c>
      <c r="D87" s="4">
        <v>42074</v>
      </c>
      <c r="E87" s="2">
        <v>4865</v>
      </c>
      <c r="F87" s="3" t="s">
        <v>2</v>
      </c>
      <c r="G87" s="3" t="s">
        <v>1</v>
      </c>
      <c r="H87" s="3" t="s">
        <v>28</v>
      </c>
      <c r="I87" s="2">
        <v>2014</v>
      </c>
      <c r="J87" s="2">
        <v>200</v>
      </c>
      <c r="K87" s="2">
        <v>99</v>
      </c>
      <c r="L87" s="2">
        <v>0.7</v>
      </c>
      <c r="M87" s="1">
        <v>2.15</v>
      </c>
      <c r="N87" s="1">
        <v>2.6999999999999999E-5</v>
      </c>
      <c r="O87" s="1">
        <v>8.9999999999999993E-3</v>
      </c>
      <c r="P87" s="1">
        <v>8.9999999999999996E-7</v>
      </c>
      <c r="Q87" s="1">
        <v>3.32597231135104E-2</v>
      </c>
      <c r="R87" s="1">
        <v>1.5124999112306399E-4</v>
      </c>
      <c r="S87" s="16">
        <f t="shared" si="7"/>
        <v>8.7943978362320596E-2</v>
      </c>
      <c r="T87" s="16">
        <f t="shared" si="8"/>
        <v>6.5098607804727465E-3</v>
      </c>
      <c r="U87" s="5">
        <f t="shared" si="9"/>
        <v>2.4094240647211122E-4</v>
      </c>
      <c r="V87" s="18">
        <f t="shared" si="10"/>
        <v>1.7835235014993826E-5</v>
      </c>
      <c r="W87" s="18">
        <f t="shared" si="11"/>
        <v>1.6408416213794322E-5</v>
      </c>
      <c r="X87" s="5">
        <f>LOOKUP(G87,'Load Factor Adjustment'!$A$40:$A$46,'Load Factor Adjustment'!$D$40:$D$46)</f>
        <v>0.68571428571428572</v>
      </c>
      <c r="Y87" s="5">
        <f t="shared" si="12"/>
        <v>1.6521765015230482E-4</v>
      </c>
      <c r="Z87" s="18">
        <f t="shared" si="13"/>
        <v>1.1251485403744678E-5</v>
      </c>
    </row>
    <row r="88" spans="1:26" s="5" customFormat="1" ht="15" customHeight="1" x14ac:dyDescent="0.25">
      <c r="A88" s="2">
        <v>2014</v>
      </c>
      <c r="B88" s="2">
        <v>1655</v>
      </c>
      <c r="C88" s="3" t="s">
        <v>10</v>
      </c>
      <c r="D88" s="4">
        <v>42041</v>
      </c>
      <c r="E88" s="2">
        <v>4862</v>
      </c>
      <c r="F88" s="3" t="s">
        <v>5</v>
      </c>
      <c r="G88" s="3" t="s">
        <v>1</v>
      </c>
      <c r="H88" s="3" t="s">
        <v>4</v>
      </c>
      <c r="I88" s="2">
        <v>1995</v>
      </c>
      <c r="J88" s="2">
        <v>1000</v>
      </c>
      <c r="K88" s="2">
        <v>92</v>
      </c>
      <c r="L88" s="2">
        <v>0.7</v>
      </c>
      <c r="M88" s="1">
        <v>8.17</v>
      </c>
      <c r="N88" s="1">
        <v>1.9000000000000001E-4</v>
      </c>
      <c r="O88" s="1">
        <v>0.47899999999999998</v>
      </c>
      <c r="P88" s="1">
        <v>3.6100000000000003E-5</v>
      </c>
      <c r="Q88" s="1">
        <v>0.74182098564544796</v>
      </c>
      <c r="R88" s="1">
        <v>6.4754935955487203E-2</v>
      </c>
      <c r="S88" s="16"/>
      <c r="T88" s="16"/>
      <c r="V88" s="18"/>
      <c r="W88" s="18"/>
      <c r="Z88" s="18"/>
    </row>
    <row r="89" spans="1:26" s="5" customFormat="1" ht="15" customHeight="1" x14ac:dyDescent="0.25">
      <c r="A89" s="2">
        <v>2014</v>
      </c>
      <c r="B89" s="2">
        <v>1655</v>
      </c>
      <c r="C89" s="3" t="s">
        <v>10</v>
      </c>
      <c r="D89" s="4">
        <v>42041</v>
      </c>
      <c r="E89" s="2">
        <v>4863</v>
      </c>
      <c r="F89" s="3" t="s">
        <v>2</v>
      </c>
      <c r="G89" s="3" t="s">
        <v>1</v>
      </c>
      <c r="H89" s="3" t="s">
        <v>28</v>
      </c>
      <c r="I89" s="2">
        <v>2014</v>
      </c>
      <c r="J89" s="2">
        <v>1000</v>
      </c>
      <c r="K89" s="2">
        <v>103</v>
      </c>
      <c r="L89" s="2">
        <v>0.7</v>
      </c>
      <c r="M89" s="1">
        <v>2.15</v>
      </c>
      <c r="N89" s="1">
        <v>2.6999999999999999E-5</v>
      </c>
      <c r="O89" s="1">
        <v>8.9999999999999993E-3</v>
      </c>
      <c r="P89" s="1">
        <v>3.9999999999999998E-7</v>
      </c>
      <c r="Q89" s="1">
        <v>0.181601084751709</v>
      </c>
      <c r="R89" s="1">
        <v>8.7422835124008596E-4</v>
      </c>
      <c r="S89" s="16">
        <f t="shared" si="7"/>
        <v>0.56021990089373896</v>
      </c>
      <c r="T89" s="16">
        <f t="shared" si="8"/>
        <v>6.3880707604247119E-2</v>
      </c>
      <c r="U89" s="5">
        <f t="shared" si="9"/>
        <v>1.5348490435444903E-3</v>
      </c>
      <c r="V89" s="18">
        <f t="shared" si="10"/>
        <v>1.7501563727190993E-4</v>
      </c>
      <c r="W89" s="18">
        <f t="shared" si="11"/>
        <v>1.6101438629015713E-4</v>
      </c>
      <c r="X89" s="5">
        <f>LOOKUP(G89,'Load Factor Adjustment'!$A$40:$A$46,'Load Factor Adjustment'!$D$40:$D$46)</f>
        <v>0.68571428571428572</v>
      </c>
      <c r="Y89" s="5">
        <f t="shared" si="12"/>
        <v>1.0524679155733648E-3</v>
      </c>
      <c r="Z89" s="18">
        <f t="shared" si="13"/>
        <v>1.1040986488467918E-4</v>
      </c>
    </row>
    <row r="90" spans="1:26" s="5" customFormat="1" ht="15" customHeight="1" x14ac:dyDescent="0.25">
      <c r="A90" s="2">
        <v>2014</v>
      </c>
      <c r="B90" s="2">
        <v>1656</v>
      </c>
      <c r="C90" s="3" t="s">
        <v>10</v>
      </c>
      <c r="D90" s="4">
        <v>42041</v>
      </c>
      <c r="E90" s="2">
        <v>4860</v>
      </c>
      <c r="F90" s="3" t="s">
        <v>5</v>
      </c>
      <c r="G90" s="3" t="s">
        <v>1</v>
      </c>
      <c r="H90" s="3" t="s">
        <v>4</v>
      </c>
      <c r="I90" s="2">
        <v>1979</v>
      </c>
      <c r="J90" s="2">
        <v>650</v>
      </c>
      <c r="K90" s="2">
        <v>84</v>
      </c>
      <c r="L90" s="2">
        <v>0.7</v>
      </c>
      <c r="M90" s="1">
        <v>12.09</v>
      </c>
      <c r="N90" s="1">
        <v>2.7999999999999998E-4</v>
      </c>
      <c r="O90" s="1">
        <v>0.60499999999999998</v>
      </c>
      <c r="P90" s="1">
        <v>4.3999999999999999E-5</v>
      </c>
      <c r="Q90" s="1">
        <v>0.65090277690224796</v>
      </c>
      <c r="R90" s="1">
        <v>4.7732870534781598E-2</v>
      </c>
      <c r="S90" s="16"/>
      <c r="T90" s="16"/>
      <c r="V90" s="18"/>
      <c r="W90" s="18"/>
      <c r="Z90" s="18"/>
    </row>
    <row r="91" spans="1:26" s="5" customFormat="1" ht="15" customHeight="1" x14ac:dyDescent="0.25">
      <c r="A91" s="2">
        <v>2014</v>
      </c>
      <c r="B91" s="2">
        <v>1656</v>
      </c>
      <c r="C91" s="3" t="s">
        <v>10</v>
      </c>
      <c r="D91" s="4">
        <v>42041</v>
      </c>
      <c r="E91" s="2">
        <v>4861</v>
      </c>
      <c r="F91" s="3" t="s">
        <v>2</v>
      </c>
      <c r="G91" s="3" t="s">
        <v>1</v>
      </c>
      <c r="H91" s="3" t="s">
        <v>13</v>
      </c>
      <c r="I91" s="2">
        <v>2014</v>
      </c>
      <c r="J91" s="2">
        <v>650</v>
      </c>
      <c r="K91" s="2">
        <v>105</v>
      </c>
      <c r="L91" s="2">
        <v>0.7</v>
      </c>
      <c r="M91" s="1">
        <v>2.3199999999999998</v>
      </c>
      <c r="N91" s="1">
        <v>3.0000000000000001E-5</v>
      </c>
      <c r="O91" s="1">
        <v>0.112</v>
      </c>
      <c r="P91" s="1">
        <v>7.9999999999999996E-6</v>
      </c>
      <c r="Q91" s="1">
        <v>0.12731046872367299</v>
      </c>
      <c r="R91" s="1">
        <v>7.2673611659480703E-3</v>
      </c>
      <c r="S91" s="16">
        <f t="shared" si="7"/>
        <v>0.52359230817857494</v>
      </c>
      <c r="T91" s="16">
        <f t="shared" si="8"/>
        <v>4.046550936883353E-2</v>
      </c>
      <c r="U91" s="5">
        <f t="shared" si="9"/>
        <v>1.4344994744618493E-3</v>
      </c>
      <c r="V91" s="18">
        <f t="shared" si="10"/>
        <v>1.108644092296809E-4</v>
      </c>
      <c r="W91" s="18">
        <f t="shared" si="11"/>
        <v>1.0199525649130644E-4</v>
      </c>
      <c r="X91" s="5">
        <f>LOOKUP(G91,'Load Factor Adjustment'!$A$40:$A$46,'Load Factor Adjustment'!$D$40:$D$46)</f>
        <v>0.68571428571428572</v>
      </c>
      <c r="Y91" s="5">
        <f t="shared" si="12"/>
        <v>9.8365678248812515E-4</v>
      </c>
      <c r="Z91" s="18">
        <f t="shared" si="13"/>
        <v>6.9939604451181554E-5</v>
      </c>
    </row>
    <row r="92" spans="1:26" s="5" customFormat="1" ht="15" customHeight="1" x14ac:dyDescent="0.25">
      <c r="A92" s="2">
        <v>2014</v>
      </c>
      <c r="B92" s="2">
        <v>1657</v>
      </c>
      <c r="C92" s="3" t="s">
        <v>10</v>
      </c>
      <c r="D92" s="4">
        <v>42068</v>
      </c>
      <c r="E92" s="2">
        <v>4858</v>
      </c>
      <c r="F92" s="3" t="s">
        <v>5</v>
      </c>
      <c r="G92" s="3" t="s">
        <v>1</v>
      </c>
      <c r="H92" s="3" t="s">
        <v>4</v>
      </c>
      <c r="I92" s="2">
        <v>1977</v>
      </c>
      <c r="J92" s="2">
        <v>1000</v>
      </c>
      <c r="K92" s="2">
        <v>80</v>
      </c>
      <c r="L92" s="2">
        <v>0.7</v>
      </c>
      <c r="M92" s="1">
        <v>12.09</v>
      </c>
      <c r="N92" s="1">
        <v>2.7999999999999998E-4</v>
      </c>
      <c r="O92" s="1">
        <v>0.60499999999999998</v>
      </c>
      <c r="P92" s="1">
        <v>4.3999999999999999E-5</v>
      </c>
      <c r="Q92" s="1">
        <v>0.95370370242087599</v>
      </c>
      <c r="R92" s="1">
        <v>6.9938271845833802E-2</v>
      </c>
      <c r="S92" s="16"/>
      <c r="T92" s="16"/>
      <c r="V92" s="18"/>
      <c r="W92" s="18"/>
      <c r="Z92" s="18"/>
    </row>
    <row r="93" spans="1:26" s="5" customFormat="1" ht="15" customHeight="1" x14ac:dyDescent="0.25">
      <c r="A93" s="2">
        <v>2014</v>
      </c>
      <c r="B93" s="2">
        <v>1657</v>
      </c>
      <c r="C93" s="3" t="s">
        <v>10</v>
      </c>
      <c r="D93" s="4">
        <v>42068</v>
      </c>
      <c r="E93" s="2">
        <v>4859</v>
      </c>
      <c r="F93" s="3" t="s">
        <v>2</v>
      </c>
      <c r="G93" s="3" t="s">
        <v>1</v>
      </c>
      <c r="H93" s="3" t="s">
        <v>28</v>
      </c>
      <c r="I93" s="2">
        <v>2014</v>
      </c>
      <c r="J93" s="2">
        <v>1000</v>
      </c>
      <c r="K93" s="2">
        <v>85</v>
      </c>
      <c r="L93" s="2">
        <v>0.7</v>
      </c>
      <c r="M93" s="1">
        <v>2.15</v>
      </c>
      <c r="N93" s="1">
        <v>2.6999999999999999E-5</v>
      </c>
      <c r="O93" s="1">
        <v>8.9999999999999993E-3</v>
      </c>
      <c r="P93" s="1">
        <v>8.9999999999999996E-7</v>
      </c>
      <c r="Q93" s="1">
        <v>0.14986497285335301</v>
      </c>
      <c r="R93" s="1">
        <v>8.8541661797648605E-4</v>
      </c>
      <c r="S93" s="16">
        <f t="shared" si="7"/>
        <v>0.803838729567523</v>
      </c>
      <c r="T93" s="16">
        <f t="shared" si="8"/>
        <v>6.9052855227857313E-2</v>
      </c>
      <c r="U93" s="5">
        <f t="shared" si="9"/>
        <v>2.2022978892260905E-3</v>
      </c>
      <c r="V93" s="18">
        <f t="shared" si="10"/>
        <v>1.8918590473385565E-4</v>
      </c>
      <c r="W93" s="18">
        <f t="shared" si="11"/>
        <v>1.740510323551472E-4</v>
      </c>
      <c r="X93" s="5">
        <f>LOOKUP(G93,'Load Factor Adjustment'!$A$40:$A$46,'Load Factor Adjustment'!$D$40:$D$46)</f>
        <v>0.68571428571428572</v>
      </c>
      <c r="Y93" s="5">
        <f t="shared" si="12"/>
        <v>1.5101471240407478E-3</v>
      </c>
      <c r="Z93" s="18">
        <f t="shared" si="13"/>
        <v>1.1934927932924379E-4</v>
      </c>
    </row>
    <row r="94" spans="1:26" s="5" customFormat="1" ht="15" customHeight="1" x14ac:dyDescent="0.25">
      <c r="A94" s="2">
        <v>2014</v>
      </c>
      <c r="B94" s="2">
        <v>1658</v>
      </c>
      <c r="C94" s="3" t="s">
        <v>10</v>
      </c>
      <c r="D94" s="4">
        <v>42068</v>
      </c>
      <c r="E94" s="2">
        <v>4856</v>
      </c>
      <c r="F94" s="3" t="s">
        <v>5</v>
      </c>
      <c r="G94" s="3" t="s">
        <v>1</v>
      </c>
      <c r="H94" s="3" t="s">
        <v>4</v>
      </c>
      <c r="I94" s="2">
        <v>1995</v>
      </c>
      <c r="J94" s="2">
        <v>1500</v>
      </c>
      <c r="K94" s="2">
        <v>120</v>
      </c>
      <c r="L94" s="2">
        <v>0.7</v>
      </c>
      <c r="M94" s="1">
        <v>7.6</v>
      </c>
      <c r="N94" s="1">
        <v>1.8000000000000001E-4</v>
      </c>
      <c r="O94" s="1">
        <v>0.27400000000000002</v>
      </c>
      <c r="P94" s="1">
        <v>1.9899999999999999E-5</v>
      </c>
      <c r="Q94" s="1">
        <v>1.3555555237730601</v>
      </c>
      <c r="R94" s="1">
        <v>7.1222220406581202E-2</v>
      </c>
      <c r="S94" s="16"/>
      <c r="T94" s="16"/>
      <c r="V94" s="18"/>
      <c r="W94" s="18"/>
      <c r="Z94" s="18"/>
    </row>
    <row r="95" spans="1:26" s="5" customFormat="1" ht="15" customHeight="1" x14ac:dyDescent="0.25">
      <c r="A95" s="2">
        <v>2014</v>
      </c>
      <c r="B95" s="2">
        <v>1658</v>
      </c>
      <c r="C95" s="3" t="s">
        <v>10</v>
      </c>
      <c r="D95" s="4">
        <v>42068</v>
      </c>
      <c r="E95" s="2">
        <v>4857</v>
      </c>
      <c r="F95" s="3" t="s">
        <v>2</v>
      </c>
      <c r="G95" s="3" t="s">
        <v>1</v>
      </c>
      <c r="H95" s="3" t="s">
        <v>28</v>
      </c>
      <c r="I95" s="2">
        <v>2014</v>
      </c>
      <c r="J95" s="2">
        <v>1500</v>
      </c>
      <c r="K95" s="2">
        <v>140</v>
      </c>
      <c r="L95" s="2">
        <v>0.7</v>
      </c>
      <c r="M95" s="1">
        <v>2.15</v>
      </c>
      <c r="N95" s="1">
        <v>2.6999999999999999E-5</v>
      </c>
      <c r="O95" s="1">
        <v>8.9999999999999993E-3</v>
      </c>
      <c r="P95" s="1">
        <v>3.9999999999999998E-7</v>
      </c>
      <c r="Q95" s="1">
        <v>0.38119213864634</v>
      </c>
      <c r="R95" s="1">
        <v>1.9444443542334601E-3</v>
      </c>
      <c r="S95" s="16">
        <f t="shared" si="7"/>
        <v>0.97436338512672016</v>
      </c>
      <c r="T95" s="16">
        <f t="shared" si="8"/>
        <v>6.9277776052347737E-2</v>
      </c>
      <c r="U95" s="5">
        <f t="shared" si="9"/>
        <v>2.6694887263745757E-3</v>
      </c>
      <c r="V95" s="18">
        <f t="shared" si="10"/>
        <v>1.8980212617081572E-4</v>
      </c>
      <c r="W95" s="18">
        <f t="shared" si="11"/>
        <v>1.7461795607715046E-4</v>
      </c>
      <c r="X95" s="5">
        <f>LOOKUP(G95,'Load Factor Adjustment'!$A$40:$A$46,'Load Factor Adjustment'!$D$40:$D$46)</f>
        <v>0.68571428571428572</v>
      </c>
      <c r="Y95" s="5">
        <f t="shared" si="12"/>
        <v>1.8305065552282804E-3</v>
      </c>
      <c r="Z95" s="18">
        <f t="shared" si="13"/>
        <v>1.1973802702433174E-4</v>
      </c>
    </row>
    <row r="96" spans="1:26" s="5" customFormat="1" ht="15" customHeight="1" x14ac:dyDescent="0.25">
      <c r="A96" s="2">
        <v>2012</v>
      </c>
      <c r="B96" s="2">
        <v>1659</v>
      </c>
      <c r="C96" s="3" t="s">
        <v>10</v>
      </c>
      <c r="D96" s="4">
        <v>42109</v>
      </c>
      <c r="E96" s="2">
        <v>4854</v>
      </c>
      <c r="F96" s="3" t="s">
        <v>5</v>
      </c>
      <c r="G96" s="3" t="s">
        <v>1</v>
      </c>
      <c r="H96" s="3" t="s">
        <v>4</v>
      </c>
      <c r="I96" s="2">
        <v>1973</v>
      </c>
      <c r="J96" s="2">
        <v>500</v>
      </c>
      <c r="K96" s="2">
        <v>180</v>
      </c>
      <c r="L96" s="2">
        <v>0.7</v>
      </c>
      <c r="M96" s="1">
        <v>11.16</v>
      </c>
      <c r="N96" s="1">
        <v>2.5999999999999998E-4</v>
      </c>
      <c r="O96" s="1">
        <v>0.39600000000000002</v>
      </c>
      <c r="P96" s="1">
        <v>2.8799999999999999E-5</v>
      </c>
      <c r="Q96" s="1">
        <v>0.99166663977213998</v>
      </c>
      <c r="R96" s="1">
        <v>5.1499998307024702E-2</v>
      </c>
      <c r="S96" s="16"/>
      <c r="T96" s="16"/>
      <c r="V96" s="18"/>
      <c r="W96" s="18"/>
      <c r="Z96" s="18"/>
    </row>
    <row r="97" spans="1:26" s="5" customFormat="1" ht="15" customHeight="1" x14ac:dyDescent="0.25">
      <c r="A97" s="2">
        <v>2012</v>
      </c>
      <c r="B97" s="2">
        <v>1659</v>
      </c>
      <c r="C97" s="3" t="s">
        <v>10</v>
      </c>
      <c r="D97" s="4">
        <v>42109</v>
      </c>
      <c r="E97" s="2">
        <v>4855</v>
      </c>
      <c r="F97" s="3" t="s">
        <v>2</v>
      </c>
      <c r="G97" s="3" t="s">
        <v>1</v>
      </c>
      <c r="H97" s="3" t="s">
        <v>0</v>
      </c>
      <c r="I97" s="2">
        <v>2015</v>
      </c>
      <c r="J97" s="2">
        <v>500</v>
      </c>
      <c r="K97" s="2">
        <v>195</v>
      </c>
      <c r="L97" s="2">
        <v>0.7</v>
      </c>
      <c r="M97" s="1">
        <v>0.26</v>
      </c>
      <c r="N97" s="1">
        <v>3.5999999999999998E-6</v>
      </c>
      <c r="O97" s="1">
        <v>8.9999999999999993E-3</v>
      </c>
      <c r="P97" s="1">
        <v>2.9999999999999999E-7</v>
      </c>
      <c r="Q97" s="1">
        <v>2.02372674376015E-2</v>
      </c>
      <c r="R97" s="1">
        <v>7.3350690480170001E-4</v>
      </c>
      <c r="S97" s="16">
        <f t="shared" si="7"/>
        <v>0.97142937233453852</v>
      </c>
      <c r="T97" s="16">
        <f t="shared" si="8"/>
        <v>5.0766491402223002E-2</v>
      </c>
      <c r="U97" s="5">
        <f t="shared" si="9"/>
        <v>2.6614503351631191E-3</v>
      </c>
      <c r="V97" s="18">
        <f t="shared" si="10"/>
        <v>1.3908627781430961E-4</v>
      </c>
      <c r="W97" s="18">
        <f t="shared" si="11"/>
        <v>1.2795937558916483E-4</v>
      </c>
      <c r="X97" s="5">
        <f>LOOKUP(G97,'Load Factor Adjustment'!$A$40:$A$46,'Load Factor Adjustment'!$D$40:$D$46)</f>
        <v>0.68571428571428572</v>
      </c>
      <c r="Y97" s="5">
        <f t="shared" si="12"/>
        <v>1.8249945155404245E-3</v>
      </c>
      <c r="Z97" s="18">
        <f t="shared" si="13"/>
        <v>8.7743571832570177E-5</v>
      </c>
    </row>
    <row r="98" spans="1:26" s="5" customFormat="1" ht="15" customHeight="1" x14ac:dyDescent="0.25">
      <c r="A98" s="2">
        <v>2014</v>
      </c>
      <c r="B98" s="2">
        <v>1660</v>
      </c>
      <c r="C98" s="3" t="s">
        <v>10</v>
      </c>
      <c r="D98" s="4">
        <v>42100</v>
      </c>
      <c r="E98" s="2">
        <v>4852</v>
      </c>
      <c r="F98" s="3" t="s">
        <v>5</v>
      </c>
      <c r="G98" s="3" t="s">
        <v>1</v>
      </c>
      <c r="H98" s="3" t="s">
        <v>4</v>
      </c>
      <c r="I98" s="2">
        <v>1991</v>
      </c>
      <c r="J98" s="2">
        <v>125</v>
      </c>
      <c r="K98" s="2">
        <v>96</v>
      </c>
      <c r="L98" s="2">
        <v>0.7</v>
      </c>
      <c r="M98" s="1">
        <v>8.17</v>
      </c>
      <c r="N98" s="1">
        <v>1.9000000000000001E-4</v>
      </c>
      <c r="O98" s="1">
        <v>0.47899999999999998</v>
      </c>
      <c r="P98" s="1">
        <v>3.6100000000000003E-5</v>
      </c>
      <c r="Q98" s="1">
        <v>8.1805555066983796E-2</v>
      </c>
      <c r="R98" s="1">
        <v>5.6050924650517904E-3</v>
      </c>
      <c r="S98" s="16"/>
      <c r="T98" s="16"/>
      <c r="V98" s="18"/>
      <c r="W98" s="18"/>
      <c r="Z98" s="18"/>
    </row>
    <row r="99" spans="1:26" s="5" customFormat="1" ht="15" customHeight="1" x14ac:dyDescent="0.25">
      <c r="A99" s="2">
        <v>2014</v>
      </c>
      <c r="B99" s="2">
        <v>1660</v>
      </c>
      <c r="C99" s="3" t="s">
        <v>10</v>
      </c>
      <c r="D99" s="4">
        <v>42100</v>
      </c>
      <c r="E99" s="2">
        <v>4853</v>
      </c>
      <c r="F99" s="3" t="s">
        <v>2</v>
      </c>
      <c r="G99" s="3" t="s">
        <v>1</v>
      </c>
      <c r="H99" s="3" t="s">
        <v>28</v>
      </c>
      <c r="I99" s="2">
        <v>2013</v>
      </c>
      <c r="J99" s="2">
        <v>125</v>
      </c>
      <c r="K99" s="2">
        <v>115</v>
      </c>
      <c r="L99" s="2">
        <v>0.7</v>
      </c>
      <c r="M99" s="1">
        <v>2.15</v>
      </c>
      <c r="N99" s="1">
        <v>2.6999999999999999E-5</v>
      </c>
      <c r="O99" s="1">
        <v>8.9999999999999993E-3</v>
      </c>
      <c r="P99" s="1">
        <v>3.9999999999999998E-7</v>
      </c>
      <c r="Q99" s="1">
        <v>2.4034590251430801E-2</v>
      </c>
      <c r="R99" s="1">
        <v>1.0259933812364499E-4</v>
      </c>
      <c r="S99" s="16">
        <f t="shared" si="7"/>
        <v>5.7770964815552994E-2</v>
      </c>
      <c r="T99" s="16">
        <f t="shared" si="8"/>
        <v>5.5024931269281457E-3</v>
      </c>
      <c r="U99" s="5">
        <f t="shared" si="9"/>
        <v>1.582766159330219E-4</v>
      </c>
      <c r="V99" s="18">
        <f t="shared" si="10"/>
        <v>1.5075323635419578E-5</v>
      </c>
      <c r="W99" s="18">
        <f t="shared" si="11"/>
        <v>1.3869297744586013E-5</v>
      </c>
      <c r="X99" s="5">
        <f>LOOKUP(G99,'Load Factor Adjustment'!$A$40:$A$46,'Load Factor Adjustment'!$D$40:$D$46)</f>
        <v>0.68571428571428572</v>
      </c>
      <c r="Y99" s="5">
        <f t="shared" si="12"/>
        <v>1.0853253663978645E-4</v>
      </c>
      <c r="Z99" s="18">
        <f t="shared" si="13"/>
        <v>9.510375596287552E-6</v>
      </c>
    </row>
    <row r="100" spans="1:26" s="5" customFormat="1" ht="15" customHeight="1" x14ac:dyDescent="0.25">
      <c r="A100" s="2">
        <v>2014</v>
      </c>
      <c r="B100" s="2">
        <v>1661</v>
      </c>
      <c r="C100" s="3" t="s">
        <v>10</v>
      </c>
      <c r="D100" s="4">
        <v>42069</v>
      </c>
      <c r="E100" s="2">
        <v>4850</v>
      </c>
      <c r="F100" s="3" t="s">
        <v>5</v>
      </c>
      <c r="G100" s="3" t="s">
        <v>1</v>
      </c>
      <c r="H100" s="3" t="s">
        <v>4</v>
      </c>
      <c r="I100" s="2">
        <v>1980</v>
      </c>
      <c r="J100" s="2">
        <v>100</v>
      </c>
      <c r="K100" s="2">
        <v>77</v>
      </c>
      <c r="L100" s="2">
        <v>0.7</v>
      </c>
      <c r="M100" s="1">
        <v>12.09</v>
      </c>
      <c r="N100" s="1">
        <v>2.7999999999999998E-4</v>
      </c>
      <c r="O100" s="1">
        <v>0.60499999999999998</v>
      </c>
      <c r="P100" s="1">
        <v>4.3999999999999999E-5</v>
      </c>
      <c r="Q100" s="1">
        <v>7.8318981227583503E-2</v>
      </c>
      <c r="R100" s="1">
        <v>4.6140586846837696E-3</v>
      </c>
      <c r="S100" s="16"/>
      <c r="T100" s="16"/>
      <c r="V100" s="18"/>
      <c r="W100" s="18"/>
      <c r="Z100" s="18"/>
    </row>
    <row r="101" spans="1:26" s="5" customFormat="1" ht="15" customHeight="1" x14ac:dyDescent="0.25">
      <c r="A101" s="2">
        <v>2014</v>
      </c>
      <c r="B101" s="2">
        <v>1661</v>
      </c>
      <c r="C101" s="3" t="s">
        <v>10</v>
      </c>
      <c r="D101" s="4">
        <v>42069</v>
      </c>
      <c r="E101" s="2">
        <v>4851</v>
      </c>
      <c r="F101" s="3" t="s">
        <v>2</v>
      </c>
      <c r="G101" s="3" t="s">
        <v>1</v>
      </c>
      <c r="H101" s="3" t="s">
        <v>28</v>
      </c>
      <c r="I101" s="2">
        <v>2014</v>
      </c>
      <c r="J101" s="2">
        <v>100</v>
      </c>
      <c r="K101" s="2">
        <v>90</v>
      </c>
      <c r="L101" s="2">
        <v>0.7</v>
      </c>
      <c r="M101" s="1">
        <v>2.15</v>
      </c>
      <c r="N101" s="1">
        <v>2.6999999999999999E-5</v>
      </c>
      <c r="O101" s="1">
        <v>8.9999999999999993E-3</v>
      </c>
      <c r="P101" s="1">
        <v>8.9999999999999996E-7</v>
      </c>
      <c r="Q101" s="1">
        <v>1.5024305962124999E-2</v>
      </c>
      <c r="R101" s="1">
        <v>6.5624996105086497E-5</v>
      </c>
      <c r="S101" s="16">
        <f t="shared" si="7"/>
        <v>6.3294675265458511E-2</v>
      </c>
      <c r="T101" s="16">
        <f t="shared" si="8"/>
        <v>4.548433688578683E-3</v>
      </c>
      <c r="U101" s="5">
        <f t="shared" si="9"/>
        <v>1.7341006922043427E-4</v>
      </c>
      <c r="V101" s="18">
        <f t="shared" si="10"/>
        <v>1.2461462160489542E-5</v>
      </c>
      <c r="W101" s="18">
        <f t="shared" si="11"/>
        <v>1.146454518765038E-5</v>
      </c>
      <c r="X101" s="5">
        <f>LOOKUP(G101,'Load Factor Adjustment'!$A$40:$A$46,'Load Factor Adjustment'!$D$40:$D$46)</f>
        <v>0.68571428571428572</v>
      </c>
      <c r="Y101" s="5">
        <f t="shared" si="12"/>
        <v>1.1890976175115493E-4</v>
      </c>
      <c r="Z101" s="18">
        <f t="shared" si="13"/>
        <v>7.8614024143888325E-6</v>
      </c>
    </row>
    <row r="102" spans="1:26" s="5" customFormat="1" ht="15" customHeight="1" x14ac:dyDescent="0.25">
      <c r="A102" s="2">
        <v>2014</v>
      </c>
      <c r="B102" s="2">
        <v>1662</v>
      </c>
      <c r="C102" s="3" t="s">
        <v>10</v>
      </c>
      <c r="D102" s="4">
        <v>42100</v>
      </c>
      <c r="E102" s="2">
        <v>4848</v>
      </c>
      <c r="F102" s="3" t="s">
        <v>5</v>
      </c>
      <c r="G102" s="3" t="s">
        <v>1</v>
      </c>
      <c r="H102" s="3" t="s">
        <v>4</v>
      </c>
      <c r="I102" s="2">
        <v>1978</v>
      </c>
      <c r="J102" s="2">
        <v>100</v>
      </c>
      <c r="K102" s="2">
        <v>62</v>
      </c>
      <c r="L102" s="2">
        <v>0.7</v>
      </c>
      <c r="M102" s="1">
        <v>12.09</v>
      </c>
      <c r="N102" s="1">
        <v>2.7999999999999998E-4</v>
      </c>
      <c r="O102" s="1">
        <v>0.60499999999999998</v>
      </c>
      <c r="P102" s="1">
        <v>4.3999999999999999E-5</v>
      </c>
      <c r="Q102" s="1">
        <v>6.3329938069760602E-2</v>
      </c>
      <c r="R102" s="1">
        <v>3.75731484881532E-3</v>
      </c>
      <c r="S102" s="16"/>
      <c r="T102" s="16"/>
      <c r="V102" s="18"/>
      <c r="W102" s="18"/>
      <c r="Z102" s="18"/>
    </row>
    <row r="103" spans="1:26" s="5" customFormat="1" ht="15" customHeight="1" x14ac:dyDescent="0.25">
      <c r="A103" s="2">
        <v>2014</v>
      </c>
      <c r="B103" s="2">
        <v>1662</v>
      </c>
      <c r="C103" s="3" t="s">
        <v>10</v>
      </c>
      <c r="D103" s="4">
        <v>42100</v>
      </c>
      <c r="E103" s="2">
        <v>4849</v>
      </c>
      <c r="F103" s="3" t="s">
        <v>2</v>
      </c>
      <c r="G103" s="3" t="s">
        <v>1</v>
      </c>
      <c r="H103" s="3" t="s">
        <v>28</v>
      </c>
      <c r="I103" s="2">
        <v>2012</v>
      </c>
      <c r="J103" s="2">
        <v>100</v>
      </c>
      <c r="K103" s="2">
        <v>85</v>
      </c>
      <c r="L103" s="2">
        <v>0.7</v>
      </c>
      <c r="M103" s="1">
        <v>2.15</v>
      </c>
      <c r="N103" s="1">
        <v>2.6999999999999999E-5</v>
      </c>
      <c r="O103" s="1">
        <v>8.9999999999999993E-3</v>
      </c>
      <c r="P103" s="1">
        <v>8.9999999999999996E-7</v>
      </c>
      <c r="Q103" s="1">
        <v>1.41896222975625E-2</v>
      </c>
      <c r="R103" s="1">
        <v>6.1979162988137198E-5</v>
      </c>
      <c r="S103" s="16">
        <f t="shared" si="7"/>
        <v>4.9140315772198101E-2</v>
      </c>
      <c r="T103" s="16">
        <f t="shared" si="8"/>
        <v>3.6953356858271829E-3</v>
      </c>
      <c r="U103" s="5">
        <f t="shared" si="9"/>
        <v>1.3463100211561123E-4</v>
      </c>
      <c r="V103" s="18">
        <f t="shared" si="10"/>
        <v>1.0124207358430638E-5</v>
      </c>
      <c r="W103" s="18">
        <f t="shared" si="11"/>
        <v>9.3142707697561879E-6</v>
      </c>
      <c r="X103" s="5">
        <f>LOOKUP(G103,'Load Factor Adjustment'!$A$40:$A$46,'Load Factor Adjustment'!$D$40:$D$46)</f>
        <v>0.68571428571428572</v>
      </c>
      <c r="Y103" s="5">
        <f t="shared" si="12"/>
        <v>9.2318401450704838E-5</v>
      </c>
      <c r="Z103" s="18">
        <f t="shared" si="13"/>
        <v>6.3869285278328143E-6</v>
      </c>
    </row>
    <row r="104" spans="1:26" s="5" customFormat="1" ht="15" customHeight="1" x14ac:dyDescent="0.25">
      <c r="A104" s="2">
        <v>2014</v>
      </c>
      <c r="B104" s="2">
        <v>1663</v>
      </c>
      <c r="C104" s="3" t="s">
        <v>16</v>
      </c>
      <c r="D104" s="4">
        <v>42037</v>
      </c>
      <c r="E104" s="2">
        <v>4700</v>
      </c>
      <c r="F104" s="3" t="s">
        <v>5</v>
      </c>
      <c r="G104" s="3" t="s">
        <v>1</v>
      </c>
      <c r="H104" s="3" t="s">
        <v>4</v>
      </c>
      <c r="I104" s="2">
        <v>1996</v>
      </c>
      <c r="J104" s="2">
        <v>600</v>
      </c>
      <c r="K104" s="2">
        <v>95</v>
      </c>
      <c r="L104" s="2">
        <v>0.7</v>
      </c>
      <c r="M104" s="1">
        <v>8.17</v>
      </c>
      <c r="N104" s="1">
        <v>1.9000000000000001E-4</v>
      </c>
      <c r="O104" s="1">
        <v>0.47899999999999998</v>
      </c>
      <c r="P104" s="1">
        <v>3.6100000000000003E-5</v>
      </c>
      <c r="Q104" s="1">
        <v>0.45960648023685402</v>
      </c>
      <c r="R104" s="1">
        <v>4.0119905972421398E-2</v>
      </c>
      <c r="S104" s="16"/>
      <c r="T104" s="16"/>
      <c r="V104" s="18"/>
      <c r="W104" s="18"/>
      <c r="Z104" s="18"/>
    </row>
    <row r="105" spans="1:26" s="5" customFormat="1" ht="15" customHeight="1" x14ac:dyDescent="0.25">
      <c r="A105" s="2">
        <v>2014</v>
      </c>
      <c r="B105" s="2">
        <v>1663</v>
      </c>
      <c r="C105" s="3" t="s">
        <v>16</v>
      </c>
      <c r="D105" s="4">
        <v>42037</v>
      </c>
      <c r="E105" s="2">
        <v>4702</v>
      </c>
      <c r="F105" s="3" t="s">
        <v>2</v>
      </c>
      <c r="G105" s="3" t="s">
        <v>1</v>
      </c>
      <c r="H105" s="3" t="s">
        <v>28</v>
      </c>
      <c r="I105" s="2">
        <v>2014</v>
      </c>
      <c r="J105" s="2">
        <v>600</v>
      </c>
      <c r="K105" s="2">
        <v>99</v>
      </c>
      <c r="L105" s="2">
        <v>0.7</v>
      </c>
      <c r="M105" s="1">
        <v>2.15</v>
      </c>
      <c r="N105" s="1">
        <v>2.6999999999999999E-5</v>
      </c>
      <c r="O105" s="1">
        <v>8.9999999999999993E-3</v>
      </c>
      <c r="P105" s="1">
        <v>8.9999999999999996E-7</v>
      </c>
      <c r="Q105" s="1">
        <v>0.102254169302555</v>
      </c>
      <c r="R105" s="1">
        <v>5.3624996967167296E-4</v>
      </c>
      <c r="S105" s="16">
        <f t="shared" si="7"/>
        <v>0.35735231093429903</v>
      </c>
      <c r="T105" s="16">
        <f t="shared" si="8"/>
        <v>3.9583656002749726E-2</v>
      </c>
      <c r="U105" s="5">
        <f t="shared" si="9"/>
        <v>9.790474272172577E-4</v>
      </c>
      <c r="V105" s="18">
        <f t="shared" si="10"/>
        <v>1.0844837261027322E-4</v>
      </c>
      <c r="W105" s="18">
        <f t="shared" si="11"/>
        <v>9.9772502801451359E-5</v>
      </c>
      <c r="X105" s="5">
        <f>LOOKUP(G105,'Load Factor Adjustment'!$A$40:$A$46,'Load Factor Adjustment'!$D$40:$D$46)</f>
        <v>0.68571428571428572</v>
      </c>
      <c r="Y105" s="5">
        <f t="shared" si="12"/>
        <v>6.7134680723469095E-4</v>
      </c>
      <c r="Z105" s="18">
        <f t="shared" si="13"/>
        <v>6.8415430492423787E-5</v>
      </c>
    </row>
    <row r="106" spans="1:26" s="5" customFormat="1" ht="15" customHeight="1" x14ac:dyDescent="0.25">
      <c r="A106" s="2">
        <v>2014</v>
      </c>
      <c r="B106" s="2">
        <v>1664</v>
      </c>
      <c r="C106" s="3" t="s">
        <v>16</v>
      </c>
      <c r="D106" s="4">
        <v>42010</v>
      </c>
      <c r="E106" s="2">
        <v>4698</v>
      </c>
      <c r="F106" s="3" t="s">
        <v>5</v>
      </c>
      <c r="G106" s="3" t="s">
        <v>1</v>
      </c>
      <c r="H106" s="3" t="s">
        <v>4</v>
      </c>
      <c r="I106" s="2">
        <v>1978</v>
      </c>
      <c r="J106" s="2">
        <v>700</v>
      </c>
      <c r="K106" s="2">
        <v>300</v>
      </c>
      <c r="L106" s="2">
        <v>0.7</v>
      </c>
      <c r="M106" s="1">
        <v>11.16</v>
      </c>
      <c r="N106" s="1">
        <v>2.5999999999999998E-4</v>
      </c>
      <c r="O106" s="1">
        <v>0.39600000000000002</v>
      </c>
      <c r="P106" s="1">
        <v>2.8799999999999999E-5</v>
      </c>
      <c r="Q106" s="1">
        <v>2.3138888261349901</v>
      </c>
      <c r="R106" s="1">
        <v>0.120166662716391</v>
      </c>
      <c r="S106" s="16"/>
      <c r="T106" s="16"/>
      <c r="V106" s="18"/>
      <c r="W106" s="18"/>
      <c r="Z106" s="18"/>
    </row>
    <row r="107" spans="1:26" s="5" customFormat="1" ht="15" customHeight="1" x14ac:dyDescent="0.25">
      <c r="A107" s="2">
        <v>2014</v>
      </c>
      <c r="B107" s="2">
        <v>1664</v>
      </c>
      <c r="C107" s="3" t="s">
        <v>16</v>
      </c>
      <c r="D107" s="4">
        <v>42010</v>
      </c>
      <c r="E107" s="2">
        <v>4699</v>
      </c>
      <c r="F107" s="3" t="s">
        <v>2</v>
      </c>
      <c r="G107" s="3" t="s">
        <v>1</v>
      </c>
      <c r="H107" s="3" t="s">
        <v>28</v>
      </c>
      <c r="I107" s="2">
        <v>2014</v>
      </c>
      <c r="J107" s="2">
        <v>700</v>
      </c>
      <c r="K107" s="2">
        <v>115</v>
      </c>
      <c r="L107" s="2">
        <v>0.7</v>
      </c>
      <c r="M107" s="1">
        <v>2.15</v>
      </c>
      <c r="N107" s="1">
        <v>2.6999999999999999E-5</v>
      </c>
      <c r="O107" s="1">
        <v>8.9999999999999993E-3</v>
      </c>
      <c r="P107" s="1">
        <v>3.9999999999999998E-7</v>
      </c>
      <c r="Q107" s="1">
        <v>0.139415319917363</v>
      </c>
      <c r="R107" s="1">
        <v>6.4598762027118998E-4</v>
      </c>
      <c r="S107" s="16">
        <f t="shared" si="7"/>
        <v>2.1744735062176272</v>
      </c>
      <c r="T107" s="16">
        <f t="shared" si="8"/>
        <v>0.1195206750961198</v>
      </c>
      <c r="U107" s="5">
        <f t="shared" si="9"/>
        <v>5.9574616608702117E-3</v>
      </c>
      <c r="V107" s="18">
        <f t="shared" si="10"/>
        <v>3.2745390437293094E-4</v>
      </c>
      <c r="W107" s="18">
        <f t="shared" si="11"/>
        <v>3.0125759202309649E-4</v>
      </c>
      <c r="X107" s="5">
        <f>LOOKUP(G107,'Load Factor Adjustment'!$A$40:$A$46,'Load Factor Adjustment'!$D$40:$D$46)</f>
        <v>0.68571428571428572</v>
      </c>
      <c r="Y107" s="5">
        <f t="shared" si="12"/>
        <v>4.0851165674538597E-3</v>
      </c>
      <c r="Z107" s="18">
        <f t="shared" si="13"/>
        <v>2.065766345301233E-4</v>
      </c>
    </row>
    <row r="108" spans="1:26" s="5" customFormat="1" ht="15" customHeight="1" x14ac:dyDescent="0.25">
      <c r="A108" s="2">
        <v>2014</v>
      </c>
      <c r="B108" s="2">
        <v>1665</v>
      </c>
      <c r="C108" s="3" t="s">
        <v>16</v>
      </c>
      <c r="D108" s="4">
        <v>42010</v>
      </c>
      <c r="E108" s="2">
        <v>4696</v>
      </c>
      <c r="F108" s="3" t="s">
        <v>5</v>
      </c>
      <c r="G108" s="3" t="s">
        <v>1</v>
      </c>
      <c r="H108" s="3" t="s">
        <v>4</v>
      </c>
      <c r="I108" s="2">
        <v>1979</v>
      </c>
      <c r="J108" s="2">
        <v>350</v>
      </c>
      <c r="K108" s="2">
        <v>216</v>
      </c>
      <c r="L108" s="2">
        <v>0.7</v>
      </c>
      <c r="M108" s="1">
        <v>11.16</v>
      </c>
      <c r="N108" s="1">
        <v>2.5999999999999998E-4</v>
      </c>
      <c r="O108" s="1">
        <v>0.39600000000000002</v>
      </c>
      <c r="P108" s="1">
        <v>2.8799999999999999E-5</v>
      </c>
      <c r="Q108" s="1">
        <v>0.83299997740859799</v>
      </c>
      <c r="R108" s="1">
        <v>4.32599985779007E-2</v>
      </c>
      <c r="S108" s="16"/>
      <c r="T108" s="16"/>
      <c r="V108" s="18"/>
      <c r="W108" s="18"/>
      <c r="Z108" s="18"/>
    </row>
    <row r="109" spans="1:26" s="5" customFormat="1" ht="15" customHeight="1" x14ac:dyDescent="0.25">
      <c r="A109" s="2">
        <v>2014</v>
      </c>
      <c r="B109" s="2">
        <v>1665</v>
      </c>
      <c r="C109" s="3" t="s">
        <v>16</v>
      </c>
      <c r="D109" s="4">
        <v>42010</v>
      </c>
      <c r="E109" s="2">
        <v>4697</v>
      </c>
      <c r="F109" s="3" t="s">
        <v>2</v>
      </c>
      <c r="G109" s="3" t="s">
        <v>1</v>
      </c>
      <c r="H109" s="3" t="s">
        <v>28</v>
      </c>
      <c r="I109" s="2">
        <v>2014</v>
      </c>
      <c r="J109" s="2">
        <v>350</v>
      </c>
      <c r="K109" s="2">
        <v>115</v>
      </c>
      <c r="L109" s="2">
        <v>0.7</v>
      </c>
      <c r="M109" s="1">
        <v>2.15</v>
      </c>
      <c r="N109" s="1">
        <v>2.6999999999999999E-5</v>
      </c>
      <c r="O109" s="1">
        <v>8.9999999999999993E-3</v>
      </c>
      <c r="P109" s="1">
        <v>3.9999999999999998E-7</v>
      </c>
      <c r="Q109" s="1">
        <v>6.8240212064531403E-2</v>
      </c>
      <c r="R109" s="1">
        <v>3.0125384111596699E-4</v>
      </c>
      <c r="S109" s="16">
        <f t="shared" si="7"/>
        <v>0.76475976534406653</v>
      </c>
      <c r="T109" s="16">
        <f t="shared" si="8"/>
        <v>4.2958744736784731E-2</v>
      </c>
      <c r="U109" s="5">
        <f t="shared" si="9"/>
        <v>2.0952322338193604E-3</v>
      </c>
      <c r="V109" s="18">
        <f t="shared" si="10"/>
        <v>1.1769519105968419E-4</v>
      </c>
      <c r="W109" s="18">
        <f t="shared" si="11"/>
        <v>1.0827957577490946E-4</v>
      </c>
      <c r="X109" s="5">
        <f>LOOKUP(G109,'Load Factor Adjustment'!$A$40:$A$46,'Load Factor Adjustment'!$D$40:$D$46)</f>
        <v>0.68571428571428572</v>
      </c>
      <c r="Y109" s="5">
        <f t="shared" si="12"/>
        <v>1.43673067461899E-3</v>
      </c>
      <c r="Z109" s="18">
        <f t="shared" si="13"/>
        <v>7.4248851959937925E-5</v>
      </c>
    </row>
    <row r="110" spans="1:26" s="5" customFormat="1" ht="15" customHeight="1" x14ac:dyDescent="0.25">
      <c r="A110" s="2">
        <v>2014</v>
      </c>
      <c r="B110" s="2">
        <v>1666</v>
      </c>
      <c r="C110" s="3" t="s">
        <v>16</v>
      </c>
      <c r="D110" s="4">
        <v>42018</v>
      </c>
      <c r="E110" s="2">
        <v>4694</v>
      </c>
      <c r="F110" s="3" t="s">
        <v>5</v>
      </c>
      <c r="G110" s="3" t="s">
        <v>1</v>
      </c>
      <c r="H110" s="3" t="s">
        <v>8</v>
      </c>
      <c r="I110" s="2">
        <v>1999</v>
      </c>
      <c r="J110" s="2">
        <v>300</v>
      </c>
      <c r="K110" s="2">
        <v>100</v>
      </c>
      <c r="L110" s="2">
        <v>0.7</v>
      </c>
      <c r="M110" s="1">
        <v>6.54</v>
      </c>
      <c r="N110" s="1">
        <v>1.4999999999999999E-4</v>
      </c>
      <c r="O110" s="1">
        <v>0.30399999999999999</v>
      </c>
      <c r="P110" s="1">
        <v>2.2099999999999998E-5</v>
      </c>
      <c r="Q110" s="1">
        <v>0.17222221939579399</v>
      </c>
      <c r="R110" s="1">
        <v>1.01064809600768E-2</v>
      </c>
      <c r="S110" s="16"/>
      <c r="T110" s="16"/>
      <c r="V110" s="18"/>
      <c r="W110" s="18"/>
      <c r="Z110" s="18"/>
    </row>
    <row r="111" spans="1:26" s="5" customFormat="1" ht="15" customHeight="1" x14ac:dyDescent="0.25">
      <c r="A111" s="2">
        <v>2014</v>
      </c>
      <c r="B111" s="2">
        <v>1666</v>
      </c>
      <c r="C111" s="3" t="s">
        <v>16</v>
      </c>
      <c r="D111" s="4">
        <v>42018</v>
      </c>
      <c r="E111" s="2">
        <v>4695</v>
      </c>
      <c r="F111" s="3" t="s">
        <v>2</v>
      </c>
      <c r="G111" s="3" t="s">
        <v>1</v>
      </c>
      <c r="H111" s="3" t="s">
        <v>28</v>
      </c>
      <c r="I111" s="2">
        <v>2014</v>
      </c>
      <c r="J111" s="2">
        <v>300</v>
      </c>
      <c r="K111" s="2">
        <v>115</v>
      </c>
      <c r="L111" s="2">
        <v>0.7</v>
      </c>
      <c r="M111" s="1">
        <v>2.15</v>
      </c>
      <c r="N111" s="1">
        <v>2.6999999999999999E-5</v>
      </c>
      <c r="O111" s="1">
        <v>8.9999999999999993E-3</v>
      </c>
      <c r="P111" s="1">
        <v>3.9999999999999998E-7</v>
      </c>
      <c r="Q111" s="1">
        <v>5.83119228437841E-2</v>
      </c>
      <c r="R111" s="1">
        <v>2.5555554107658802E-4</v>
      </c>
      <c r="S111" s="16">
        <f t="shared" si="7"/>
        <v>0.11391029655200989</v>
      </c>
      <c r="T111" s="16">
        <f t="shared" si="8"/>
        <v>9.850925419000213E-3</v>
      </c>
      <c r="U111" s="5">
        <f t="shared" si="9"/>
        <v>3.1208300425208187E-4</v>
      </c>
      <c r="V111" s="18">
        <f t="shared" si="10"/>
        <v>2.6988836764384144E-5</v>
      </c>
      <c r="W111" s="18">
        <f t="shared" si="11"/>
        <v>2.4829729823233415E-5</v>
      </c>
      <c r="X111" s="5">
        <f>LOOKUP(G111,'Load Factor Adjustment'!$A$40:$A$46,'Load Factor Adjustment'!$D$40:$D$46)</f>
        <v>0.68571428571428572</v>
      </c>
      <c r="Y111" s="5">
        <f t="shared" si="12"/>
        <v>2.1399977434428472E-4</v>
      </c>
      <c r="Z111" s="18">
        <f t="shared" si="13"/>
        <v>1.7026100450217198E-5</v>
      </c>
    </row>
    <row r="112" spans="1:26" s="5" customFormat="1" ht="15" customHeight="1" x14ac:dyDescent="0.25">
      <c r="A112" s="2">
        <v>2014</v>
      </c>
      <c r="B112" s="2">
        <v>1668</v>
      </c>
      <c r="C112" s="3" t="s">
        <v>16</v>
      </c>
      <c r="D112" s="4">
        <v>42026</v>
      </c>
      <c r="E112" s="2">
        <v>4690</v>
      </c>
      <c r="F112" s="3" t="s">
        <v>5</v>
      </c>
      <c r="G112" s="3" t="s">
        <v>1</v>
      </c>
      <c r="H112" s="3" t="s">
        <v>4</v>
      </c>
      <c r="I112" s="2">
        <v>1990</v>
      </c>
      <c r="J112" s="2">
        <v>300</v>
      </c>
      <c r="K112" s="2">
        <v>80</v>
      </c>
      <c r="L112" s="2">
        <v>0.7</v>
      </c>
      <c r="M112" s="1">
        <v>8.17</v>
      </c>
      <c r="N112" s="1">
        <v>1.9000000000000001E-4</v>
      </c>
      <c r="O112" s="1">
        <v>0.47899999999999998</v>
      </c>
      <c r="P112" s="1">
        <v>3.6100000000000003E-5</v>
      </c>
      <c r="Q112" s="1">
        <v>0.18190740670744801</v>
      </c>
      <c r="R112" s="1">
        <v>1.46864810128187E-2</v>
      </c>
      <c r="S112" s="16"/>
      <c r="T112" s="16"/>
      <c r="V112" s="18"/>
      <c r="W112" s="18"/>
      <c r="Z112" s="18"/>
    </row>
    <row r="113" spans="1:26" s="5" customFormat="1" ht="15" customHeight="1" x14ac:dyDescent="0.25">
      <c r="A113" s="2">
        <v>2014</v>
      </c>
      <c r="B113" s="2">
        <v>1668</v>
      </c>
      <c r="C113" s="3" t="s">
        <v>16</v>
      </c>
      <c r="D113" s="4">
        <v>42026</v>
      </c>
      <c r="E113" s="2">
        <v>4691</v>
      </c>
      <c r="F113" s="3" t="s">
        <v>2</v>
      </c>
      <c r="G113" s="3" t="s">
        <v>1</v>
      </c>
      <c r="H113" s="3" t="s">
        <v>28</v>
      </c>
      <c r="I113" s="2">
        <v>2013</v>
      </c>
      <c r="J113" s="2">
        <v>300</v>
      </c>
      <c r="K113" s="2">
        <v>85</v>
      </c>
      <c r="L113" s="2">
        <v>0.7</v>
      </c>
      <c r="M113" s="1">
        <v>2.15</v>
      </c>
      <c r="N113" s="1">
        <v>2.6999999999999999E-5</v>
      </c>
      <c r="O113" s="1">
        <v>8.9999999999999993E-3</v>
      </c>
      <c r="P113" s="1">
        <v>8.9999999999999996E-7</v>
      </c>
      <c r="Q113" s="1">
        <v>4.3100116884536098E-2</v>
      </c>
      <c r="R113" s="1">
        <v>2.03645821504086E-4</v>
      </c>
      <c r="S113" s="16">
        <f t="shared" si="7"/>
        <v>0.13880728982291191</v>
      </c>
      <c r="T113" s="16">
        <f t="shared" si="8"/>
        <v>1.4482835191314615E-2</v>
      </c>
      <c r="U113" s="5">
        <f t="shared" si="9"/>
        <v>3.8029394472030657E-4</v>
      </c>
      <c r="V113" s="18">
        <f t="shared" si="10"/>
        <v>3.967900052414963E-5</v>
      </c>
      <c r="W113" s="18">
        <f t="shared" si="11"/>
        <v>3.6504680482217661E-5</v>
      </c>
      <c r="X113" s="5">
        <f>LOOKUP(G113,'Load Factor Adjustment'!$A$40:$A$46,'Load Factor Adjustment'!$D$40:$D$46)</f>
        <v>0.68571428571428572</v>
      </c>
      <c r="Y113" s="5">
        <f t="shared" si="12"/>
        <v>2.6077299066535307E-4</v>
      </c>
      <c r="Z113" s="18">
        <f t="shared" si="13"/>
        <v>2.503178090209211E-5</v>
      </c>
    </row>
    <row r="114" spans="1:26" s="5" customFormat="1" ht="15" customHeight="1" x14ac:dyDescent="0.25">
      <c r="A114" s="2">
        <v>2014</v>
      </c>
      <c r="B114" s="2">
        <v>1669</v>
      </c>
      <c r="C114" s="3" t="s">
        <v>16</v>
      </c>
      <c r="D114" s="4">
        <v>42030</v>
      </c>
      <c r="E114" s="2">
        <v>4688</v>
      </c>
      <c r="F114" s="3" t="s">
        <v>5</v>
      </c>
      <c r="G114" s="3" t="s">
        <v>1</v>
      </c>
      <c r="H114" s="3" t="s">
        <v>4</v>
      </c>
      <c r="I114" s="2">
        <v>1976</v>
      </c>
      <c r="J114" s="2">
        <v>500</v>
      </c>
      <c r="K114" s="2">
        <v>186</v>
      </c>
      <c r="L114" s="2">
        <v>0.7</v>
      </c>
      <c r="M114" s="1">
        <v>11.16</v>
      </c>
      <c r="N114" s="1">
        <v>2.5999999999999998E-4</v>
      </c>
      <c r="O114" s="1">
        <v>0.39600000000000002</v>
      </c>
      <c r="P114" s="1">
        <v>2.8799999999999999E-5</v>
      </c>
      <c r="Q114" s="1">
        <v>1.0247221944312099</v>
      </c>
      <c r="R114" s="1">
        <v>5.32166649172588E-2</v>
      </c>
      <c r="S114" s="16"/>
      <c r="T114" s="16"/>
      <c r="V114" s="18"/>
      <c r="W114" s="18"/>
      <c r="Z114" s="18"/>
    </row>
    <row r="115" spans="1:26" s="5" customFormat="1" ht="15" customHeight="1" x14ac:dyDescent="0.25">
      <c r="A115" s="2">
        <v>2014</v>
      </c>
      <c r="B115" s="2">
        <v>1669</v>
      </c>
      <c r="C115" s="3" t="s">
        <v>16</v>
      </c>
      <c r="D115" s="4">
        <v>42030</v>
      </c>
      <c r="E115" s="2">
        <v>4689</v>
      </c>
      <c r="F115" s="3" t="s">
        <v>2</v>
      </c>
      <c r="G115" s="3" t="s">
        <v>1</v>
      </c>
      <c r="H115" s="3" t="s">
        <v>28</v>
      </c>
      <c r="I115" s="2">
        <v>2014</v>
      </c>
      <c r="J115" s="2">
        <v>500</v>
      </c>
      <c r="K115" s="2">
        <v>100</v>
      </c>
      <c r="L115" s="2">
        <v>0.7</v>
      </c>
      <c r="M115" s="1">
        <v>2.15</v>
      </c>
      <c r="N115" s="1">
        <v>2.6999999999999999E-5</v>
      </c>
      <c r="O115" s="1">
        <v>8.9999999999999993E-3</v>
      </c>
      <c r="P115" s="1">
        <v>3.9999999999999998E-7</v>
      </c>
      <c r="Q115" s="1">
        <v>8.55516997576167E-2</v>
      </c>
      <c r="R115" s="1">
        <v>3.8580244806932598E-4</v>
      </c>
      <c r="S115" s="16">
        <f t="shared" si="7"/>
        <v>0.93917049467359326</v>
      </c>
      <c r="T115" s="16">
        <f t="shared" si="8"/>
        <v>5.2830862469189471E-2</v>
      </c>
      <c r="U115" s="5">
        <f t="shared" si="9"/>
        <v>2.5730698484208035E-3</v>
      </c>
      <c r="V115" s="18">
        <f t="shared" si="10"/>
        <v>1.447420889566835E-4</v>
      </c>
      <c r="W115" s="18">
        <f t="shared" si="11"/>
        <v>1.3316272184014881E-4</v>
      </c>
      <c r="X115" s="5">
        <f>LOOKUP(G115,'Load Factor Adjustment'!$A$40:$A$46,'Load Factor Adjustment'!$D$40:$D$46)</f>
        <v>0.68571428571428572</v>
      </c>
      <c r="Y115" s="5">
        <f t="shared" si="12"/>
        <v>1.7643907532028367E-3</v>
      </c>
      <c r="Z115" s="18">
        <f t="shared" si="13"/>
        <v>9.131158069038775E-5</v>
      </c>
    </row>
    <row r="116" spans="1:26" ht="15" customHeight="1" x14ac:dyDescent="0.25">
      <c r="A116" s="11">
        <v>2014</v>
      </c>
      <c r="B116" s="11">
        <v>1671</v>
      </c>
      <c r="C116" s="12" t="s">
        <v>16</v>
      </c>
      <c r="D116" s="13">
        <v>42087</v>
      </c>
      <c r="E116" s="11">
        <v>4768</v>
      </c>
      <c r="F116" s="12" t="s">
        <v>5</v>
      </c>
      <c r="G116" s="12" t="s">
        <v>1</v>
      </c>
      <c r="H116" s="12" t="s">
        <v>4</v>
      </c>
      <c r="I116" s="11">
        <v>1979</v>
      </c>
      <c r="J116" s="11">
        <v>400</v>
      </c>
      <c r="K116" s="11">
        <v>70</v>
      </c>
      <c r="L116" s="11">
        <v>0.7</v>
      </c>
      <c r="M116" s="14">
        <v>12.09</v>
      </c>
      <c r="N116" s="14">
        <v>2.7999999999999998E-4</v>
      </c>
      <c r="O116" s="14">
        <v>0.60499999999999998</v>
      </c>
      <c r="P116" s="14">
        <v>4.3999999999999999E-5</v>
      </c>
      <c r="Q116" s="14">
        <v>0.66759259169461305</v>
      </c>
      <c r="R116" s="14">
        <v>4.89567902920836E-2</v>
      </c>
      <c r="S116" s="16"/>
      <c r="T116" s="16"/>
      <c r="U116" s="5"/>
      <c r="V116" s="18"/>
      <c r="W116" s="18"/>
      <c r="X116" s="5"/>
      <c r="Y116" s="5"/>
      <c r="Z116" s="18"/>
    </row>
    <row r="117" spans="1:26" ht="15" customHeight="1" x14ac:dyDescent="0.25">
      <c r="A117" s="11">
        <v>2014</v>
      </c>
      <c r="B117" s="11">
        <v>1671</v>
      </c>
      <c r="C117" s="12" t="s">
        <v>16</v>
      </c>
      <c r="D117" s="13">
        <v>42087</v>
      </c>
      <c r="E117" s="11">
        <v>4767</v>
      </c>
      <c r="F117" s="12" t="s">
        <v>5</v>
      </c>
      <c r="G117" s="12" t="s">
        <v>1</v>
      </c>
      <c r="H117" s="12" t="s">
        <v>4</v>
      </c>
      <c r="I117" s="11">
        <v>1978</v>
      </c>
      <c r="J117" s="11">
        <v>400</v>
      </c>
      <c r="K117" s="11">
        <v>80</v>
      </c>
      <c r="L117" s="11">
        <v>0.7</v>
      </c>
      <c r="M117" s="14">
        <v>12.09</v>
      </c>
      <c r="N117" s="14">
        <v>2.7999999999999998E-4</v>
      </c>
      <c r="O117" s="14">
        <v>0.60499999999999998</v>
      </c>
      <c r="P117" s="14">
        <v>4.3999999999999999E-5</v>
      </c>
      <c r="Q117" s="14">
        <v>0.76296296193670099</v>
      </c>
      <c r="R117" s="14">
        <v>5.5950617476666999E-2</v>
      </c>
      <c r="S117" s="16"/>
      <c r="T117" s="16"/>
      <c r="U117" s="5"/>
      <c r="V117" s="18"/>
      <c r="W117" s="18"/>
      <c r="X117" s="5"/>
      <c r="Y117" s="5"/>
      <c r="Z117" s="18"/>
    </row>
    <row r="118" spans="1:26" s="5" customFormat="1" ht="15" customHeight="1" x14ac:dyDescent="0.25">
      <c r="A118" s="2">
        <v>2014</v>
      </c>
      <c r="B118" s="2">
        <v>1671</v>
      </c>
      <c r="C118" s="3" t="s">
        <v>16</v>
      </c>
      <c r="D118" s="4">
        <v>42087</v>
      </c>
      <c r="E118" s="2">
        <v>4769</v>
      </c>
      <c r="F118" s="3" t="s">
        <v>2</v>
      </c>
      <c r="G118" s="3" t="s">
        <v>1</v>
      </c>
      <c r="H118" s="3" t="s">
        <v>28</v>
      </c>
      <c r="I118" s="2">
        <v>2014</v>
      </c>
      <c r="J118" s="2">
        <v>800</v>
      </c>
      <c r="K118" s="2">
        <v>100</v>
      </c>
      <c r="L118" s="2">
        <v>0.7</v>
      </c>
      <c r="M118" s="1">
        <v>2.15</v>
      </c>
      <c r="N118" s="1">
        <v>2.6999999999999999E-5</v>
      </c>
      <c r="O118" s="1">
        <v>8.9999999999999993E-3</v>
      </c>
      <c r="P118" s="1">
        <v>3.9999999999999998E-7</v>
      </c>
      <c r="Q118" s="1">
        <v>0.139382719573827</v>
      </c>
      <c r="R118" s="1">
        <v>6.5432095375004E-4</v>
      </c>
      <c r="S118" s="16">
        <f t="shared" si="7"/>
        <v>0.62358024236287402</v>
      </c>
      <c r="T118" s="16">
        <f t="shared" si="8"/>
        <v>5.5296296522916961E-2</v>
      </c>
      <c r="U118" s="5">
        <f t="shared" si="9"/>
        <v>1.7084390201722575E-3</v>
      </c>
      <c r="V118" s="18">
        <f t="shared" si="10"/>
        <v>1.5149670280251222E-4</v>
      </c>
      <c r="W118" s="18">
        <f t="shared" si="11"/>
        <v>1.3937696657831126E-4</v>
      </c>
      <c r="X118" s="5">
        <f>LOOKUP(G118,'Load Factor Adjustment'!$A$40:$A$46,'Load Factor Adjustment'!$D$40:$D$46)</f>
        <v>0.68571428571428572</v>
      </c>
      <c r="Y118" s="5">
        <f t="shared" si="12"/>
        <v>1.1715010424038336E-3</v>
      </c>
      <c r="Z118" s="18">
        <f t="shared" si="13"/>
        <v>9.5572777082270573E-5</v>
      </c>
    </row>
    <row r="119" spans="1:26" s="5" customFormat="1" ht="15" customHeight="1" x14ac:dyDescent="0.25">
      <c r="A119" s="11">
        <v>2014</v>
      </c>
      <c r="B119" s="11">
        <v>1672</v>
      </c>
      <c r="C119" s="12" t="s">
        <v>16</v>
      </c>
      <c r="D119" s="13">
        <v>42052</v>
      </c>
      <c r="E119" s="11">
        <v>4812</v>
      </c>
      <c r="F119" s="12" t="s">
        <v>5</v>
      </c>
      <c r="G119" s="12" t="s">
        <v>1</v>
      </c>
      <c r="H119" s="12" t="s">
        <v>4</v>
      </c>
      <c r="I119" s="11">
        <v>1972</v>
      </c>
      <c r="J119" s="11">
        <v>112</v>
      </c>
      <c r="K119" s="11">
        <v>121</v>
      </c>
      <c r="L119" s="11">
        <v>0.7</v>
      </c>
      <c r="M119" s="14">
        <v>11.16</v>
      </c>
      <c r="N119" s="14">
        <v>2.5999999999999998E-4</v>
      </c>
      <c r="O119" s="14">
        <v>0.39600000000000002</v>
      </c>
      <c r="P119" s="14">
        <v>2.8799999999999999E-5</v>
      </c>
      <c r="Q119" s="14">
        <v>0.13100935522465099</v>
      </c>
      <c r="R119" s="14">
        <v>5.7261715693267398E-3</v>
      </c>
      <c r="S119" s="16"/>
      <c r="T119" s="16"/>
      <c r="V119" s="18"/>
      <c r="W119" s="18"/>
      <c r="Z119" s="18"/>
    </row>
    <row r="120" spans="1:26" s="5" customFormat="1" ht="15" customHeight="1" x14ac:dyDescent="0.25">
      <c r="A120" s="11">
        <v>2014</v>
      </c>
      <c r="B120" s="11">
        <v>1672</v>
      </c>
      <c r="C120" s="12" t="s">
        <v>16</v>
      </c>
      <c r="D120" s="13">
        <v>42052</v>
      </c>
      <c r="E120" s="11">
        <v>4813</v>
      </c>
      <c r="F120" s="12" t="s">
        <v>5</v>
      </c>
      <c r="G120" s="12" t="s">
        <v>1</v>
      </c>
      <c r="H120" s="12" t="s">
        <v>4</v>
      </c>
      <c r="I120" s="11">
        <v>1977</v>
      </c>
      <c r="J120" s="11">
        <v>113</v>
      </c>
      <c r="K120" s="11">
        <v>120</v>
      </c>
      <c r="L120" s="11">
        <v>0.7</v>
      </c>
      <c r="M120" s="14">
        <v>11.16</v>
      </c>
      <c r="N120" s="14">
        <v>2.5999999999999998E-4</v>
      </c>
      <c r="O120" s="14">
        <v>0.39600000000000002</v>
      </c>
      <c r="P120" s="14">
        <v>2.8799999999999999E-5</v>
      </c>
      <c r="Q120" s="14">
        <v>0.12967754067467499</v>
      </c>
      <c r="R120" s="14">
        <v>5.57346117622566E-3</v>
      </c>
      <c r="S120" s="16"/>
      <c r="T120" s="16"/>
      <c r="V120" s="18"/>
      <c r="W120" s="18"/>
      <c r="Z120" s="18"/>
    </row>
    <row r="121" spans="1:26" s="5" customFormat="1" ht="15" customHeight="1" x14ac:dyDescent="0.25">
      <c r="A121" s="2">
        <v>2014</v>
      </c>
      <c r="B121" s="2">
        <v>1672</v>
      </c>
      <c r="C121" s="3" t="s">
        <v>16</v>
      </c>
      <c r="D121" s="4">
        <v>42052</v>
      </c>
      <c r="E121" s="2">
        <v>4814</v>
      </c>
      <c r="F121" s="3" t="s">
        <v>2</v>
      </c>
      <c r="G121" s="3" t="s">
        <v>1</v>
      </c>
      <c r="H121" s="3" t="s">
        <v>28</v>
      </c>
      <c r="I121" s="2">
        <v>2014</v>
      </c>
      <c r="J121" s="2">
        <v>225</v>
      </c>
      <c r="K121" s="2">
        <v>140</v>
      </c>
      <c r="L121" s="2">
        <v>0.7</v>
      </c>
      <c r="M121" s="1">
        <v>2.15</v>
      </c>
      <c r="N121" s="1">
        <v>2.6999999999999999E-5</v>
      </c>
      <c r="O121" s="1">
        <v>8.9999999999999993E-3</v>
      </c>
      <c r="P121" s="1">
        <v>3.9999999999999998E-7</v>
      </c>
      <c r="Q121" s="1">
        <v>5.29952271111441E-2</v>
      </c>
      <c r="R121" s="1">
        <v>2.29687486799556E-4</v>
      </c>
      <c r="S121" s="16">
        <f>Q119+Q120-Q121</f>
        <v>0.20769166878818188</v>
      </c>
      <c r="T121" s="16">
        <f>R119+R120-R121</f>
        <v>1.1069945258752843E-2</v>
      </c>
      <c r="U121" s="5">
        <f t="shared" si="9"/>
        <v>5.6901827065255312E-4</v>
      </c>
      <c r="V121" s="18">
        <f t="shared" si="10"/>
        <v>3.0328617147268065E-5</v>
      </c>
      <c r="W121" s="18">
        <f t="shared" si="11"/>
        <v>2.7902327775486621E-5</v>
      </c>
      <c r="X121" s="5">
        <f>LOOKUP(G121,'Load Factor Adjustment'!$A$40:$A$46,'Load Factor Adjustment'!$D$40:$D$46)</f>
        <v>0.68571428571428572</v>
      </c>
      <c r="Y121" s="5">
        <f t="shared" si="12"/>
        <v>3.9018395701889355E-4</v>
      </c>
      <c r="Z121" s="18">
        <f t="shared" si="13"/>
        <v>1.9133024760333684E-5</v>
      </c>
    </row>
    <row r="122" spans="1:26" s="5" customFormat="1" ht="15" customHeight="1" x14ac:dyDescent="0.25">
      <c r="A122" s="11">
        <v>2014</v>
      </c>
      <c r="B122" s="11">
        <v>1673</v>
      </c>
      <c r="C122" s="12" t="s">
        <v>16</v>
      </c>
      <c r="D122" s="13">
        <v>42072</v>
      </c>
      <c r="E122" s="11">
        <v>4823</v>
      </c>
      <c r="F122" s="12" t="s">
        <v>5</v>
      </c>
      <c r="G122" s="12" t="s">
        <v>1</v>
      </c>
      <c r="H122" s="12" t="s">
        <v>4</v>
      </c>
      <c r="I122" s="11">
        <v>1966</v>
      </c>
      <c r="J122" s="11">
        <v>100</v>
      </c>
      <c r="K122" s="11">
        <v>59</v>
      </c>
      <c r="L122" s="11">
        <v>0.7</v>
      </c>
      <c r="M122" s="14">
        <v>12.09</v>
      </c>
      <c r="N122" s="14">
        <v>2.7999999999999998E-4</v>
      </c>
      <c r="O122" s="14">
        <v>0.60499999999999998</v>
      </c>
      <c r="P122" s="14">
        <v>4.3999999999999999E-5</v>
      </c>
      <c r="Q122" s="14">
        <v>6.1795215872110502E-2</v>
      </c>
      <c r="R122" s="14">
        <v>3.8158796597688501E-3</v>
      </c>
      <c r="S122" s="16"/>
      <c r="T122" s="16"/>
      <c r="V122" s="18"/>
      <c r="W122" s="18"/>
      <c r="Z122" s="18"/>
    </row>
    <row r="123" spans="1:26" s="5" customFormat="1" ht="15" customHeight="1" x14ac:dyDescent="0.25">
      <c r="A123" s="11">
        <v>2014</v>
      </c>
      <c r="B123" s="11">
        <v>1673</v>
      </c>
      <c r="C123" s="12" t="s">
        <v>16</v>
      </c>
      <c r="D123" s="13">
        <v>42072</v>
      </c>
      <c r="E123" s="11">
        <v>4825</v>
      </c>
      <c r="F123" s="12" t="s">
        <v>5</v>
      </c>
      <c r="G123" s="12" t="s">
        <v>1</v>
      </c>
      <c r="H123" s="12" t="s">
        <v>4</v>
      </c>
      <c r="I123" s="11">
        <v>1964</v>
      </c>
      <c r="J123" s="11">
        <v>100</v>
      </c>
      <c r="K123" s="11">
        <v>61</v>
      </c>
      <c r="L123" s="11">
        <v>0.7</v>
      </c>
      <c r="M123" s="14">
        <v>12.09</v>
      </c>
      <c r="N123" s="14">
        <v>2.7999999999999998E-4</v>
      </c>
      <c r="O123" s="14">
        <v>0.60499999999999998</v>
      </c>
      <c r="P123" s="14">
        <v>4.3999999999999999E-5</v>
      </c>
      <c r="Q123" s="14">
        <v>0.142804012124536</v>
      </c>
      <c r="R123" s="14">
        <v>1.02513889294441E-2</v>
      </c>
      <c r="S123" s="16"/>
      <c r="T123" s="16"/>
      <c r="V123" s="18"/>
      <c r="W123" s="18"/>
      <c r="Z123" s="18"/>
    </row>
    <row r="124" spans="1:26" s="5" customFormat="1" ht="15" customHeight="1" x14ac:dyDescent="0.25">
      <c r="A124" s="2">
        <v>2014</v>
      </c>
      <c r="B124" s="2">
        <v>1673</v>
      </c>
      <c r="C124" s="3" t="s">
        <v>16</v>
      </c>
      <c r="D124" s="4">
        <v>42072</v>
      </c>
      <c r="E124" s="2">
        <v>4824</v>
      </c>
      <c r="F124" s="3" t="s">
        <v>2</v>
      </c>
      <c r="G124" s="3" t="s">
        <v>1</v>
      </c>
      <c r="H124" s="3" t="s">
        <v>0</v>
      </c>
      <c r="I124" s="2">
        <v>2014</v>
      </c>
      <c r="J124" s="2">
        <v>200</v>
      </c>
      <c r="K124" s="2">
        <v>74</v>
      </c>
      <c r="L124" s="2">
        <v>0.7</v>
      </c>
      <c r="M124" s="1">
        <v>2.74</v>
      </c>
      <c r="N124" s="1">
        <v>3.6000000000000001E-5</v>
      </c>
      <c r="O124" s="1">
        <v>8.9999999999999993E-3</v>
      </c>
      <c r="P124" s="1">
        <v>8.9999999999999996E-7</v>
      </c>
      <c r="Q124" s="1">
        <v>3.1701234151481003E-2</v>
      </c>
      <c r="R124" s="1">
        <v>1.1305554892027E-4</v>
      </c>
      <c r="S124" s="16">
        <f>Q122+Q123-Q124</f>
        <v>0.17289799384516552</v>
      </c>
      <c r="T124" s="16">
        <f>R122+R123-R124</f>
        <v>1.3954213040292681E-2</v>
      </c>
      <c r="U124" s="5">
        <f t="shared" si="9"/>
        <v>4.7369313382237128E-4</v>
      </c>
      <c r="V124" s="18">
        <f t="shared" si="10"/>
        <v>3.8230720658336112E-5</v>
      </c>
      <c r="W124" s="18">
        <f t="shared" si="11"/>
        <v>3.5172263005669226E-5</v>
      </c>
      <c r="X124" s="5">
        <f>LOOKUP(G124,'Load Factor Adjustment'!$A$40:$A$46,'Load Factor Adjustment'!$D$40:$D$46)</f>
        <v>0.68571428571428572</v>
      </c>
      <c r="Y124" s="5">
        <f t="shared" si="12"/>
        <v>3.2481814890676891E-4</v>
      </c>
      <c r="Z124" s="18">
        <f t="shared" si="13"/>
        <v>2.4118123203887469E-5</v>
      </c>
    </row>
    <row r="125" spans="1:26" s="5" customFormat="1" ht="15" customHeight="1" x14ac:dyDescent="0.25">
      <c r="A125" s="11">
        <v>2014</v>
      </c>
      <c r="B125" s="11">
        <v>1674</v>
      </c>
      <c r="C125" s="12" t="s">
        <v>16</v>
      </c>
      <c r="D125" s="13">
        <v>42047</v>
      </c>
      <c r="E125" s="11">
        <v>4838</v>
      </c>
      <c r="F125" s="12" t="s">
        <v>5</v>
      </c>
      <c r="G125" s="12" t="s">
        <v>1</v>
      </c>
      <c r="H125" s="12" t="s">
        <v>4</v>
      </c>
      <c r="I125" s="11">
        <v>1976</v>
      </c>
      <c r="J125" s="11">
        <v>500</v>
      </c>
      <c r="K125" s="11">
        <v>156</v>
      </c>
      <c r="L125" s="11">
        <v>0.7</v>
      </c>
      <c r="M125" s="14">
        <v>11.16</v>
      </c>
      <c r="N125" s="14">
        <v>2.5999999999999998E-4</v>
      </c>
      <c r="O125" s="14">
        <v>0.39600000000000002</v>
      </c>
      <c r="P125" s="14">
        <v>2.8799999999999999E-5</v>
      </c>
      <c r="Q125" s="14">
        <v>0.85944442113585495</v>
      </c>
      <c r="R125" s="17">
        <v>4.4633331866087998E-2</v>
      </c>
      <c r="S125" s="16"/>
      <c r="T125" s="16"/>
      <c r="V125" s="18"/>
      <c r="W125" s="18"/>
      <c r="Z125" s="18"/>
    </row>
    <row r="126" spans="1:26" s="5" customFormat="1" ht="15" customHeight="1" x14ac:dyDescent="0.25">
      <c r="A126" s="2">
        <v>2014</v>
      </c>
      <c r="B126" s="2">
        <v>1674</v>
      </c>
      <c r="C126" s="3" t="s">
        <v>16</v>
      </c>
      <c r="D126" s="4">
        <v>42047</v>
      </c>
      <c r="E126" s="2">
        <v>4839</v>
      </c>
      <c r="F126" s="3" t="s">
        <v>5</v>
      </c>
      <c r="G126" s="3" t="s">
        <v>1</v>
      </c>
      <c r="H126" s="3" t="s">
        <v>4</v>
      </c>
      <c r="I126" s="2">
        <v>1976</v>
      </c>
      <c r="J126" s="2">
        <v>500</v>
      </c>
      <c r="K126" s="2">
        <v>175</v>
      </c>
      <c r="L126" s="2">
        <v>0.7</v>
      </c>
      <c r="M126" s="1">
        <v>11.16</v>
      </c>
      <c r="N126" s="1">
        <v>2.5999999999999998E-4</v>
      </c>
      <c r="O126" s="1">
        <v>0.39600000000000002</v>
      </c>
      <c r="P126" s="1">
        <v>2.8799999999999999E-5</v>
      </c>
      <c r="Q126" s="1">
        <v>1.9282406884458301</v>
      </c>
      <c r="R126" s="1">
        <v>0.10013888559699199</v>
      </c>
      <c r="S126" s="16"/>
      <c r="T126" s="16"/>
      <c r="V126" s="18"/>
      <c r="W126" s="18"/>
      <c r="Z126" s="18"/>
    </row>
    <row r="127" spans="1:26" s="5" customFormat="1" ht="15" customHeight="1" x14ac:dyDescent="0.25">
      <c r="A127" s="2">
        <v>2014</v>
      </c>
      <c r="B127" s="2">
        <v>1674</v>
      </c>
      <c r="C127" s="3" t="s">
        <v>16</v>
      </c>
      <c r="D127" s="4">
        <v>42047</v>
      </c>
      <c r="E127" s="2">
        <v>4840</v>
      </c>
      <c r="F127" s="3" t="s">
        <v>2</v>
      </c>
      <c r="G127" s="3" t="s">
        <v>1</v>
      </c>
      <c r="H127" s="3" t="s">
        <v>28</v>
      </c>
      <c r="I127" s="2">
        <v>2014</v>
      </c>
      <c r="J127" s="2">
        <v>1000</v>
      </c>
      <c r="K127" s="2">
        <v>125</v>
      </c>
      <c r="L127" s="2">
        <v>0.7</v>
      </c>
      <c r="M127" s="1">
        <v>2.15</v>
      </c>
      <c r="N127" s="1">
        <v>2.6999999999999999E-5</v>
      </c>
      <c r="O127" s="1">
        <v>8.9999999999999993E-3</v>
      </c>
      <c r="P127" s="1">
        <v>3.9999999999999998E-7</v>
      </c>
      <c r="Q127" s="1">
        <v>0.220389665960812</v>
      </c>
      <c r="R127" s="1">
        <v>1.06095673694185E-3</v>
      </c>
      <c r="S127" s="16">
        <f>Q125+Q126-Q127</f>
        <v>2.567295443620873</v>
      </c>
      <c r="T127" s="16">
        <f>R125+R126-R127</f>
        <v>0.14371126072613816</v>
      </c>
      <c r="U127" s="5">
        <f t="shared" si="9"/>
        <v>7.0336861469065017E-3</v>
      </c>
      <c r="V127" s="18">
        <f t="shared" si="10"/>
        <v>3.9372948144147441E-4</v>
      </c>
      <c r="W127" s="18">
        <f t="shared" si="11"/>
        <v>3.6223112292615647E-4</v>
      </c>
      <c r="X127" s="5">
        <f>LOOKUP(G127,'Load Factor Adjustment'!$A$40:$A$46,'Load Factor Adjustment'!$D$40:$D$46)</f>
        <v>0.68571428571428572</v>
      </c>
      <c r="Y127" s="5">
        <f t="shared" si="12"/>
        <v>4.8230990721644584E-3</v>
      </c>
      <c r="Z127" s="18">
        <f t="shared" si="13"/>
        <v>2.4838705572079303E-4</v>
      </c>
    </row>
    <row r="128" spans="1:26" s="5" customFormat="1" ht="15" customHeight="1" x14ac:dyDescent="0.25">
      <c r="A128" s="2">
        <v>2014</v>
      </c>
      <c r="B128" s="2">
        <v>1675</v>
      </c>
      <c r="C128" s="3" t="s">
        <v>16</v>
      </c>
      <c r="D128" s="4">
        <v>42058</v>
      </c>
      <c r="E128" s="2">
        <v>4836</v>
      </c>
      <c r="F128" s="3" t="s">
        <v>5</v>
      </c>
      <c r="G128" s="3" t="s">
        <v>1</v>
      </c>
      <c r="H128" s="3" t="s">
        <v>4</v>
      </c>
      <c r="I128" s="2">
        <v>1971</v>
      </c>
      <c r="J128" s="2">
        <v>800</v>
      </c>
      <c r="K128" s="2">
        <v>139</v>
      </c>
      <c r="L128" s="2">
        <v>0.7</v>
      </c>
      <c r="M128" s="1">
        <v>11.16</v>
      </c>
      <c r="N128" s="1">
        <v>2.5999999999999998E-4</v>
      </c>
      <c r="O128" s="1">
        <v>0.39600000000000002</v>
      </c>
      <c r="P128" s="1">
        <v>2.8799999999999999E-5</v>
      </c>
      <c r="Q128" s="1">
        <v>1.22525922602958</v>
      </c>
      <c r="R128" s="1">
        <v>6.3631109019346002E-2</v>
      </c>
      <c r="S128" s="16"/>
      <c r="T128" s="16"/>
      <c r="V128" s="18"/>
      <c r="W128" s="18"/>
      <c r="Z128" s="18"/>
    </row>
    <row r="129" spans="1:26" s="5" customFormat="1" ht="15" customHeight="1" x14ac:dyDescent="0.25">
      <c r="A129" s="2">
        <v>2014</v>
      </c>
      <c r="B129" s="2">
        <v>1675</v>
      </c>
      <c r="C129" s="3" t="s">
        <v>16</v>
      </c>
      <c r="D129" s="4">
        <v>42058</v>
      </c>
      <c r="E129" s="2">
        <v>4837</v>
      </c>
      <c r="F129" s="3" t="s">
        <v>2</v>
      </c>
      <c r="G129" s="3" t="s">
        <v>1</v>
      </c>
      <c r="H129" s="3" t="s">
        <v>28</v>
      </c>
      <c r="I129" s="2">
        <v>2014</v>
      </c>
      <c r="J129" s="2">
        <v>800</v>
      </c>
      <c r="K129" s="2">
        <v>115</v>
      </c>
      <c r="L129" s="2">
        <v>0.7</v>
      </c>
      <c r="M129" s="1">
        <v>2.15</v>
      </c>
      <c r="N129" s="1">
        <v>2.6999999999999999E-5</v>
      </c>
      <c r="O129" s="1">
        <v>8.9999999999999993E-3</v>
      </c>
      <c r="P129" s="1">
        <v>3.9999999999999998E-7</v>
      </c>
      <c r="Q129" s="1">
        <v>0.16029012750990099</v>
      </c>
      <c r="R129" s="1">
        <v>7.5246909681254601E-4</v>
      </c>
      <c r="S129" s="16">
        <f t="shared" si="7"/>
        <v>1.0649690985196791</v>
      </c>
      <c r="T129" s="16">
        <f t="shared" si="8"/>
        <v>6.2878639922533452E-2</v>
      </c>
      <c r="U129" s="5">
        <f t="shared" si="9"/>
        <v>2.9177235575881619E-3</v>
      </c>
      <c r="V129" s="18">
        <f t="shared" si="10"/>
        <v>1.7227024636310535E-4</v>
      </c>
      <c r="W129" s="18">
        <f t="shared" si="11"/>
        <v>1.5848862665405694E-4</v>
      </c>
      <c r="X129" s="5">
        <f>LOOKUP(G129,'Load Factor Adjustment'!$A$40:$A$46,'Load Factor Adjustment'!$D$40:$D$46)</f>
        <v>0.68571428571428572</v>
      </c>
      <c r="Y129" s="5">
        <f t="shared" si="12"/>
        <v>2.0007247252033112E-3</v>
      </c>
      <c r="Z129" s="18">
        <f t="shared" si="13"/>
        <v>1.0867791541992476E-4</v>
      </c>
    </row>
    <row r="130" spans="1:26" s="5" customFormat="1" ht="15" customHeight="1" x14ac:dyDescent="0.25">
      <c r="A130" s="2">
        <v>2014</v>
      </c>
      <c r="B130" s="2">
        <v>1685</v>
      </c>
      <c r="C130" s="3" t="s">
        <v>11</v>
      </c>
      <c r="D130" s="4">
        <v>42018</v>
      </c>
      <c r="E130" s="2">
        <v>4652</v>
      </c>
      <c r="F130" s="3" t="s">
        <v>5</v>
      </c>
      <c r="G130" s="3" t="s">
        <v>1</v>
      </c>
      <c r="H130" s="3" t="s">
        <v>4</v>
      </c>
      <c r="I130" s="2">
        <v>1978</v>
      </c>
      <c r="J130" s="2">
        <v>200</v>
      </c>
      <c r="K130" s="2">
        <v>57</v>
      </c>
      <c r="L130" s="2">
        <v>0.7</v>
      </c>
      <c r="M130" s="1">
        <v>12.09</v>
      </c>
      <c r="N130" s="1">
        <v>2.7999999999999998E-4</v>
      </c>
      <c r="O130" s="1">
        <v>0.60499999999999998</v>
      </c>
      <c r="P130" s="1">
        <v>4.3999999999999999E-5</v>
      </c>
      <c r="Q130" s="1">
        <v>0.126543518245126</v>
      </c>
      <c r="R130" s="1">
        <v>8.49546301085005E-3</v>
      </c>
      <c r="S130" s="16"/>
      <c r="T130" s="16"/>
      <c r="V130" s="18"/>
      <c r="W130" s="18"/>
      <c r="Z130" s="18"/>
    </row>
    <row r="131" spans="1:26" s="5" customFormat="1" ht="15" customHeight="1" x14ac:dyDescent="0.25">
      <c r="A131" s="2">
        <v>2014</v>
      </c>
      <c r="B131" s="2">
        <v>1685</v>
      </c>
      <c r="C131" s="3" t="s">
        <v>11</v>
      </c>
      <c r="D131" s="4">
        <v>42018</v>
      </c>
      <c r="E131" s="2">
        <v>4653</v>
      </c>
      <c r="F131" s="3" t="s">
        <v>2</v>
      </c>
      <c r="G131" s="3" t="s">
        <v>1</v>
      </c>
      <c r="H131" s="3" t="s">
        <v>0</v>
      </c>
      <c r="I131" s="2">
        <v>2013</v>
      </c>
      <c r="J131" s="2">
        <v>200</v>
      </c>
      <c r="K131" s="2">
        <v>63</v>
      </c>
      <c r="L131" s="2">
        <v>0.7</v>
      </c>
      <c r="M131" s="1">
        <v>2.74</v>
      </c>
      <c r="N131" s="1">
        <v>3.6000000000000001E-5</v>
      </c>
      <c r="O131" s="1">
        <v>8.9999999999999993E-3</v>
      </c>
      <c r="P131" s="1">
        <v>8.9999999999999996E-7</v>
      </c>
      <c r="Q131" s="1">
        <v>2.6988888534369E-2</v>
      </c>
      <c r="R131" s="1">
        <v>9.62499943510406E-5</v>
      </c>
      <c r="S131" s="16">
        <f t="shared" si="7"/>
        <v>9.9554629710757001E-2</v>
      </c>
      <c r="T131" s="16">
        <f t="shared" si="8"/>
        <v>8.3992130164990096E-3</v>
      </c>
      <c r="U131" s="5">
        <f t="shared" si="9"/>
        <v>2.7275241016645751E-4</v>
      </c>
      <c r="V131" s="18">
        <f t="shared" si="10"/>
        <v>2.3011542510956189E-5</v>
      </c>
      <c r="W131" s="18">
        <f t="shared" si="11"/>
        <v>2.1170619110079696E-5</v>
      </c>
      <c r="X131" s="5">
        <f>LOOKUP(G131,'Load Factor Adjustment'!$A$40:$A$46,'Load Factor Adjustment'!$D$40:$D$46)</f>
        <v>0.68571428571428572</v>
      </c>
      <c r="Y131" s="5">
        <f t="shared" si="12"/>
        <v>1.8703022411414229E-4</v>
      </c>
      <c r="Z131" s="18">
        <f t="shared" si="13"/>
        <v>1.4516995961197506E-5</v>
      </c>
    </row>
    <row r="132" spans="1:26" s="5" customFormat="1" ht="15" customHeight="1" x14ac:dyDescent="0.25">
      <c r="A132" s="2">
        <v>2014</v>
      </c>
      <c r="B132" s="2">
        <v>1690</v>
      </c>
      <c r="C132" s="3" t="s">
        <v>11</v>
      </c>
      <c r="D132" s="4">
        <v>42011</v>
      </c>
      <c r="E132" s="2">
        <v>4668</v>
      </c>
      <c r="F132" s="3" t="s">
        <v>5</v>
      </c>
      <c r="G132" s="3" t="s">
        <v>31</v>
      </c>
      <c r="H132" s="3" t="s">
        <v>8</v>
      </c>
      <c r="I132" s="2">
        <v>1999</v>
      </c>
      <c r="J132" s="2">
        <v>1600</v>
      </c>
      <c r="K132" s="2">
        <v>138</v>
      </c>
      <c r="L132" s="2">
        <v>0.36</v>
      </c>
      <c r="M132" s="1">
        <v>6.54</v>
      </c>
      <c r="N132" s="1">
        <v>1.4999999999999999E-4</v>
      </c>
      <c r="O132" s="1">
        <v>0.30399999999999999</v>
      </c>
      <c r="P132" s="1">
        <v>2.2099999999999998E-5</v>
      </c>
      <c r="Q132" s="1">
        <v>0.73074289032859496</v>
      </c>
      <c r="R132" s="1">
        <v>4.98727620987751E-2</v>
      </c>
      <c r="S132" s="16"/>
      <c r="T132" s="16"/>
      <c r="V132" s="18"/>
      <c r="W132" s="18"/>
      <c r="Z132" s="18"/>
    </row>
    <row r="133" spans="1:26" s="5" customFormat="1" ht="15" customHeight="1" x14ac:dyDescent="0.25">
      <c r="A133" s="2">
        <v>2014</v>
      </c>
      <c r="B133" s="2">
        <v>1690</v>
      </c>
      <c r="C133" s="3" t="s">
        <v>11</v>
      </c>
      <c r="D133" s="4">
        <v>42011</v>
      </c>
      <c r="E133" s="2">
        <v>4669</v>
      </c>
      <c r="F133" s="3" t="s">
        <v>2</v>
      </c>
      <c r="G133" s="3" t="s">
        <v>31</v>
      </c>
      <c r="H133" s="3" t="s">
        <v>28</v>
      </c>
      <c r="I133" s="2">
        <v>2012</v>
      </c>
      <c r="J133" s="2">
        <v>1600</v>
      </c>
      <c r="K133" s="2">
        <v>162</v>
      </c>
      <c r="L133" s="2">
        <v>0.36</v>
      </c>
      <c r="M133" s="1">
        <v>2.15</v>
      </c>
      <c r="N133" s="1">
        <v>2.6999999999999999E-5</v>
      </c>
      <c r="O133" s="1">
        <v>8.9999999999999993E-3</v>
      </c>
      <c r="P133" s="1">
        <v>3.9999999999999998E-7</v>
      </c>
      <c r="Q133" s="1">
        <v>0.24336001951693501</v>
      </c>
      <c r="R133" s="1">
        <v>1.25485715671712E-3</v>
      </c>
      <c r="S133" s="16">
        <f t="shared" ref="S133:S194" si="14">Q132-Q133</f>
        <v>0.48738287081165999</v>
      </c>
      <c r="T133" s="16">
        <f t="shared" ref="T133:T194" si="15">R132-R133</f>
        <v>4.8617904942057977E-2</v>
      </c>
      <c r="U133" s="5">
        <f t="shared" ref="U133:U194" si="16">S133/365</f>
        <v>1.3352955364703014E-3</v>
      </c>
      <c r="V133" s="18">
        <f t="shared" ref="V133:V194" si="17">T133/365</f>
        <v>1.3319973956728214E-4</v>
      </c>
      <c r="W133" s="18">
        <f t="shared" ref="W133:W194" si="18">V133*0.92</f>
        <v>1.2254376040189956E-4</v>
      </c>
      <c r="X133" s="5">
        <f>LOOKUP(G133,'Load Factor Adjustment'!$A$40:$A$46,'Load Factor Adjustment'!$D$40:$D$46)</f>
        <v>0.78431372549019607</v>
      </c>
      <c r="Y133" s="5">
        <f t="shared" ref="Y133:Y194" si="19">U133*X133</f>
        <v>1.0472906168394521E-3</v>
      </c>
      <c r="Z133" s="18">
        <f t="shared" ref="Z133:Z194" si="20">W133*X133</f>
        <v>9.6112753256391808E-5</v>
      </c>
    </row>
    <row r="134" spans="1:26" s="5" customFormat="1" ht="15" customHeight="1" x14ac:dyDescent="0.25">
      <c r="A134" s="2">
        <v>2014</v>
      </c>
      <c r="B134" s="2">
        <v>1691</v>
      </c>
      <c r="C134" s="3" t="s">
        <v>11</v>
      </c>
      <c r="D134" s="4">
        <v>42024</v>
      </c>
      <c r="E134" s="2">
        <v>4666</v>
      </c>
      <c r="F134" s="3" t="s">
        <v>5</v>
      </c>
      <c r="G134" s="3" t="s">
        <v>1</v>
      </c>
      <c r="H134" s="3" t="s">
        <v>4</v>
      </c>
      <c r="I134" s="2">
        <v>1995</v>
      </c>
      <c r="J134" s="2">
        <v>1000</v>
      </c>
      <c r="K134" s="2">
        <v>99</v>
      </c>
      <c r="L134" s="2">
        <v>0.7</v>
      </c>
      <c r="M134" s="1">
        <v>8.17</v>
      </c>
      <c r="N134" s="1">
        <v>1.9000000000000001E-4</v>
      </c>
      <c r="O134" s="1">
        <v>0.47899999999999998</v>
      </c>
      <c r="P134" s="1">
        <v>3.6100000000000003E-5</v>
      </c>
      <c r="Q134" s="1">
        <v>0.79826388672716697</v>
      </c>
      <c r="R134" s="1">
        <v>6.9681941952100299E-2</v>
      </c>
      <c r="S134" s="16"/>
      <c r="T134" s="16"/>
      <c r="V134" s="18"/>
      <c r="W134" s="18"/>
      <c r="Z134" s="18"/>
    </row>
    <row r="135" spans="1:26" s="5" customFormat="1" ht="15" customHeight="1" x14ac:dyDescent="0.25">
      <c r="A135" s="2">
        <v>2014</v>
      </c>
      <c r="B135" s="2">
        <v>1691</v>
      </c>
      <c r="C135" s="3" t="s">
        <v>11</v>
      </c>
      <c r="D135" s="4">
        <v>42024</v>
      </c>
      <c r="E135" s="2">
        <v>4667</v>
      </c>
      <c r="F135" s="3" t="s">
        <v>2</v>
      </c>
      <c r="G135" s="3" t="s">
        <v>1</v>
      </c>
      <c r="H135" s="3" t="s">
        <v>28</v>
      </c>
      <c r="I135" s="2">
        <v>2014</v>
      </c>
      <c r="J135" s="2">
        <v>1000</v>
      </c>
      <c r="K135" s="2">
        <v>115</v>
      </c>
      <c r="L135" s="2">
        <v>0.7</v>
      </c>
      <c r="M135" s="1">
        <v>2.15</v>
      </c>
      <c r="N135" s="1">
        <v>2.6999999999999999E-5</v>
      </c>
      <c r="O135" s="1">
        <v>8.9999999999999993E-3</v>
      </c>
      <c r="P135" s="1">
        <v>3.9999999999999998E-7</v>
      </c>
      <c r="Q135" s="1">
        <v>0.20275849268394699</v>
      </c>
      <c r="R135" s="1">
        <v>9.7608019798650397E-4</v>
      </c>
      <c r="S135" s="16">
        <f t="shared" si="14"/>
        <v>0.59550539404322</v>
      </c>
      <c r="T135" s="16">
        <f t="shared" si="15"/>
        <v>6.8705861754113792E-2</v>
      </c>
      <c r="U135" s="5">
        <f t="shared" si="16"/>
        <v>1.6315216275156713E-3</v>
      </c>
      <c r="V135" s="18">
        <f t="shared" si="17"/>
        <v>1.8823523768250354E-4</v>
      </c>
      <c r="W135" s="18">
        <f t="shared" si="18"/>
        <v>1.7317641866790325E-4</v>
      </c>
      <c r="X135" s="5">
        <f>LOOKUP(G135,'Load Factor Adjustment'!$A$40:$A$46,'Load Factor Adjustment'!$D$40:$D$46)</f>
        <v>0.68571428571428572</v>
      </c>
      <c r="Y135" s="5">
        <f t="shared" si="19"/>
        <v>1.1187576874393174E-3</v>
      </c>
      <c r="Z135" s="18">
        <f t="shared" si="20"/>
        <v>1.1874954422941938E-4</v>
      </c>
    </row>
    <row r="136" spans="1:26" s="5" customFormat="1" ht="15" customHeight="1" x14ac:dyDescent="0.25">
      <c r="A136" s="2">
        <v>2014</v>
      </c>
      <c r="B136" s="2">
        <v>1696</v>
      </c>
      <c r="C136" s="3" t="s">
        <v>11</v>
      </c>
      <c r="D136" s="4">
        <v>42044</v>
      </c>
      <c r="E136" s="2">
        <v>4810</v>
      </c>
      <c r="F136" s="3" t="s">
        <v>5</v>
      </c>
      <c r="G136" s="3" t="s">
        <v>1</v>
      </c>
      <c r="H136" s="3" t="s">
        <v>8</v>
      </c>
      <c r="I136" s="2">
        <v>2000</v>
      </c>
      <c r="J136" s="2">
        <v>1100</v>
      </c>
      <c r="K136" s="2">
        <v>90</v>
      </c>
      <c r="L136" s="2">
        <v>0.7</v>
      </c>
      <c r="M136" s="1">
        <v>6.54</v>
      </c>
      <c r="N136" s="1">
        <v>1.4999999999999999E-4</v>
      </c>
      <c r="O136" s="1">
        <v>0.55200000000000005</v>
      </c>
      <c r="P136" s="1">
        <v>4.0200000000000001E-5</v>
      </c>
      <c r="Q136" s="1">
        <v>0.63708332610076401</v>
      </c>
      <c r="R136" s="1">
        <v>7.9016664734406605E-2</v>
      </c>
      <c r="S136" s="16"/>
      <c r="T136" s="16"/>
      <c r="V136" s="18"/>
      <c r="W136" s="18"/>
      <c r="Z136" s="18"/>
    </row>
    <row r="137" spans="1:26" s="5" customFormat="1" ht="15" customHeight="1" x14ac:dyDescent="0.25">
      <c r="A137" s="2">
        <v>2014</v>
      </c>
      <c r="B137" s="2">
        <v>1696</v>
      </c>
      <c r="C137" s="3" t="s">
        <v>11</v>
      </c>
      <c r="D137" s="4">
        <v>42044</v>
      </c>
      <c r="E137" s="2">
        <v>4811</v>
      </c>
      <c r="F137" s="3" t="s">
        <v>2</v>
      </c>
      <c r="G137" s="3" t="s">
        <v>1</v>
      </c>
      <c r="H137" s="3" t="s">
        <v>28</v>
      </c>
      <c r="I137" s="2">
        <v>2014</v>
      </c>
      <c r="J137" s="2">
        <v>1100</v>
      </c>
      <c r="K137" s="2">
        <v>95</v>
      </c>
      <c r="L137" s="2">
        <v>0.7</v>
      </c>
      <c r="M137" s="1">
        <v>2.15</v>
      </c>
      <c r="N137" s="1">
        <v>2.6999999999999999E-5</v>
      </c>
      <c r="O137" s="1">
        <v>8.9999999999999993E-3</v>
      </c>
      <c r="P137" s="1">
        <v>8.9999999999999996E-7</v>
      </c>
      <c r="Q137" s="1">
        <v>0.185334302393203</v>
      </c>
      <c r="R137" s="1">
        <v>1.1248263274023799E-3</v>
      </c>
      <c r="S137" s="16">
        <f t="shared" si="14"/>
        <v>0.45174902370756098</v>
      </c>
      <c r="T137" s="16">
        <f t="shared" si="15"/>
        <v>7.7891838407004227E-2</v>
      </c>
      <c r="U137" s="5">
        <f t="shared" si="16"/>
        <v>1.2376685581029067E-3</v>
      </c>
      <c r="V137" s="18">
        <f t="shared" si="17"/>
        <v>2.1340229700549104E-4</v>
      </c>
      <c r="W137" s="18">
        <f t="shared" si="18"/>
        <v>1.9633011324505178E-4</v>
      </c>
      <c r="X137" s="5">
        <f>LOOKUP(G137,'Load Factor Adjustment'!$A$40:$A$46,'Load Factor Adjustment'!$D$40:$D$46)</f>
        <v>0.68571428571428572</v>
      </c>
      <c r="Y137" s="5">
        <f t="shared" si="19"/>
        <v>8.4868701127056466E-4</v>
      </c>
      <c r="Z137" s="18">
        <f t="shared" si="20"/>
        <v>1.346263633680355E-4</v>
      </c>
    </row>
    <row r="138" spans="1:26" s="5" customFormat="1" ht="15" customHeight="1" x14ac:dyDescent="0.25">
      <c r="A138" s="2">
        <v>2014</v>
      </c>
      <c r="B138" s="2">
        <v>1697</v>
      </c>
      <c r="C138" s="3" t="s">
        <v>11</v>
      </c>
      <c r="D138" s="4">
        <v>42039</v>
      </c>
      <c r="E138" s="2">
        <v>4808</v>
      </c>
      <c r="F138" s="3" t="s">
        <v>5</v>
      </c>
      <c r="G138" s="3" t="s">
        <v>1</v>
      </c>
      <c r="H138" s="3" t="s">
        <v>8</v>
      </c>
      <c r="I138" s="2">
        <v>1997</v>
      </c>
      <c r="J138" s="2">
        <v>700</v>
      </c>
      <c r="K138" s="2">
        <v>115</v>
      </c>
      <c r="L138" s="2">
        <v>0.7</v>
      </c>
      <c r="M138" s="1">
        <v>6.54</v>
      </c>
      <c r="N138" s="1">
        <v>1.4999999999999999E-4</v>
      </c>
      <c r="O138" s="1">
        <v>0.30399999999999999</v>
      </c>
      <c r="P138" s="1">
        <v>2.2099999999999998E-5</v>
      </c>
      <c r="Q138" s="1">
        <v>0.51803240152637797</v>
      </c>
      <c r="R138" s="1">
        <v>3.5355399365109903E-2</v>
      </c>
      <c r="S138" s="16"/>
      <c r="T138" s="16"/>
      <c r="V138" s="18"/>
      <c r="W138" s="18"/>
      <c r="Z138" s="18"/>
    </row>
    <row r="139" spans="1:26" s="5" customFormat="1" ht="15" customHeight="1" x14ac:dyDescent="0.25">
      <c r="A139" s="2">
        <v>2014</v>
      </c>
      <c r="B139" s="2">
        <v>1697</v>
      </c>
      <c r="C139" s="3" t="s">
        <v>11</v>
      </c>
      <c r="D139" s="4">
        <v>42039</v>
      </c>
      <c r="E139" s="2">
        <v>4809</v>
      </c>
      <c r="F139" s="3" t="s">
        <v>2</v>
      </c>
      <c r="G139" s="3" t="s">
        <v>1</v>
      </c>
      <c r="H139" s="3" t="s">
        <v>28</v>
      </c>
      <c r="I139" s="2">
        <v>2014</v>
      </c>
      <c r="J139" s="2">
        <v>700</v>
      </c>
      <c r="K139" s="2">
        <v>140</v>
      </c>
      <c r="L139" s="2">
        <v>0.7</v>
      </c>
      <c r="M139" s="1">
        <v>2.15</v>
      </c>
      <c r="N139" s="1">
        <v>2.6999999999999999E-5</v>
      </c>
      <c r="O139" s="1">
        <v>8.9999999999999993E-3</v>
      </c>
      <c r="P139" s="1">
        <v>3.9999999999999998E-7</v>
      </c>
      <c r="Q139" s="1">
        <v>0.16972299816026801</v>
      </c>
      <c r="R139" s="1">
        <v>7.8641971163449201E-4</v>
      </c>
      <c r="S139" s="16">
        <f t="shared" si="14"/>
        <v>0.34830940336610994</v>
      </c>
      <c r="T139" s="16">
        <f t="shared" si="15"/>
        <v>3.4568979653475412E-2</v>
      </c>
      <c r="U139" s="5">
        <f t="shared" si="16"/>
        <v>9.5427233798934228E-4</v>
      </c>
      <c r="V139" s="18">
        <f t="shared" si="17"/>
        <v>9.4709533297192909E-5</v>
      </c>
      <c r="W139" s="18">
        <f t="shared" si="18"/>
        <v>8.7132770633417477E-5</v>
      </c>
      <c r="X139" s="5">
        <f>LOOKUP(G139,'Load Factor Adjustment'!$A$40:$A$46,'Load Factor Adjustment'!$D$40:$D$46)</f>
        <v>0.68571428571428572</v>
      </c>
      <c r="Y139" s="5">
        <f t="shared" si="19"/>
        <v>6.5435817462126326E-4</v>
      </c>
      <c r="Z139" s="18">
        <f t="shared" si="20"/>
        <v>5.9748185577200557E-5</v>
      </c>
    </row>
    <row r="140" spans="1:26" s="5" customFormat="1" ht="15" customHeight="1" x14ac:dyDescent="0.25">
      <c r="A140" s="2">
        <v>2014</v>
      </c>
      <c r="B140" s="2">
        <v>1698</v>
      </c>
      <c r="C140" s="3" t="s">
        <v>11</v>
      </c>
      <c r="D140" s="4">
        <v>42074</v>
      </c>
      <c r="E140" s="2">
        <v>4821</v>
      </c>
      <c r="F140" s="3" t="s">
        <v>5</v>
      </c>
      <c r="G140" s="3" t="s">
        <v>1</v>
      </c>
      <c r="H140" s="3" t="s">
        <v>4</v>
      </c>
      <c r="I140" s="2">
        <v>1970</v>
      </c>
      <c r="J140" s="2">
        <v>500</v>
      </c>
      <c r="K140" s="2">
        <v>77</v>
      </c>
      <c r="L140" s="2">
        <v>0.7</v>
      </c>
      <c r="M140" s="1">
        <v>12.09</v>
      </c>
      <c r="N140" s="1">
        <v>2.7999999999999998E-4</v>
      </c>
      <c r="O140" s="1">
        <v>0.60499999999999998</v>
      </c>
      <c r="P140" s="1">
        <v>4.3999999999999999E-5</v>
      </c>
      <c r="Q140" s="1">
        <v>0.45896990679004701</v>
      </c>
      <c r="R140" s="1">
        <v>3.3657793325807497E-2</v>
      </c>
      <c r="S140" s="16"/>
      <c r="T140" s="16"/>
      <c r="V140" s="18"/>
      <c r="W140" s="18"/>
      <c r="Z140" s="18"/>
    </row>
    <row r="141" spans="1:26" s="5" customFormat="1" ht="15" customHeight="1" x14ac:dyDescent="0.25">
      <c r="A141" s="2">
        <v>2014</v>
      </c>
      <c r="B141" s="2">
        <v>1698</v>
      </c>
      <c r="C141" s="3" t="s">
        <v>11</v>
      </c>
      <c r="D141" s="4">
        <v>42074</v>
      </c>
      <c r="E141" s="2">
        <v>4822</v>
      </c>
      <c r="F141" s="3" t="s">
        <v>2</v>
      </c>
      <c r="G141" s="3" t="s">
        <v>1</v>
      </c>
      <c r="H141" s="3" t="s">
        <v>28</v>
      </c>
      <c r="I141" s="2">
        <v>2014</v>
      </c>
      <c r="J141" s="2">
        <v>500</v>
      </c>
      <c r="K141" s="2">
        <v>85</v>
      </c>
      <c r="L141" s="2">
        <v>0.7</v>
      </c>
      <c r="M141" s="1">
        <v>2.15</v>
      </c>
      <c r="N141" s="1">
        <v>2.6999999999999999E-5</v>
      </c>
      <c r="O141" s="1">
        <v>8.9999999999999993E-3</v>
      </c>
      <c r="P141" s="1">
        <v>8.9999999999999996E-7</v>
      </c>
      <c r="Q141" s="1">
        <v>7.27189447939742E-2</v>
      </c>
      <c r="R141" s="1">
        <v>3.6892359007293301E-4</v>
      </c>
      <c r="S141" s="16">
        <f t="shared" si="14"/>
        <v>0.38625096199607278</v>
      </c>
      <c r="T141" s="16">
        <f t="shared" si="15"/>
        <v>3.3288869735734562E-2</v>
      </c>
      <c r="U141" s="5">
        <f t="shared" si="16"/>
        <v>1.0582218136878706E-3</v>
      </c>
      <c r="V141" s="18">
        <f t="shared" si="17"/>
        <v>9.1202382837628934E-5</v>
      </c>
      <c r="W141" s="18">
        <f t="shared" si="18"/>
        <v>8.3906192210618616E-5</v>
      </c>
      <c r="X141" s="5">
        <f>LOOKUP(G141,'Load Factor Adjustment'!$A$40:$A$46,'Load Factor Adjustment'!$D$40:$D$46)</f>
        <v>0.68571428571428572</v>
      </c>
      <c r="Y141" s="5">
        <f t="shared" si="19"/>
        <v>7.2563781510025412E-4</v>
      </c>
      <c r="Z141" s="18">
        <f t="shared" si="20"/>
        <v>5.7535674658709911E-5</v>
      </c>
    </row>
    <row r="142" spans="1:26" s="5" customFormat="1" ht="15" customHeight="1" x14ac:dyDescent="0.25">
      <c r="A142" s="2">
        <v>2014</v>
      </c>
      <c r="B142" s="2">
        <v>1699</v>
      </c>
      <c r="C142" s="3" t="s">
        <v>11</v>
      </c>
      <c r="D142" s="4">
        <v>42047</v>
      </c>
      <c r="E142" s="2">
        <v>4819</v>
      </c>
      <c r="F142" s="3" t="s">
        <v>5</v>
      </c>
      <c r="G142" s="3" t="s">
        <v>1</v>
      </c>
      <c r="H142" s="3" t="s">
        <v>4</v>
      </c>
      <c r="I142" s="2">
        <v>1968</v>
      </c>
      <c r="J142" s="2">
        <v>720</v>
      </c>
      <c r="K142" s="2">
        <v>75</v>
      </c>
      <c r="L142" s="2">
        <v>0.7</v>
      </c>
      <c r="M142" s="1">
        <v>12.09</v>
      </c>
      <c r="N142" s="1">
        <v>2.7999999999999998E-4</v>
      </c>
      <c r="O142" s="1">
        <v>0.60499999999999998</v>
      </c>
      <c r="P142" s="1">
        <v>4.3999999999999999E-5</v>
      </c>
      <c r="Q142" s="1">
        <v>0.64374999913409203</v>
      </c>
      <c r="R142" s="1">
        <v>4.7208333495937803E-2</v>
      </c>
      <c r="S142" s="16"/>
      <c r="T142" s="16"/>
      <c r="V142" s="18"/>
      <c r="W142" s="18"/>
      <c r="Z142" s="18"/>
    </row>
    <row r="143" spans="1:26" s="5" customFormat="1" ht="15" customHeight="1" x14ac:dyDescent="0.25">
      <c r="A143" s="2">
        <v>2014</v>
      </c>
      <c r="B143" s="2">
        <v>1699</v>
      </c>
      <c r="C143" s="3" t="s">
        <v>11</v>
      </c>
      <c r="D143" s="4">
        <v>42047</v>
      </c>
      <c r="E143" s="2">
        <v>4820</v>
      </c>
      <c r="F143" s="3" t="s">
        <v>2</v>
      </c>
      <c r="G143" s="3" t="s">
        <v>1</v>
      </c>
      <c r="H143" s="3" t="s">
        <v>28</v>
      </c>
      <c r="I143" s="2">
        <v>2014</v>
      </c>
      <c r="J143" s="2">
        <v>720</v>
      </c>
      <c r="K143" s="2">
        <v>71</v>
      </c>
      <c r="L143" s="2">
        <v>0.7</v>
      </c>
      <c r="M143" s="1">
        <v>2.74</v>
      </c>
      <c r="N143" s="1">
        <v>3.6000000000000001E-5</v>
      </c>
      <c r="O143" s="1">
        <v>0.112</v>
      </c>
      <c r="P143" s="1">
        <v>7.9999999999999996E-6</v>
      </c>
      <c r="Q143" s="1">
        <v>0.113189776407155</v>
      </c>
      <c r="R143" s="1">
        <v>5.5537778166915601E-3</v>
      </c>
      <c r="S143" s="16">
        <f t="shared" si="14"/>
        <v>0.53056022272693704</v>
      </c>
      <c r="T143" s="16">
        <f t="shared" si="15"/>
        <v>4.1654555679246245E-2</v>
      </c>
      <c r="U143" s="5">
        <f t="shared" si="16"/>
        <v>1.4535896513066769E-3</v>
      </c>
      <c r="V143" s="18">
        <f t="shared" si="17"/>
        <v>1.141220703540993E-4</v>
      </c>
      <c r="W143" s="18">
        <f t="shared" si="18"/>
        <v>1.0499230472577136E-4</v>
      </c>
      <c r="X143" s="5">
        <f>LOOKUP(G143,'Load Factor Adjustment'!$A$40:$A$46,'Load Factor Adjustment'!$D$40:$D$46)</f>
        <v>0.68571428571428572</v>
      </c>
      <c r="Y143" s="5">
        <f t="shared" si="19"/>
        <v>9.9674718946743553E-4</v>
      </c>
      <c r="Z143" s="18">
        <f t="shared" si="20"/>
        <v>7.1994723240528937E-5</v>
      </c>
    </row>
    <row r="144" spans="1:26" s="5" customFormat="1" ht="15" customHeight="1" x14ac:dyDescent="0.25">
      <c r="A144" s="2">
        <v>2014</v>
      </c>
      <c r="B144" s="2">
        <v>1700</v>
      </c>
      <c r="C144" s="3" t="s">
        <v>11</v>
      </c>
      <c r="D144" s="4">
        <v>42087</v>
      </c>
      <c r="E144" s="2">
        <v>4817</v>
      </c>
      <c r="F144" s="3" t="s">
        <v>5</v>
      </c>
      <c r="G144" s="3" t="s">
        <v>1</v>
      </c>
      <c r="H144" s="3" t="s">
        <v>4</v>
      </c>
      <c r="I144" s="2">
        <v>1984</v>
      </c>
      <c r="J144" s="2">
        <v>750</v>
      </c>
      <c r="K144" s="2">
        <v>72</v>
      </c>
      <c r="L144" s="2">
        <v>0.7</v>
      </c>
      <c r="M144" s="1">
        <v>12.09</v>
      </c>
      <c r="N144" s="1">
        <v>2.7999999999999998E-4</v>
      </c>
      <c r="O144" s="1">
        <v>0.60499999999999998</v>
      </c>
      <c r="P144" s="1">
        <v>4.3999999999999999E-5</v>
      </c>
      <c r="Q144" s="1">
        <v>0.64374999913409203</v>
      </c>
      <c r="R144" s="1">
        <v>4.7208333495937803E-2</v>
      </c>
      <c r="S144" s="16"/>
      <c r="T144" s="16"/>
      <c r="V144" s="18"/>
      <c r="W144" s="18"/>
      <c r="Z144" s="18"/>
    </row>
    <row r="145" spans="1:26" s="5" customFormat="1" ht="15" customHeight="1" x14ac:dyDescent="0.25">
      <c r="A145" s="2">
        <v>2014</v>
      </c>
      <c r="B145" s="2">
        <v>1700</v>
      </c>
      <c r="C145" s="3" t="s">
        <v>11</v>
      </c>
      <c r="D145" s="4">
        <v>42087</v>
      </c>
      <c r="E145" s="2">
        <v>4818</v>
      </c>
      <c r="F145" s="3" t="s">
        <v>2</v>
      </c>
      <c r="G145" s="3" t="s">
        <v>1</v>
      </c>
      <c r="H145" s="3" t="s">
        <v>28</v>
      </c>
      <c r="I145" s="2">
        <v>2014</v>
      </c>
      <c r="J145" s="2">
        <v>750</v>
      </c>
      <c r="K145" s="2">
        <v>85</v>
      </c>
      <c r="L145" s="2">
        <v>0.7</v>
      </c>
      <c r="M145" s="1">
        <v>2.15</v>
      </c>
      <c r="N145" s="1">
        <v>2.6999999999999999E-5</v>
      </c>
      <c r="O145" s="1">
        <v>8.9999999999999993E-3</v>
      </c>
      <c r="P145" s="1">
        <v>8.9999999999999996E-7</v>
      </c>
      <c r="Q145" s="1">
        <v>0.110738573415488</v>
      </c>
      <c r="R145" s="1">
        <v>6.0872392429588205E-4</v>
      </c>
      <c r="S145" s="16">
        <f t="shared" si="14"/>
        <v>0.53301142571860405</v>
      </c>
      <c r="T145" s="16">
        <f t="shared" si="15"/>
        <v>4.6599609571641921E-2</v>
      </c>
      <c r="U145" s="5">
        <f t="shared" si="16"/>
        <v>1.4603052759413809E-3</v>
      </c>
      <c r="V145" s="18">
        <f t="shared" si="17"/>
        <v>1.2767016320997787E-4</v>
      </c>
      <c r="W145" s="18">
        <f t="shared" si="18"/>
        <v>1.1745655015317964E-4</v>
      </c>
      <c r="X145" s="5">
        <f>LOOKUP(G145,'Load Factor Adjustment'!$A$40:$A$46,'Load Factor Adjustment'!$D$40:$D$46)</f>
        <v>0.68571428571428572</v>
      </c>
      <c r="Y145" s="5">
        <f t="shared" si="19"/>
        <v>1.0013521892169469E-3</v>
      </c>
      <c r="Z145" s="18">
        <f t="shared" si="20"/>
        <v>8.054163439075175E-5</v>
      </c>
    </row>
    <row r="146" spans="1:26" s="5" customFormat="1" ht="15" customHeight="1" x14ac:dyDescent="0.25">
      <c r="A146" s="2">
        <v>2014</v>
      </c>
      <c r="B146" s="2">
        <v>1702</v>
      </c>
      <c r="C146" s="3" t="s">
        <v>11</v>
      </c>
      <c r="D146" s="4">
        <v>42052</v>
      </c>
      <c r="E146" s="2">
        <v>4834</v>
      </c>
      <c r="F146" s="3" t="s">
        <v>5</v>
      </c>
      <c r="G146" s="3" t="s">
        <v>1</v>
      </c>
      <c r="H146" s="3" t="s">
        <v>8</v>
      </c>
      <c r="I146" s="2">
        <v>1999</v>
      </c>
      <c r="J146" s="2">
        <v>1000</v>
      </c>
      <c r="K146" s="2">
        <v>425</v>
      </c>
      <c r="L146" s="2">
        <v>0.7</v>
      </c>
      <c r="M146" s="1">
        <v>5.93</v>
      </c>
      <c r="N146" s="1">
        <v>9.8999999999999994E-5</v>
      </c>
      <c r="O146" s="1">
        <v>0.12</v>
      </c>
      <c r="P146" s="1">
        <v>6.3999999999999997E-6</v>
      </c>
      <c r="Q146" s="1">
        <v>2.3342205716942099</v>
      </c>
      <c r="R146" s="1">
        <v>6.4537035352711894E-2</v>
      </c>
      <c r="S146" s="16"/>
      <c r="T146" s="16"/>
      <c r="V146" s="18"/>
      <c r="W146" s="18"/>
      <c r="Z146" s="18"/>
    </row>
    <row r="147" spans="1:26" s="5" customFormat="1" ht="15" customHeight="1" x14ac:dyDescent="0.25">
      <c r="A147" s="2">
        <v>2014</v>
      </c>
      <c r="B147" s="2">
        <v>1702</v>
      </c>
      <c r="C147" s="3" t="s">
        <v>11</v>
      </c>
      <c r="D147" s="4">
        <v>42052</v>
      </c>
      <c r="E147" s="2">
        <v>4835</v>
      </c>
      <c r="F147" s="3" t="s">
        <v>2</v>
      </c>
      <c r="G147" s="3" t="s">
        <v>1</v>
      </c>
      <c r="H147" s="3" t="s">
        <v>28</v>
      </c>
      <c r="I147" s="2">
        <v>2013</v>
      </c>
      <c r="J147" s="2">
        <v>1000</v>
      </c>
      <c r="K147" s="2">
        <v>460</v>
      </c>
      <c r="L147" s="2">
        <v>0.7</v>
      </c>
      <c r="M147" s="1">
        <v>1.29</v>
      </c>
      <c r="N147" s="1">
        <v>1.7E-5</v>
      </c>
      <c r="O147" s="1">
        <v>8.9999999999999993E-3</v>
      </c>
      <c r="P147" s="1">
        <v>2.9999999999999999E-7</v>
      </c>
      <c r="Q147" s="1">
        <v>0.48804010213480198</v>
      </c>
      <c r="R147" s="1">
        <v>3.7268516697018502E-3</v>
      </c>
      <c r="S147" s="16">
        <f t="shared" si="14"/>
        <v>1.846180469559408</v>
      </c>
      <c r="T147" s="16">
        <f t="shared" si="15"/>
        <v>6.0810183683010041E-2</v>
      </c>
      <c r="U147" s="5">
        <f t="shared" si="16"/>
        <v>5.0580286837244052E-3</v>
      </c>
      <c r="V147" s="18">
        <f t="shared" si="17"/>
        <v>1.666032429671508E-4</v>
      </c>
      <c r="W147" s="18">
        <f t="shared" si="18"/>
        <v>1.5327498352977873E-4</v>
      </c>
      <c r="X147" s="5">
        <f>LOOKUP(G147,'Load Factor Adjustment'!$A$40:$A$46,'Load Factor Adjustment'!$D$40:$D$46)</f>
        <v>0.68571428571428572</v>
      </c>
      <c r="Y147" s="5">
        <f t="shared" si="19"/>
        <v>3.4683625259824494E-3</v>
      </c>
      <c r="Z147" s="18">
        <f t="shared" si="20"/>
        <v>1.0510284584899113E-4</v>
      </c>
    </row>
    <row r="148" spans="1:26" s="5" customFormat="1" ht="15" customHeight="1" x14ac:dyDescent="0.25">
      <c r="A148" s="2">
        <v>2014</v>
      </c>
      <c r="B148" s="2">
        <v>1703</v>
      </c>
      <c r="C148" s="3" t="s">
        <v>11</v>
      </c>
      <c r="D148" s="4">
        <v>42065</v>
      </c>
      <c r="E148" s="2">
        <v>4922</v>
      </c>
      <c r="F148" s="3" t="s">
        <v>5</v>
      </c>
      <c r="G148" s="3" t="s">
        <v>1</v>
      </c>
      <c r="H148" s="3" t="s">
        <v>4</v>
      </c>
      <c r="I148" s="2">
        <v>1995</v>
      </c>
      <c r="J148" s="2">
        <v>600</v>
      </c>
      <c r="K148" s="2">
        <v>110</v>
      </c>
      <c r="L148" s="2">
        <v>0.7</v>
      </c>
      <c r="M148" s="1">
        <v>8.17</v>
      </c>
      <c r="N148" s="1">
        <v>1.9000000000000001E-4</v>
      </c>
      <c r="O148" s="1">
        <v>0.47899999999999998</v>
      </c>
      <c r="P148" s="1">
        <v>3.6100000000000003E-5</v>
      </c>
      <c r="Q148" s="1">
        <v>0.53217592448477802</v>
      </c>
      <c r="R148" s="1">
        <v>4.6454627968066903E-2</v>
      </c>
      <c r="S148" s="16"/>
      <c r="T148" s="16"/>
      <c r="V148" s="18"/>
      <c r="W148" s="18"/>
      <c r="Z148" s="18"/>
    </row>
    <row r="149" spans="1:26" s="5" customFormat="1" ht="15" customHeight="1" x14ac:dyDescent="0.25">
      <c r="A149" s="2">
        <v>2014</v>
      </c>
      <c r="B149" s="2">
        <v>1703</v>
      </c>
      <c r="C149" s="3" t="s">
        <v>11</v>
      </c>
      <c r="D149" s="4">
        <v>42065</v>
      </c>
      <c r="E149" s="2">
        <v>4923</v>
      </c>
      <c r="F149" s="3" t="s">
        <v>2</v>
      </c>
      <c r="G149" s="3" t="s">
        <v>1</v>
      </c>
      <c r="H149" s="3" t="s">
        <v>28</v>
      </c>
      <c r="I149" s="2">
        <v>2014</v>
      </c>
      <c r="J149" s="2">
        <v>600</v>
      </c>
      <c r="K149" s="2">
        <v>125</v>
      </c>
      <c r="L149" s="2">
        <v>0.7</v>
      </c>
      <c r="M149" s="1">
        <v>2.15</v>
      </c>
      <c r="N149" s="1">
        <v>2.6999999999999999E-5</v>
      </c>
      <c r="O149" s="1">
        <v>8.9999999999999993E-3</v>
      </c>
      <c r="P149" s="1">
        <v>3.9999999999999998E-7</v>
      </c>
      <c r="Q149" s="1">
        <v>0.129108799624438</v>
      </c>
      <c r="R149" s="1">
        <v>5.9027774611621303E-4</v>
      </c>
      <c r="S149" s="16">
        <f t="shared" si="14"/>
        <v>0.40306712486034002</v>
      </c>
      <c r="T149" s="16">
        <f t="shared" si="15"/>
        <v>4.5864350221950692E-2</v>
      </c>
      <c r="U149" s="5">
        <f t="shared" si="16"/>
        <v>1.1042934927680548E-3</v>
      </c>
      <c r="V149" s="18">
        <f t="shared" si="17"/>
        <v>1.2565575403274162E-4</v>
      </c>
      <c r="W149" s="18">
        <f t="shared" si="18"/>
        <v>1.1560329371012229E-4</v>
      </c>
      <c r="X149" s="5">
        <f>LOOKUP(G149,'Load Factor Adjustment'!$A$40:$A$46,'Load Factor Adjustment'!$D$40:$D$46)</f>
        <v>0.68571428571428572</v>
      </c>
      <c r="Y149" s="5">
        <f t="shared" si="19"/>
        <v>7.5722982361238044E-4</v>
      </c>
      <c r="Z149" s="18">
        <f t="shared" si="20"/>
        <v>7.9270829972655278E-5</v>
      </c>
    </row>
    <row r="150" spans="1:26" s="5" customFormat="1" ht="15" customHeight="1" x14ac:dyDescent="0.25">
      <c r="A150" s="2">
        <v>2014</v>
      </c>
      <c r="B150" s="2">
        <v>1704</v>
      </c>
      <c r="C150" s="3" t="s">
        <v>11</v>
      </c>
      <c r="D150" s="4">
        <v>42048</v>
      </c>
      <c r="E150" s="2">
        <v>4832</v>
      </c>
      <c r="F150" s="3" t="s">
        <v>5</v>
      </c>
      <c r="G150" s="3" t="s">
        <v>1</v>
      </c>
      <c r="H150" s="3" t="s">
        <v>4</v>
      </c>
      <c r="I150" s="2">
        <v>1990</v>
      </c>
      <c r="J150" s="2">
        <v>700</v>
      </c>
      <c r="K150" s="2">
        <v>81</v>
      </c>
      <c r="L150" s="2">
        <v>0.7</v>
      </c>
      <c r="M150" s="1">
        <v>8.17</v>
      </c>
      <c r="N150" s="1">
        <v>1.9000000000000001E-4</v>
      </c>
      <c r="O150" s="1">
        <v>0.47899999999999998</v>
      </c>
      <c r="P150" s="1">
        <v>3.6100000000000003E-5</v>
      </c>
      <c r="Q150" s="1">
        <v>0.45718749876192299</v>
      </c>
      <c r="R150" s="1">
        <v>3.9908748572566599E-2</v>
      </c>
      <c r="S150" s="16"/>
      <c r="T150" s="16"/>
      <c r="V150" s="18"/>
      <c r="W150" s="18"/>
      <c r="Z150" s="18"/>
    </row>
    <row r="151" spans="1:26" s="5" customFormat="1" ht="15" customHeight="1" x14ac:dyDescent="0.25">
      <c r="A151" s="2">
        <v>2014</v>
      </c>
      <c r="B151" s="2">
        <v>1704</v>
      </c>
      <c r="C151" s="3" t="s">
        <v>11</v>
      </c>
      <c r="D151" s="4">
        <v>42048</v>
      </c>
      <c r="E151" s="2">
        <v>4833</v>
      </c>
      <c r="F151" s="3" t="s">
        <v>2</v>
      </c>
      <c r="G151" s="3" t="s">
        <v>1</v>
      </c>
      <c r="H151" s="3" t="s">
        <v>28</v>
      </c>
      <c r="I151" s="2">
        <v>2012</v>
      </c>
      <c r="J151" s="2">
        <v>700</v>
      </c>
      <c r="K151" s="2">
        <v>100</v>
      </c>
      <c r="L151" s="2">
        <v>0.7</v>
      </c>
      <c r="M151" s="1">
        <v>2.15</v>
      </c>
      <c r="N151" s="1">
        <v>2.6999999999999999E-5</v>
      </c>
      <c r="O151" s="1">
        <v>8.9999999999999993E-3</v>
      </c>
      <c r="P151" s="1">
        <v>3.9999999999999998E-7</v>
      </c>
      <c r="Q151" s="1">
        <v>0.12123071297162</v>
      </c>
      <c r="R151" s="1">
        <v>5.6172836545320898E-4</v>
      </c>
      <c r="S151" s="16">
        <f t="shared" si="14"/>
        <v>0.33595678579030297</v>
      </c>
      <c r="T151" s="16">
        <f t="shared" si="15"/>
        <v>3.9347020207113392E-2</v>
      </c>
      <c r="U151" s="5">
        <f t="shared" si="16"/>
        <v>9.2042955011041908E-4</v>
      </c>
      <c r="V151" s="18">
        <f t="shared" si="17"/>
        <v>1.078000553619545E-4</v>
      </c>
      <c r="W151" s="18">
        <f t="shared" si="18"/>
        <v>9.9176050932998149E-5</v>
      </c>
      <c r="X151" s="5">
        <f>LOOKUP(G151,'Load Factor Adjustment'!$A$40:$A$46,'Load Factor Adjustment'!$D$40:$D$46)</f>
        <v>0.68571428571428572</v>
      </c>
      <c r="Y151" s="5">
        <f t="shared" si="19"/>
        <v>6.3115169150428736E-4</v>
      </c>
      <c r="Z151" s="18">
        <f t="shared" si="20"/>
        <v>6.8006434925484447E-5</v>
      </c>
    </row>
    <row r="152" spans="1:26" s="5" customFormat="1" ht="15" customHeight="1" x14ac:dyDescent="0.25">
      <c r="A152" s="2">
        <v>2013</v>
      </c>
      <c r="B152" s="2">
        <v>1728</v>
      </c>
      <c r="C152" s="3" t="s">
        <v>9</v>
      </c>
      <c r="D152" s="4">
        <v>42038</v>
      </c>
      <c r="E152" s="2">
        <v>4883</v>
      </c>
      <c r="F152" s="3" t="s">
        <v>5</v>
      </c>
      <c r="G152" s="3" t="s">
        <v>1</v>
      </c>
      <c r="H152" s="3" t="s">
        <v>4</v>
      </c>
      <c r="I152" s="2">
        <v>1984</v>
      </c>
      <c r="J152" s="2">
        <v>800</v>
      </c>
      <c r="K152" s="2">
        <v>72</v>
      </c>
      <c r="L152" s="2">
        <v>0.7</v>
      </c>
      <c r="M152" s="1">
        <v>12.09</v>
      </c>
      <c r="N152" s="1">
        <v>2.7999999999999998E-4</v>
      </c>
      <c r="O152" s="1">
        <v>0.60499999999999998</v>
      </c>
      <c r="P152" s="1">
        <v>4.3999999999999999E-5</v>
      </c>
      <c r="Q152" s="1">
        <v>0.68666666574303103</v>
      </c>
      <c r="R152" s="1">
        <v>5.0355555729000301E-2</v>
      </c>
      <c r="S152" s="16"/>
      <c r="T152" s="16"/>
      <c r="V152" s="18"/>
      <c r="W152" s="18"/>
      <c r="Z152" s="18"/>
    </row>
    <row r="153" spans="1:26" s="5" customFormat="1" ht="15" customHeight="1" x14ac:dyDescent="0.25">
      <c r="A153" s="2">
        <v>2013</v>
      </c>
      <c r="B153" s="2">
        <v>1728</v>
      </c>
      <c r="C153" s="3" t="s">
        <v>9</v>
      </c>
      <c r="D153" s="4">
        <v>42038</v>
      </c>
      <c r="E153" s="2">
        <v>4884</v>
      </c>
      <c r="F153" s="3" t="s">
        <v>2</v>
      </c>
      <c r="G153" s="3" t="s">
        <v>1</v>
      </c>
      <c r="H153" s="3" t="s">
        <v>13</v>
      </c>
      <c r="I153" s="2">
        <v>2014</v>
      </c>
      <c r="J153" s="2">
        <v>800</v>
      </c>
      <c r="K153" s="2">
        <v>95</v>
      </c>
      <c r="L153" s="2">
        <v>0.7</v>
      </c>
      <c r="M153" s="1">
        <v>2.74</v>
      </c>
      <c r="N153" s="1">
        <v>3.6000000000000001E-5</v>
      </c>
      <c r="O153" s="1">
        <v>0.112</v>
      </c>
      <c r="P153" s="1">
        <v>7.9999999999999996E-6</v>
      </c>
      <c r="Q153" s="1">
        <v>0.16912345476790899</v>
      </c>
      <c r="R153" s="1">
        <v>8.4444444986279694E-3</v>
      </c>
      <c r="S153" s="16">
        <f t="shared" si="14"/>
        <v>0.51754321097512201</v>
      </c>
      <c r="T153" s="16">
        <f t="shared" si="15"/>
        <v>4.1911111230372333E-2</v>
      </c>
      <c r="U153" s="5">
        <f t="shared" si="16"/>
        <v>1.4179266054112933E-3</v>
      </c>
      <c r="V153" s="18">
        <f t="shared" si="17"/>
        <v>1.1482496227499269E-4</v>
      </c>
      <c r="W153" s="18">
        <f t="shared" si="18"/>
        <v>1.0563896529299328E-4</v>
      </c>
      <c r="X153" s="5">
        <f>LOOKUP(G153,'Load Factor Adjustment'!$A$40:$A$46,'Load Factor Adjustment'!$D$40:$D$46)</f>
        <v>0.68571428571428572</v>
      </c>
      <c r="Y153" s="5">
        <f t="shared" si="19"/>
        <v>9.7229252942488678E-4</v>
      </c>
      <c r="Z153" s="18">
        <f t="shared" si="20"/>
        <v>7.2438147629481109E-5</v>
      </c>
    </row>
    <row r="154" spans="1:26" s="5" customFormat="1" ht="15" customHeight="1" x14ac:dyDescent="0.25">
      <c r="A154" s="2">
        <v>2014</v>
      </c>
      <c r="B154" s="2">
        <v>1729</v>
      </c>
      <c r="C154" s="3" t="s">
        <v>9</v>
      </c>
      <c r="D154" s="4">
        <v>42046</v>
      </c>
      <c r="E154" s="2">
        <v>4880</v>
      </c>
      <c r="F154" s="3" t="s">
        <v>5</v>
      </c>
      <c r="G154" s="3" t="s">
        <v>1</v>
      </c>
      <c r="H154" s="3" t="s">
        <v>4</v>
      </c>
      <c r="I154" s="2">
        <v>1974</v>
      </c>
      <c r="J154" s="2">
        <v>1200</v>
      </c>
      <c r="K154" s="2">
        <v>91</v>
      </c>
      <c r="L154" s="2">
        <v>0.7</v>
      </c>
      <c r="M154" s="1">
        <v>12.09</v>
      </c>
      <c r="N154" s="1">
        <v>2.7999999999999998E-4</v>
      </c>
      <c r="O154" s="1">
        <v>0.60499999999999998</v>
      </c>
      <c r="P154" s="1">
        <v>4.3999999999999999E-5</v>
      </c>
      <c r="Q154" s="1">
        <v>1.3018055538044999</v>
      </c>
      <c r="R154" s="1">
        <v>9.5465741069563098E-2</v>
      </c>
      <c r="S154" s="16"/>
      <c r="T154" s="16"/>
      <c r="V154" s="18"/>
      <c r="W154" s="18"/>
      <c r="Z154" s="18"/>
    </row>
    <row r="155" spans="1:26" s="5" customFormat="1" ht="15" customHeight="1" x14ac:dyDescent="0.25">
      <c r="A155" s="2">
        <v>2014</v>
      </c>
      <c r="B155" s="2">
        <v>1729</v>
      </c>
      <c r="C155" s="3" t="s">
        <v>9</v>
      </c>
      <c r="D155" s="4">
        <v>42046</v>
      </c>
      <c r="E155" s="2">
        <v>4881</v>
      </c>
      <c r="F155" s="3" t="s">
        <v>2</v>
      </c>
      <c r="G155" s="3" t="s">
        <v>1</v>
      </c>
      <c r="H155" s="3" t="s">
        <v>28</v>
      </c>
      <c r="I155" s="2">
        <v>2014</v>
      </c>
      <c r="J155" s="2">
        <v>1200</v>
      </c>
      <c r="K155" s="2">
        <v>110</v>
      </c>
      <c r="L155" s="2">
        <v>0.7</v>
      </c>
      <c r="M155" s="1">
        <v>2.15</v>
      </c>
      <c r="N155" s="1">
        <v>2.6999999999999999E-5</v>
      </c>
      <c r="O155" s="1">
        <v>8.9999999999999993E-3</v>
      </c>
      <c r="P155" s="1">
        <v>3.9999999999999998E-7</v>
      </c>
      <c r="Q155" s="1">
        <v>0.23548148721242201</v>
      </c>
      <c r="R155" s="1">
        <v>1.16111105473363E-3</v>
      </c>
      <c r="S155" s="16">
        <f t="shared" si="14"/>
        <v>1.0663240665920779</v>
      </c>
      <c r="T155" s="16">
        <f t="shared" si="15"/>
        <v>9.4304630014829471E-2</v>
      </c>
      <c r="U155" s="5">
        <f t="shared" si="16"/>
        <v>2.9214357988824051E-3</v>
      </c>
      <c r="V155" s="18">
        <f t="shared" si="17"/>
        <v>2.5836884935569719E-4</v>
      </c>
      <c r="W155" s="18">
        <f t="shared" si="18"/>
        <v>2.3769934140724141E-4</v>
      </c>
      <c r="X155" s="5">
        <f>LOOKUP(G155,'Load Factor Adjustment'!$A$40:$A$46,'Load Factor Adjustment'!$D$40:$D$46)</f>
        <v>0.68571428571428572</v>
      </c>
      <c r="Y155" s="5">
        <f t="shared" si="19"/>
        <v>2.0032702620907919E-3</v>
      </c>
      <c r="Z155" s="18">
        <f t="shared" si="20"/>
        <v>1.6299383410782269E-4</v>
      </c>
    </row>
    <row r="156" spans="1:26" s="5" customFormat="1" ht="15" customHeight="1" x14ac:dyDescent="0.25">
      <c r="A156" s="2">
        <v>2014</v>
      </c>
      <c r="B156" s="2">
        <v>1730</v>
      </c>
      <c r="C156" s="3" t="s">
        <v>9</v>
      </c>
      <c r="D156" s="4">
        <v>42034</v>
      </c>
      <c r="E156" s="2">
        <v>4920</v>
      </c>
      <c r="F156" s="3" t="s">
        <v>5</v>
      </c>
      <c r="G156" s="3" t="s">
        <v>1</v>
      </c>
      <c r="H156" s="3" t="s">
        <v>4</v>
      </c>
      <c r="I156" s="2">
        <v>1982</v>
      </c>
      <c r="J156" s="2">
        <v>500</v>
      </c>
      <c r="K156" s="2">
        <v>84</v>
      </c>
      <c r="L156" s="2">
        <v>0.7</v>
      </c>
      <c r="M156" s="1">
        <v>12.09</v>
      </c>
      <c r="N156" s="1">
        <v>2.7999999999999998E-4</v>
      </c>
      <c r="O156" s="1">
        <v>0.60499999999999998</v>
      </c>
      <c r="P156" s="1">
        <v>4.3999999999999999E-5</v>
      </c>
      <c r="Q156" s="1">
        <v>0.50069444377095995</v>
      </c>
      <c r="R156" s="1">
        <v>3.6717592719062699E-2</v>
      </c>
      <c r="S156" s="16"/>
      <c r="T156" s="16"/>
      <c r="V156" s="18"/>
      <c r="W156" s="18"/>
      <c r="Z156" s="18"/>
    </row>
    <row r="157" spans="1:26" s="5" customFormat="1" ht="15" customHeight="1" x14ac:dyDescent="0.25">
      <c r="A157" s="2">
        <v>2014</v>
      </c>
      <c r="B157" s="2">
        <v>1730</v>
      </c>
      <c r="C157" s="3" t="s">
        <v>9</v>
      </c>
      <c r="D157" s="4">
        <v>42034</v>
      </c>
      <c r="E157" s="2">
        <v>4921</v>
      </c>
      <c r="F157" s="3" t="s">
        <v>2</v>
      </c>
      <c r="G157" s="3" t="s">
        <v>1</v>
      </c>
      <c r="H157" s="3" t="s">
        <v>28</v>
      </c>
      <c r="I157" s="2">
        <v>2014</v>
      </c>
      <c r="J157" s="2">
        <v>500</v>
      </c>
      <c r="K157" s="2">
        <v>100</v>
      </c>
      <c r="L157" s="2">
        <v>0.7</v>
      </c>
      <c r="M157" s="1">
        <v>2.15</v>
      </c>
      <c r="N157" s="1">
        <v>2.6999999999999999E-5</v>
      </c>
      <c r="O157" s="1">
        <v>8.9999999999999993E-3</v>
      </c>
      <c r="P157" s="1">
        <v>3.9999999999999998E-7</v>
      </c>
      <c r="Q157" s="1">
        <v>8.55516997576167E-2</v>
      </c>
      <c r="R157" s="1">
        <v>3.8580244806932598E-4</v>
      </c>
      <c r="S157" s="16">
        <f t="shared" si="14"/>
        <v>0.41514274401334328</v>
      </c>
      <c r="T157" s="16">
        <f t="shared" si="15"/>
        <v>3.6331790270993369E-2</v>
      </c>
      <c r="U157" s="5">
        <f t="shared" si="16"/>
        <v>1.1373773808584747E-3</v>
      </c>
      <c r="V157" s="18">
        <f t="shared" si="17"/>
        <v>9.9539151427379096E-5</v>
      </c>
      <c r="W157" s="18">
        <f t="shared" si="18"/>
        <v>9.1576019313188776E-5</v>
      </c>
      <c r="X157" s="5">
        <f>LOOKUP(G157,'Load Factor Adjustment'!$A$40:$A$46,'Load Factor Adjustment'!$D$40:$D$46)</f>
        <v>0.68571428571428572</v>
      </c>
      <c r="Y157" s="5">
        <f t="shared" si="19"/>
        <v>7.7991591830295413E-4</v>
      </c>
      <c r="Z157" s="18">
        <f t="shared" si="20"/>
        <v>6.279498467190087E-5</v>
      </c>
    </row>
    <row r="158" spans="1:26" s="5" customFormat="1" ht="15" customHeight="1" x14ac:dyDescent="0.25">
      <c r="A158" s="2">
        <v>2014</v>
      </c>
      <c r="B158" s="2">
        <v>1731</v>
      </c>
      <c r="C158" s="3" t="s">
        <v>17</v>
      </c>
      <c r="D158" s="4">
        <v>42017</v>
      </c>
      <c r="E158" s="2">
        <v>4927</v>
      </c>
      <c r="F158" s="3" t="s">
        <v>5</v>
      </c>
      <c r="G158" s="3" t="s">
        <v>1</v>
      </c>
      <c r="H158" s="3" t="s">
        <v>8</v>
      </c>
      <c r="I158" s="2">
        <v>1997</v>
      </c>
      <c r="J158" s="2">
        <v>1000</v>
      </c>
      <c r="K158" s="2">
        <v>355</v>
      </c>
      <c r="L158" s="2">
        <v>0.7</v>
      </c>
      <c r="M158" s="1">
        <v>5.93</v>
      </c>
      <c r="N158" s="1">
        <v>9.8999999999999994E-5</v>
      </c>
      <c r="O158" s="1">
        <v>0.12</v>
      </c>
      <c r="P158" s="1">
        <v>6.3999999999999997E-6</v>
      </c>
      <c r="Q158" s="1">
        <v>1.9497607128269301</v>
      </c>
      <c r="R158" s="1">
        <v>5.3907406000500598E-2</v>
      </c>
      <c r="S158" s="16"/>
      <c r="T158" s="16"/>
      <c r="V158" s="18"/>
      <c r="W158" s="18"/>
      <c r="Z158" s="18"/>
    </row>
    <row r="159" spans="1:26" s="5" customFormat="1" ht="15" customHeight="1" x14ac:dyDescent="0.25">
      <c r="A159" s="2">
        <v>2014</v>
      </c>
      <c r="B159" s="2">
        <v>1731</v>
      </c>
      <c r="C159" s="3" t="s">
        <v>17</v>
      </c>
      <c r="D159" s="4">
        <v>42017</v>
      </c>
      <c r="E159" s="2">
        <v>4766</v>
      </c>
      <c r="F159" s="3" t="s">
        <v>2</v>
      </c>
      <c r="G159" s="3" t="s">
        <v>1</v>
      </c>
      <c r="H159" s="3" t="s">
        <v>0</v>
      </c>
      <c r="I159" s="2">
        <v>2014</v>
      </c>
      <c r="J159" s="2">
        <v>1000</v>
      </c>
      <c r="K159" s="2">
        <v>400</v>
      </c>
      <c r="L159" s="2">
        <v>0.7</v>
      </c>
      <c r="M159" s="1">
        <v>0.26</v>
      </c>
      <c r="N159" s="1">
        <v>3.5999999999999998E-6</v>
      </c>
      <c r="O159" s="1">
        <v>8.9999999999999993E-3</v>
      </c>
      <c r="P159" s="1">
        <v>2.9999999999999999E-7</v>
      </c>
      <c r="Q159" s="1">
        <v>8.58024645767754E-2</v>
      </c>
      <c r="R159" s="1">
        <v>3.2407405823494302E-3</v>
      </c>
      <c r="S159" s="16">
        <f t="shared" si="14"/>
        <v>1.8639582482501547</v>
      </c>
      <c r="T159" s="16">
        <f t="shared" si="15"/>
        <v>5.0666665418151166E-2</v>
      </c>
      <c r="U159" s="5">
        <f t="shared" si="16"/>
        <v>5.1067349267127525E-3</v>
      </c>
      <c r="V159" s="18">
        <f t="shared" si="17"/>
        <v>1.3881278196753745E-4</v>
      </c>
      <c r="W159" s="18">
        <f t="shared" si="18"/>
        <v>1.2770775941013446E-4</v>
      </c>
      <c r="X159" s="5">
        <f>LOOKUP(G159,'Load Factor Adjustment'!$A$40:$A$46,'Load Factor Adjustment'!$D$40:$D$46)</f>
        <v>0.68571428571428572</v>
      </c>
      <c r="Y159" s="5">
        <f t="shared" si="19"/>
        <v>3.5017610926030302E-3</v>
      </c>
      <c r="Z159" s="18">
        <f t="shared" si="20"/>
        <v>8.7571035024092193E-5</v>
      </c>
    </row>
    <row r="160" spans="1:26" s="5" customFormat="1" ht="15" customHeight="1" x14ac:dyDescent="0.25">
      <c r="A160" s="2">
        <v>2014</v>
      </c>
      <c r="B160" s="2">
        <v>1732</v>
      </c>
      <c r="C160" s="3" t="s">
        <v>17</v>
      </c>
      <c r="D160" s="4">
        <v>42019</v>
      </c>
      <c r="E160" s="2">
        <v>4763</v>
      </c>
      <c r="F160" s="3" t="s">
        <v>5</v>
      </c>
      <c r="G160" s="3" t="s">
        <v>1</v>
      </c>
      <c r="H160" s="3" t="s">
        <v>4</v>
      </c>
      <c r="I160" s="2">
        <v>1963</v>
      </c>
      <c r="J160" s="2">
        <v>250</v>
      </c>
      <c r="K160" s="2">
        <v>61</v>
      </c>
      <c r="L160" s="2">
        <v>0.7</v>
      </c>
      <c r="M160" s="1">
        <v>12.09</v>
      </c>
      <c r="N160" s="1">
        <v>2.7999999999999998E-4</v>
      </c>
      <c r="O160" s="1">
        <v>0.60499999999999998</v>
      </c>
      <c r="P160" s="1">
        <v>4.3999999999999999E-5</v>
      </c>
      <c r="Q160" s="1">
        <v>0.18179976827398001</v>
      </c>
      <c r="R160" s="1">
        <v>1.33319830706121E-2</v>
      </c>
      <c r="S160" s="16"/>
      <c r="T160" s="16"/>
      <c r="V160" s="18"/>
      <c r="W160" s="18"/>
      <c r="Z160" s="18"/>
    </row>
    <row r="161" spans="1:26" s="5" customFormat="1" ht="15" customHeight="1" x14ac:dyDescent="0.25">
      <c r="A161" s="2">
        <v>2014</v>
      </c>
      <c r="B161" s="2">
        <v>1732</v>
      </c>
      <c r="C161" s="3" t="s">
        <v>17</v>
      </c>
      <c r="D161" s="4">
        <v>42019</v>
      </c>
      <c r="E161" s="2">
        <v>4764</v>
      </c>
      <c r="F161" s="3" t="s">
        <v>2</v>
      </c>
      <c r="G161" s="3" t="s">
        <v>1</v>
      </c>
      <c r="H161" s="3" t="s">
        <v>23</v>
      </c>
      <c r="I161" s="2">
        <v>2013</v>
      </c>
      <c r="J161" s="2">
        <v>250</v>
      </c>
      <c r="K161" s="2">
        <v>65</v>
      </c>
      <c r="L161" s="2">
        <v>0.7</v>
      </c>
      <c r="M161" s="1">
        <v>2.74</v>
      </c>
      <c r="N161" s="1">
        <v>3.6000000000000001E-5</v>
      </c>
      <c r="O161" s="1">
        <v>0.192</v>
      </c>
      <c r="P161" s="1">
        <v>1.4100000000000001E-5</v>
      </c>
      <c r="Q161" s="1">
        <v>3.4919945532505901E-2</v>
      </c>
      <c r="R161" s="1">
        <v>2.6283998611132198E-3</v>
      </c>
      <c r="S161" s="16">
        <f t="shared" si="14"/>
        <v>0.1468798227414741</v>
      </c>
      <c r="T161" s="16">
        <f t="shared" si="15"/>
        <v>1.0703583209498879E-2</v>
      </c>
      <c r="U161" s="5">
        <f t="shared" si="16"/>
        <v>4.0241047326431258E-4</v>
      </c>
      <c r="V161" s="18">
        <f t="shared" si="17"/>
        <v>2.9324885505476381E-5</v>
      </c>
      <c r="W161" s="18">
        <f t="shared" si="18"/>
        <v>2.6978894665038273E-5</v>
      </c>
      <c r="X161" s="5">
        <f>LOOKUP(G161,'Load Factor Adjustment'!$A$40:$A$46,'Load Factor Adjustment'!$D$40:$D$46)</f>
        <v>0.68571428571428572</v>
      </c>
      <c r="Y161" s="5">
        <f t="shared" si="19"/>
        <v>2.759386102383858E-4</v>
      </c>
      <c r="Z161" s="18">
        <f t="shared" si="20"/>
        <v>1.8499813484597674E-5</v>
      </c>
    </row>
    <row r="162" spans="1:26" s="5" customFormat="1" ht="15" customHeight="1" x14ac:dyDescent="0.25">
      <c r="A162" s="2">
        <v>2014</v>
      </c>
      <c r="B162" s="2">
        <v>1734</v>
      </c>
      <c r="C162" s="3" t="s">
        <v>17</v>
      </c>
      <c r="D162" s="4">
        <v>42059</v>
      </c>
      <c r="E162" s="2">
        <v>4722</v>
      </c>
      <c r="F162" s="3" t="s">
        <v>5</v>
      </c>
      <c r="G162" s="3" t="s">
        <v>34</v>
      </c>
      <c r="H162" s="3" t="s">
        <v>4</v>
      </c>
      <c r="I162" s="2">
        <v>1985</v>
      </c>
      <c r="J162" s="2">
        <v>1000</v>
      </c>
      <c r="K162" s="2">
        <v>153</v>
      </c>
      <c r="L162" s="2">
        <v>0.51</v>
      </c>
      <c r="M162" s="1">
        <v>10.23</v>
      </c>
      <c r="N162" s="1">
        <v>2.4000000000000001E-4</v>
      </c>
      <c r="O162" s="1">
        <v>0.39600000000000002</v>
      </c>
      <c r="P162" s="1">
        <v>2.8799999999999999E-5</v>
      </c>
      <c r="Q162" s="1">
        <v>1.12761600471181</v>
      </c>
      <c r="R162" s="1">
        <v>6.3786426368060006E-2</v>
      </c>
      <c r="S162" s="16"/>
      <c r="T162" s="16"/>
      <c r="V162" s="18"/>
      <c r="W162" s="18"/>
      <c r="Z162" s="18"/>
    </row>
    <row r="163" spans="1:26" s="5" customFormat="1" ht="15" customHeight="1" x14ac:dyDescent="0.25">
      <c r="A163" s="2">
        <v>2014</v>
      </c>
      <c r="B163" s="2">
        <v>1734</v>
      </c>
      <c r="C163" s="3" t="s">
        <v>17</v>
      </c>
      <c r="D163" s="4">
        <v>42059</v>
      </c>
      <c r="E163" s="2">
        <v>4723</v>
      </c>
      <c r="F163" s="3" t="s">
        <v>2</v>
      </c>
      <c r="G163" s="3" t="s">
        <v>34</v>
      </c>
      <c r="H163" s="3" t="s">
        <v>13</v>
      </c>
      <c r="I163" s="2">
        <v>2015</v>
      </c>
      <c r="J163" s="2">
        <v>1000</v>
      </c>
      <c r="K163" s="2">
        <v>173</v>
      </c>
      <c r="L163" s="2">
        <v>0.51</v>
      </c>
      <c r="M163" s="1">
        <v>2.3199999999999998</v>
      </c>
      <c r="N163" s="1">
        <v>3.0000000000000001E-5</v>
      </c>
      <c r="O163" s="1">
        <v>0.112</v>
      </c>
      <c r="P163" s="1">
        <v>7.9999999999999996E-6</v>
      </c>
      <c r="Q163" s="1">
        <v>0.240220557430043</v>
      </c>
      <c r="R163" s="1">
        <v>1.47828042827697E-2</v>
      </c>
      <c r="S163" s="16">
        <f t="shared" si="14"/>
        <v>0.887395447281767</v>
      </c>
      <c r="T163" s="16">
        <f t="shared" si="15"/>
        <v>4.9003622085290306E-2</v>
      </c>
      <c r="U163" s="5">
        <f t="shared" si="16"/>
        <v>2.4312204035116902E-3</v>
      </c>
      <c r="V163" s="18">
        <f t="shared" si="17"/>
        <v>1.3425649886380906E-4</v>
      </c>
      <c r="W163" s="18">
        <f t="shared" si="18"/>
        <v>1.2351597895470434E-4</v>
      </c>
      <c r="X163" s="5">
        <f>LOOKUP(G163,'Load Factor Adjustment'!$A$40:$A$46,'Load Factor Adjustment'!$D$40:$D$46)</f>
        <v>0.78431372549019607</v>
      </c>
      <c r="Y163" s="5">
        <f t="shared" si="19"/>
        <v>1.9068395321660315E-3</v>
      </c>
      <c r="Z163" s="18">
        <f t="shared" si="20"/>
        <v>9.6875277611532812E-5</v>
      </c>
    </row>
    <row r="164" spans="1:26" s="5" customFormat="1" ht="15" customHeight="1" x14ac:dyDescent="0.25">
      <c r="A164" s="2">
        <v>2014</v>
      </c>
      <c r="B164" s="2">
        <v>1736</v>
      </c>
      <c r="C164" s="3" t="s">
        <v>17</v>
      </c>
      <c r="D164" s="4">
        <v>42025</v>
      </c>
      <c r="E164" s="2">
        <v>4718</v>
      </c>
      <c r="F164" s="3" t="s">
        <v>5</v>
      </c>
      <c r="G164" s="3" t="s">
        <v>1</v>
      </c>
      <c r="H164" s="3" t="s">
        <v>4</v>
      </c>
      <c r="I164" s="2">
        <v>1971</v>
      </c>
      <c r="J164" s="2">
        <v>200</v>
      </c>
      <c r="K164" s="2">
        <v>64</v>
      </c>
      <c r="L164" s="2">
        <v>0.7</v>
      </c>
      <c r="M164" s="1">
        <v>12.09</v>
      </c>
      <c r="N164" s="1">
        <v>2.7999999999999998E-4</v>
      </c>
      <c r="O164" s="1">
        <v>0.60499999999999998</v>
      </c>
      <c r="P164" s="1">
        <v>4.3999999999999999E-5</v>
      </c>
      <c r="Q164" s="1">
        <v>0.14595555528606299</v>
      </c>
      <c r="R164" s="1">
        <v>1.0147160541986E-2</v>
      </c>
      <c r="S164" s="16"/>
      <c r="T164" s="16"/>
      <c r="V164" s="18"/>
      <c r="W164" s="18"/>
      <c r="Z164" s="18"/>
    </row>
    <row r="165" spans="1:26" s="5" customFormat="1" ht="15" customHeight="1" x14ac:dyDescent="0.25">
      <c r="A165" s="2">
        <v>2014</v>
      </c>
      <c r="B165" s="2">
        <v>1736</v>
      </c>
      <c r="C165" s="3" t="s">
        <v>17</v>
      </c>
      <c r="D165" s="4">
        <v>42025</v>
      </c>
      <c r="E165" s="2">
        <v>4719</v>
      </c>
      <c r="F165" s="3" t="s">
        <v>2</v>
      </c>
      <c r="G165" s="3" t="s">
        <v>1</v>
      </c>
      <c r="H165" s="3" t="s">
        <v>23</v>
      </c>
      <c r="I165" s="2">
        <v>2014</v>
      </c>
      <c r="J165" s="2">
        <v>200</v>
      </c>
      <c r="K165" s="2">
        <v>74</v>
      </c>
      <c r="L165" s="2">
        <v>0.7</v>
      </c>
      <c r="M165" s="1">
        <v>2.74</v>
      </c>
      <c r="N165" s="1">
        <v>3.6000000000000001E-5</v>
      </c>
      <c r="O165" s="1">
        <v>0.112</v>
      </c>
      <c r="P165" s="1">
        <v>7.9999999999999996E-6</v>
      </c>
      <c r="Q165" s="1">
        <v>3.1701234151481003E-2</v>
      </c>
      <c r="R165" s="1">
        <v>1.37037038628132E-3</v>
      </c>
      <c r="S165" s="16">
        <f t="shared" si="14"/>
        <v>0.11425432113458199</v>
      </c>
      <c r="T165" s="16">
        <f t="shared" si="15"/>
        <v>8.7767901557046796E-3</v>
      </c>
      <c r="U165" s="5">
        <f t="shared" si="16"/>
        <v>3.1302553735501913E-4</v>
      </c>
      <c r="V165" s="18">
        <f t="shared" si="17"/>
        <v>2.4046000426588164E-5</v>
      </c>
      <c r="W165" s="18">
        <f t="shared" si="18"/>
        <v>2.2122320392461113E-5</v>
      </c>
      <c r="X165" s="5">
        <f>LOOKUP(G165,'Load Factor Adjustment'!$A$40:$A$46,'Load Factor Adjustment'!$D$40:$D$46)</f>
        <v>0.68571428571428572</v>
      </c>
      <c r="Y165" s="5">
        <f t="shared" si="19"/>
        <v>2.1464608275772741E-4</v>
      </c>
      <c r="Z165" s="18">
        <f t="shared" si="20"/>
        <v>1.516959112625905E-5</v>
      </c>
    </row>
    <row r="166" spans="1:26" s="5" customFormat="1" ht="15" customHeight="1" x14ac:dyDescent="0.25">
      <c r="A166" s="2">
        <v>2014</v>
      </c>
      <c r="B166" s="2">
        <v>1737</v>
      </c>
      <c r="C166" s="3" t="s">
        <v>17</v>
      </c>
      <c r="D166" s="4">
        <v>42044</v>
      </c>
      <c r="E166" s="2">
        <v>4716</v>
      </c>
      <c r="F166" s="3" t="s">
        <v>5</v>
      </c>
      <c r="G166" s="3" t="s">
        <v>1</v>
      </c>
      <c r="H166" s="3" t="s">
        <v>4</v>
      </c>
      <c r="I166" s="2">
        <v>1960</v>
      </c>
      <c r="J166" s="2">
        <v>300</v>
      </c>
      <c r="K166" s="2">
        <v>130</v>
      </c>
      <c r="L166" s="2">
        <v>0.7</v>
      </c>
      <c r="M166" s="1">
        <v>13.02</v>
      </c>
      <c r="N166" s="1">
        <v>2.9999999999999997E-4</v>
      </c>
      <c r="O166" s="1">
        <v>0.55400000000000005</v>
      </c>
      <c r="P166" s="1">
        <v>4.0299999999999997E-5</v>
      </c>
      <c r="Q166" s="1">
        <v>0.50013889929242705</v>
      </c>
      <c r="R166" s="1">
        <v>3.1224074605006501E-2</v>
      </c>
      <c r="S166" s="16"/>
      <c r="T166" s="16"/>
      <c r="V166" s="18"/>
      <c r="W166" s="18"/>
      <c r="Z166" s="18"/>
    </row>
    <row r="167" spans="1:26" s="5" customFormat="1" ht="15" customHeight="1" x14ac:dyDescent="0.25">
      <c r="A167" s="2">
        <v>2014</v>
      </c>
      <c r="B167" s="2">
        <v>1737</v>
      </c>
      <c r="C167" s="3" t="s">
        <v>17</v>
      </c>
      <c r="D167" s="4">
        <v>42044</v>
      </c>
      <c r="E167" s="2">
        <v>4717</v>
      </c>
      <c r="F167" s="3" t="s">
        <v>2</v>
      </c>
      <c r="G167" s="3" t="s">
        <v>1</v>
      </c>
      <c r="H167" s="3" t="s">
        <v>28</v>
      </c>
      <c r="I167" s="2">
        <v>2014</v>
      </c>
      <c r="J167" s="2">
        <v>300</v>
      </c>
      <c r="K167" s="2">
        <v>115</v>
      </c>
      <c r="L167" s="2">
        <v>0.7</v>
      </c>
      <c r="M167" s="1">
        <v>2.15</v>
      </c>
      <c r="N167" s="1">
        <v>2.6999999999999999E-5</v>
      </c>
      <c r="O167" s="1">
        <v>8.9999999999999993E-3</v>
      </c>
      <c r="P167" s="1">
        <v>3.9999999999999998E-7</v>
      </c>
      <c r="Q167" s="1">
        <v>5.83119228437841E-2</v>
      </c>
      <c r="R167" s="1">
        <v>2.5555554107658802E-4</v>
      </c>
      <c r="S167" s="16">
        <f t="shared" si="14"/>
        <v>0.44182697644864294</v>
      </c>
      <c r="T167" s="16">
        <f t="shared" si="15"/>
        <v>3.0968519063929913E-2</v>
      </c>
      <c r="U167" s="5">
        <f t="shared" si="16"/>
        <v>1.2104848669825833E-3</v>
      </c>
      <c r="V167" s="18">
        <f t="shared" si="17"/>
        <v>8.4845257709397027E-5</v>
      </c>
      <c r="W167" s="18">
        <f t="shared" si="18"/>
        <v>7.805763709264527E-5</v>
      </c>
      <c r="X167" s="5">
        <f>LOOKUP(G167,'Load Factor Adjustment'!$A$40:$A$46,'Load Factor Adjustment'!$D$40:$D$46)</f>
        <v>0.68571428571428572</v>
      </c>
      <c r="Y167" s="5">
        <f t="shared" si="19"/>
        <v>8.3004676593091426E-4</v>
      </c>
      <c r="Z167" s="18">
        <f t="shared" si="20"/>
        <v>5.3525236863528188E-5</v>
      </c>
    </row>
    <row r="168" spans="1:26" s="5" customFormat="1" ht="15" customHeight="1" x14ac:dyDescent="0.25">
      <c r="A168" s="2">
        <v>2014</v>
      </c>
      <c r="B168" s="2">
        <v>1738</v>
      </c>
      <c r="C168" s="3" t="s">
        <v>17</v>
      </c>
      <c r="D168" s="4">
        <v>42030</v>
      </c>
      <c r="E168" s="2">
        <v>4714</v>
      </c>
      <c r="F168" s="3" t="s">
        <v>5</v>
      </c>
      <c r="G168" s="3" t="s">
        <v>1</v>
      </c>
      <c r="H168" s="3" t="s">
        <v>4</v>
      </c>
      <c r="I168" s="2">
        <v>1979</v>
      </c>
      <c r="J168" s="2">
        <v>300</v>
      </c>
      <c r="K168" s="2">
        <v>96</v>
      </c>
      <c r="L168" s="2">
        <v>0.7</v>
      </c>
      <c r="M168" s="1">
        <v>12.09</v>
      </c>
      <c r="N168" s="1">
        <v>2.7999999999999998E-4</v>
      </c>
      <c r="O168" s="1">
        <v>0.60499999999999998</v>
      </c>
      <c r="P168" s="1">
        <v>4.3999999999999999E-5</v>
      </c>
      <c r="Q168" s="1">
        <v>0.34333333287151602</v>
      </c>
      <c r="R168" s="1">
        <v>2.5177777864500199E-2</v>
      </c>
      <c r="S168" s="16"/>
      <c r="T168" s="16"/>
      <c r="V168" s="18"/>
      <c r="W168" s="18"/>
      <c r="Z168" s="18"/>
    </row>
    <row r="169" spans="1:26" s="5" customFormat="1" ht="15" customHeight="1" x14ac:dyDescent="0.25">
      <c r="A169" s="2">
        <v>2014</v>
      </c>
      <c r="B169" s="2">
        <v>1738</v>
      </c>
      <c r="C169" s="3" t="s">
        <v>17</v>
      </c>
      <c r="D169" s="4">
        <v>42030</v>
      </c>
      <c r="E169" s="2">
        <v>4715</v>
      </c>
      <c r="F169" s="3" t="s">
        <v>2</v>
      </c>
      <c r="G169" s="3" t="s">
        <v>1</v>
      </c>
      <c r="H169" s="3" t="s">
        <v>28</v>
      </c>
      <c r="I169" s="2">
        <v>2014</v>
      </c>
      <c r="J169" s="2">
        <v>300</v>
      </c>
      <c r="K169" s="2">
        <v>115</v>
      </c>
      <c r="L169" s="2">
        <v>0.7</v>
      </c>
      <c r="M169" s="1">
        <v>2.15</v>
      </c>
      <c r="N169" s="1">
        <v>2.6999999999999999E-5</v>
      </c>
      <c r="O169" s="1">
        <v>8.9999999999999993E-3</v>
      </c>
      <c r="P169" s="1">
        <v>3.9999999999999998E-7</v>
      </c>
      <c r="Q169" s="1">
        <v>5.83119228437841E-2</v>
      </c>
      <c r="R169" s="1">
        <v>2.5555554107658802E-4</v>
      </c>
      <c r="S169" s="16">
        <f t="shared" si="14"/>
        <v>0.2850214100277319</v>
      </c>
      <c r="T169" s="16">
        <f t="shared" si="15"/>
        <v>2.4922222323423612E-2</v>
      </c>
      <c r="U169" s="5">
        <f t="shared" si="16"/>
        <v>7.8088057541844354E-4</v>
      </c>
      <c r="V169" s="18">
        <f t="shared" si="17"/>
        <v>6.8280061160064687E-5</v>
      </c>
      <c r="W169" s="18">
        <f t="shared" si="18"/>
        <v>6.2817656267259521E-5</v>
      </c>
      <c r="X169" s="5">
        <f>LOOKUP(G169,'Load Factor Adjustment'!$A$40:$A$46,'Load Factor Adjustment'!$D$40:$D$46)</f>
        <v>0.68571428571428572</v>
      </c>
      <c r="Y169" s="5">
        <f t="shared" si="19"/>
        <v>5.3546096600121844E-4</v>
      </c>
      <c r="Z169" s="18">
        <f t="shared" si="20"/>
        <v>4.3074964297549384E-5</v>
      </c>
    </row>
    <row r="170" spans="1:26" s="5" customFormat="1" ht="15" customHeight="1" x14ac:dyDescent="0.25">
      <c r="A170" s="2">
        <v>2014</v>
      </c>
      <c r="B170" s="2">
        <v>1739</v>
      </c>
      <c r="C170" s="3" t="s">
        <v>17</v>
      </c>
      <c r="D170" s="4">
        <v>42039</v>
      </c>
      <c r="E170" s="2">
        <v>4711</v>
      </c>
      <c r="F170" s="3" t="s">
        <v>5</v>
      </c>
      <c r="G170" s="3" t="s">
        <v>1</v>
      </c>
      <c r="H170" s="3" t="s">
        <v>4</v>
      </c>
      <c r="I170" s="2">
        <v>1987</v>
      </c>
      <c r="J170" s="2">
        <v>150</v>
      </c>
      <c r="K170" s="2">
        <v>270</v>
      </c>
      <c r="L170" s="2">
        <v>0.7</v>
      </c>
      <c r="M170" s="1">
        <v>10.23</v>
      </c>
      <c r="N170" s="1">
        <v>2.4000000000000001E-4</v>
      </c>
      <c r="O170" s="1">
        <v>0.39600000000000002</v>
      </c>
      <c r="P170" s="1">
        <v>2.8799999999999999E-5</v>
      </c>
      <c r="Q170" s="1">
        <v>0.355687478728127</v>
      </c>
      <c r="R170" s="1">
        <v>1.66949995285843E-2</v>
      </c>
      <c r="S170" s="16"/>
      <c r="T170" s="16"/>
      <c r="V170" s="18"/>
      <c r="W170" s="18"/>
      <c r="Z170" s="18"/>
    </row>
    <row r="171" spans="1:26" s="5" customFormat="1" ht="15" customHeight="1" x14ac:dyDescent="0.25">
      <c r="A171" s="2">
        <v>2014</v>
      </c>
      <c r="B171" s="2">
        <v>1739</v>
      </c>
      <c r="C171" s="3" t="s">
        <v>17</v>
      </c>
      <c r="D171" s="4">
        <v>42039</v>
      </c>
      <c r="E171" s="2">
        <v>4712</v>
      </c>
      <c r="F171" s="3" t="s">
        <v>5</v>
      </c>
      <c r="G171" s="3" t="s">
        <v>1</v>
      </c>
      <c r="H171" s="3" t="s">
        <v>4</v>
      </c>
      <c r="I171" s="2">
        <v>1980</v>
      </c>
      <c r="J171" s="2">
        <v>150</v>
      </c>
      <c r="K171" s="2">
        <v>140</v>
      </c>
      <c r="L171" s="2">
        <v>0.7</v>
      </c>
      <c r="M171" s="1">
        <v>10.23</v>
      </c>
      <c r="N171" s="1">
        <v>2.4000000000000001E-4</v>
      </c>
      <c r="O171" s="1">
        <v>0.39600000000000002</v>
      </c>
      <c r="P171" s="1">
        <v>2.8799999999999999E-5</v>
      </c>
      <c r="Q171" s="1">
        <v>0.18851387768633601</v>
      </c>
      <c r="R171" s="1">
        <v>9.1466664002678808E-3</v>
      </c>
      <c r="S171" s="16"/>
      <c r="T171" s="16"/>
      <c r="V171" s="18"/>
      <c r="W171" s="18"/>
      <c r="Z171" s="18"/>
    </row>
    <row r="172" spans="1:26" s="5" customFormat="1" ht="15" customHeight="1" x14ac:dyDescent="0.25">
      <c r="A172" s="2">
        <v>2014</v>
      </c>
      <c r="B172" s="2">
        <v>1739</v>
      </c>
      <c r="C172" s="3" t="s">
        <v>17</v>
      </c>
      <c r="D172" s="4">
        <v>42039</v>
      </c>
      <c r="E172" s="2">
        <v>4713</v>
      </c>
      <c r="F172" s="3" t="s">
        <v>2</v>
      </c>
      <c r="G172" s="3" t="s">
        <v>1</v>
      </c>
      <c r="H172" s="3" t="s">
        <v>28</v>
      </c>
      <c r="I172" s="2">
        <v>2014</v>
      </c>
      <c r="J172" s="2">
        <v>300</v>
      </c>
      <c r="K172" s="2">
        <v>200</v>
      </c>
      <c r="L172" s="2">
        <v>0.7</v>
      </c>
      <c r="M172" s="1">
        <v>1.29</v>
      </c>
      <c r="N172" s="1">
        <v>1.7E-5</v>
      </c>
      <c r="O172" s="1">
        <v>8.9999999999999993E-3</v>
      </c>
      <c r="P172" s="1">
        <v>2.9999999999999999E-7</v>
      </c>
      <c r="Q172" s="1">
        <v>6.0902774995250299E-2</v>
      </c>
      <c r="R172" s="1">
        <v>4.3749997534973001E-4</v>
      </c>
      <c r="S172" s="16">
        <f>Q170+Q171-Q172</f>
        <v>0.48329858141921267</v>
      </c>
      <c r="T172" s="16">
        <f>R170+R171-R172</f>
        <v>2.5404165953502453E-2</v>
      </c>
      <c r="U172" s="5">
        <f t="shared" si="16"/>
        <v>1.3241057025183908E-3</v>
      </c>
      <c r="V172" s="18">
        <f t="shared" si="17"/>
        <v>6.9600454667130006E-5</v>
      </c>
      <c r="W172" s="18">
        <f t="shared" si="18"/>
        <v>6.4032418293759615E-5</v>
      </c>
      <c r="X172" s="5">
        <f>LOOKUP(G172,'Load Factor Adjustment'!$A$40:$A$46,'Load Factor Adjustment'!$D$40:$D$46)</f>
        <v>0.68571428571428572</v>
      </c>
      <c r="Y172" s="5">
        <f t="shared" si="19"/>
        <v>9.0795819601261082E-4</v>
      </c>
      <c r="Z172" s="18">
        <f t="shared" si="20"/>
        <v>4.3907943972863735E-5</v>
      </c>
    </row>
    <row r="173" spans="1:26" s="5" customFormat="1" ht="15" customHeight="1" x14ac:dyDescent="0.25">
      <c r="A173" s="2">
        <v>2014</v>
      </c>
      <c r="B173" s="2">
        <v>1740</v>
      </c>
      <c r="C173" s="3" t="s">
        <v>17</v>
      </c>
      <c r="D173" s="4">
        <v>42059</v>
      </c>
      <c r="E173" s="2">
        <v>4709</v>
      </c>
      <c r="F173" s="3" t="s">
        <v>5</v>
      </c>
      <c r="G173" s="3" t="s">
        <v>1</v>
      </c>
      <c r="H173" s="3" t="s">
        <v>4</v>
      </c>
      <c r="I173" s="2">
        <v>1990</v>
      </c>
      <c r="J173" s="2">
        <v>1400</v>
      </c>
      <c r="K173" s="2">
        <v>300</v>
      </c>
      <c r="L173" s="2">
        <v>0.7</v>
      </c>
      <c r="M173" s="1">
        <v>7.6</v>
      </c>
      <c r="N173" s="1">
        <v>1.8000000000000001E-4</v>
      </c>
      <c r="O173" s="1">
        <v>0.27400000000000002</v>
      </c>
      <c r="P173" s="1">
        <v>1.9899999999999999E-5</v>
      </c>
      <c r="Q173" s="1">
        <v>3.1629628888038201</v>
      </c>
      <c r="R173" s="1">
        <v>0.166185180948689</v>
      </c>
      <c r="S173" s="16"/>
      <c r="T173" s="16"/>
      <c r="V173" s="18"/>
      <c r="W173" s="18"/>
      <c r="Z173" s="18"/>
    </row>
    <row r="174" spans="1:26" s="5" customFormat="1" ht="15" customHeight="1" x14ac:dyDescent="0.25">
      <c r="A174" s="2">
        <v>2014</v>
      </c>
      <c r="B174" s="2">
        <v>1740</v>
      </c>
      <c r="C174" s="3" t="s">
        <v>17</v>
      </c>
      <c r="D174" s="4">
        <v>42059</v>
      </c>
      <c r="E174" s="2">
        <v>4710</v>
      </c>
      <c r="F174" s="3" t="s">
        <v>2</v>
      </c>
      <c r="G174" s="3" t="s">
        <v>1</v>
      </c>
      <c r="H174" s="3" t="s">
        <v>28</v>
      </c>
      <c r="I174" s="2">
        <v>2013</v>
      </c>
      <c r="J174" s="2">
        <v>1400</v>
      </c>
      <c r="K174" s="2">
        <v>360</v>
      </c>
      <c r="L174" s="2">
        <v>0.7</v>
      </c>
      <c r="M174" s="1">
        <v>1.29</v>
      </c>
      <c r="N174" s="1">
        <v>1.7E-5</v>
      </c>
      <c r="O174" s="1">
        <v>8.9999999999999993E-3</v>
      </c>
      <c r="P174" s="1">
        <v>2.9999999999999999E-7</v>
      </c>
      <c r="Q174" s="1">
        <v>0.547944421089675</v>
      </c>
      <c r="R174" s="1">
        <v>4.3166664713731803E-3</v>
      </c>
      <c r="S174" s="16">
        <f t="shared" si="14"/>
        <v>2.6150184677141453</v>
      </c>
      <c r="T174" s="16">
        <f t="shared" si="15"/>
        <v>0.16186851447731582</v>
      </c>
      <c r="U174" s="5">
        <f t="shared" si="16"/>
        <v>7.1644341581209459E-3</v>
      </c>
      <c r="V174" s="18">
        <f t="shared" si="17"/>
        <v>4.4347538212963239E-4</v>
      </c>
      <c r="W174" s="18">
        <f t="shared" si="18"/>
        <v>4.0799735155926179E-4</v>
      </c>
      <c r="X174" s="5">
        <f>LOOKUP(G174,'Load Factor Adjustment'!$A$40:$A$46,'Load Factor Adjustment'!$D$40:$D$46)</f>
        <v>0.68571428571428572</v>
      </c>
      <c r="Y174" s="5">
        <f t="shared" si="19"/>
        <v>4.912754851282934E-3</v>
      </c>
      <c r="Z174" s="18">
        <f t="shared" si="20"/>
        <v>2.7976961249777952E-4</v>
      </c>
    </row>
    <row r="175" spans="1:26" s="5" customFormat="1" ht="15" customHeight="1" x14ac:dyDescent="0.25">
      <c r="A175" s="2">
        <v>2014</v>
      </c>
      <c r="B175" s="2">
        <v>1743</v>
      </c>
      <c r="C175" s="3" t="s">
        <v>3</v>
      </c>
      <c r="D175" s="4">
        <v>42146</v>
      </c>
      <c r="E175" s="2">
        <v>4924</v>
      </c>
      <c r="F175" s="3" t="s">
        <v>5</v>
      </c>
      <c r="G175" s="3" t="s">
        <v>1</v>
      </c>
      <c r="H175" s="3" t="s">
        <v>8</v>
      </c>
      <c r="I175" s="2">
        <v>1997</v>
      </c>
      <c r="J175" s="2">
        <v>2920</v>
      </c>
      <c r="K175" s="2">
        <v>238</v>
      </c>
      <c r="L175" s="2">
        <v>0.7</v>
      </c>
      <c r="M175" s="1">
        <v>5.93</v>
      </c>
      <c r="N175" s="1">
        <v>1.3999999999999999E-4</v>
      </c>
      <c r="O175" s="1">
        <v>0.12</v>
      </c>
      <c r="P175" s="1">
        <v>6.3999999999999997E-6</v>
      </c>
      <c r="Q175" s="1">
        <v>4.0807449242444003</v>
      </c>
      <c r="R175" s="1">
        <v>0.10553096020875501</v>
      </c>
      <c r="S175" s="16"/>
      <c r="T175" s="16"/>
      <c r="V175" s="18"/>
      <c r="W175" s="18"/>
      <c r="Z175" s="18"/>
    </row>
    <row r="176" spans="1:26" s="5" customFormat="1" ht="15" customHeight="1" x14ac:dyDescent="0.25">
      <c r="A176" s="2">
        <v>2014</v>
      </c>
      <c r="B176" s="2">
        <v>1743</v>
      </c>
      <c r="C176" s="3" t="s">
        <v>3</v>
      </c>
      <c r="D176" s="4">
        <v>42146</v>
      </c>
      <c r="E176" s="2">
        <v>4925</v>
      </c>
      <c r="F176" s="3" t="s">
        <v>2</v>
      </c>
      <c r="G176" s="3" t="s">
        <v>1</v>
      </c>
      <c r="H176" s="3" t="s">
        <v>0</v>
      </c>
      <c r="I176" s="2">
        <v>2014</v>
      </c>
      <c r="J176" s="2">
        <v>2920</v>
      </c>
      <c r="K176" s="2">
        <v>270</v>
      </c>
      <c r="L176" s="2">
        <v>0.7</v>
      </c>
      <c r="M176" s="1">
        <v>0.26</v>
      </c>
      <c r="N176" s="1">
        <v>3.5999999999999998E-6</v>
      </c>
      <c r="O176" s="1">
        <v>8.9999999999999993E-3</v>
      </c>
      <c r="P176" s="1">
        <v>2.9999999999999999E-7</v>
      </c>
      <c r="Q176" s="1">
        <v>0.18444665699375801</v>
      </c>
      <c r="R176" s="1">
        <v>7.6649997112412998E-3</v>
      </c>
      <c r="S176" s="16">
        <f t="shared" si="14"/>
        <v>3.8962982672506423</v>
      </c>
      <c r="T176" s="16">
        <f t="shared" si="15"/>
        <v>9.7865960497513713E-2</v>
      </c>
      <c r="U176" s="5">
        <f t="shared" si="16"/>
        <v>1.0674789773289431E-2</v>
      </c>
      <c r="V176" s="18">
        <f t="shared" si="17"/>
        <v>2.6812591917127043E-4</v>
      </c>
      <c r="W176" s="18">
        <f t="shared" si="18"/>
        <v>2.4667584563756878E-4</v>
      </c>
      <c r="X176" s="5">
        <f>LOOKUP(G176,'Load Factor Adjustment'!$A$40:$A$46,'Load Factor Adjustment'!$D$40:$D$46)</f>
        <v>0.68571428571428572</v>
      </c>
      <c r="Y176" s="5">
        <f t="shared" si="19"/>
        <v>7.3198558445413241E-3</v>
      </c>
      <c r="Z176" s="18">
        <f t="shared" si="20"/>
        <v>1.6914915129433289E-4</v>
      </c>
    </row>
    <row r="177" spans="1:26" s="5" customFormat="1" ht="15" customHeight="1" x14ac:dyDescent="0.25">
      <c r="A177" s="2">
        <v>2015</v>
      </c>
      <c r="B177" s="2">
        <v>1744</v>
      </c>
      <c r="C177" s="3" t="s">
        <v>17</v>
      </c>
      <c r="D177" s="4">
        <v>42321</v>
      </c>
      <c r="E177" s="2">
        <v>5326</v>
      </c>
      <c r="F177" s="3" t="s">
        <v>5</v>
      </c>
      <c r="G177" s="3" t="s">
        <v>1</v>
      </c>
      <c r="H177" s="3" t="s">
        <v>4</v>
      </c>
      <c r="I177" s="2">
        <v>1996</v>
      </c>
      <c r="J177" s="2">
        <v>400</v>
      </c>
      <c r="K177" s="2">
        <v>84</v>
      </c>
      <c r="L177" s="2">
        <v>0.7</v>
      </c>
      <c r="M177" s="1">
        <v>8.17</v>
      </c>
      <c r="N177" s="1">
        <v>1.9000000000000001E-4</v>
      </c>
      <c r="O177" s="1">
        <v>0.47899999999999998</v>
      </c>
      <c r="P177" s="1">
        <v>3.6100000000000003E-5</v>
      </c>
      <c r="Q177" s="1">
        <v>0.25910370279092498</v>
      </c>
      <c r="R177" s="1">
        <v>2.14034066995272E-2</v>
      </c>
      <c r="S177" s="16"/>
      <c r="T177" s="16"/>
      <c r="V177" s="18"/>
      <c r="W177" s="18"/>
      <c r="Z177" s="18"/>
    </row>
    <row r="178" spans="1:26" s="5" customFormat="1" ht="15" customHeight="1" x14ac:dyDescent="0.25">
      <c r="A178" s="2">
        <v>2015</v>
      </c>
      <c r="B178" s="2">
        <v>1744</v>
      </c>
      <c r="C178" s="3" t="s">
        <v>17</v>
      </c>
      <c r="D178" s="4">
        <v>42321</v>
      </c>
      <c r="E178" s="2">
        <v>5327</v>
      </c>
      <c r="F178" s="3" t="s">
        <v>2</v>
      </c>
      <c r="G178" s="3" t="s">
        <v>1</v>
      </c>
      <c r="H178" s="3" t="s">
        <v>0</v>
      </c>
      <c r="I178" s="2">
        <v>2015</v>
      </c>
      <c r="J178" s="2">
        <v>400</v>
      </c>
      <c r="K178" s="2">
        <v>100</v>
      </c>
      <c r="L178" s="2">
        <v>0.7</v>
      </c>
      <c r="M178" s="1">
        <v>2.3199999999999998</v>
      </c>
      <c r="N178" s="1">
        <v>3.0000000000000001E-5</v>
      </c>
      <c r="O178" s="1">
        <v>0.112</v>
      </c>
      <c r="P178" s="1">
        <v>7.9999999999999996E-6</v>
      </c>
      <c r="Q178" s="1">
        <v>7.3456786765305995E-2</v>
      </c>
      <c r="R178" s="1">
        <v>3.9506173221248797E-3</v>
      </c>
      <c r="S178" s="16">
        <f t="shared" si="14"/>
        <v>0.185646916025619</v>
      </c>
      <c r="T178" s="16">
        <f t="shared" si="15"/>
        <v>1.7452789377402321E-2</v>
      </c>
      <c r="U178" s="5">
        <f t="shared" si="16"/>
        <v>5.0862168774142187E-4</v>
      </c>
      <c r="V178" s="18">
        <f t="shared" si="17"/>
        <v>4.7815861307951565E-5</v>
      </c>
      <c r="W178" s="18">
        <f t="shared" si="18"/>
        <v>4.3990592403315439E-5</v>
      </c>
      <c r="X178" s="5">
        <f>LOOKUP(G178,'Load Factor Adjustment'!$A$40:$A$46,'Load Factor Adjustment'!$D$40:$D$46)</f>
        <v>0.68571428571428572</v>
      </c>
      <c r="Y178" s="5">
        <f t="shared" si="19"/>
        <v>3.4876915730840358E-4</v>
      </c>
      <c r="Z178" s="18">
        <f t="shared" si="20"/>
        <v>3.016497764798773E-5</v>
      </c>
    </row>
    <row r="179" spans="1:26" s="5" customFormat="1" ht="15" customHeight="1" x14ac:dyDescent="0.25">
      <c r="A179" s="2">
        <v>2014</v>
      </c>
      <c r="B179" s="2">
        <v>1745</v>
      </c>
      <c r="C179" s="3" t="s">
        <v>9</v>
      </c>
      <c r="D179" s="4">
        <v>42089</v>
      </c>
      <c r="E179" s="2">
        <v>5007</v>
      </c>
      <c r="F179" s="3" t="s">
        <v>5</v>
      </c>
      <c r="G179" s="3" t="s">
        <v>1</v>
      </c>
      <c r="H179" s="3" t="s">
        <v>4</v>
      </c>
      <c r="I179" s="2">
        <v>1996</v>
      </c>
      <c r="J179" s="2">
        <v>600</v>
      </c>
      <c r="K179" s="2">
        <v>81</v>
      </c>
      <c r="L179" s="2">
        <v>0.7</v>
      </c>
      <c r="M179" s="1">
        <v>8.17</v>
      </c>
      <c r="N179" s="1">
        <v>1.9000000000000001E-4</v>
      </c>
      <c r="O179" s="1">
        <v>0.47899999999999998</v>
      </c>
      <c r="P179" s="1">
        <v>3.6100000000000003E-5</v>
      </c>
      <c r="Q179" s="1">
        <v>0.39187499893879102</v>
      </c>
      <c r="R179" s="1">
        <v>3.4207498776485601E-2</v>
      </c>
      <c r="S179" s="16"/>
      <c r="T179" s="16"/>
      <c r="V179" s="18"/>
      <c r="W179" s="18"/>
      <c r="Z179" s="18"/>
    </row>
    <row r="180" spans="1:26" s="5" customFormat="1" ht="15" customHeight="1" x14ac:dyDescent="0.25">
      <c r="A180" s="2">
        <v>2014</v>
      </c>
      <c r="B180" s="2">
        <v>1745</v>
      </c>
      <c r="C180" s="3" t="s">
        <v>9</v>
      </c>
      <c r="D180" s="4">
        <v>42089</v>
      </c>
      <c r="E180" s="2">
        <v>5008</v>
      </c>
      <c r="F180" s="3" t="s">
        <v>2</v>
      </c>
      <c r="G180" s="3" t="s">
        <v>1</v>
      </c>
      <c r="H180" s="3" t="s">
        <v>28</v>
      </c>
      <c r="I180" s="2">
        <v>2014</v>
      </c>
      <c r="J180" s="2">
        <v>600</v>
      </c>
      <c r="K180" s="2">
        <v>100</v>
      </c>
      <c r="L180" s="2">
        <v>0.7</v>
      </c>
      <c r="M180" s="1">
        <v>2.15</v>
      </c>
      <c r="N180" s="1">
        <v>2.6999999999999999E-5</v>
      </c>
      <c r="O180" s="1">
        <v>8.9999999999999993E-3</v>
      </c>
      <c r="P180" s="1">
        <v>3.9999999999999998E-7</v>
      </c>
      <c r="Q180" s="1">
        <v>0.10328703969955</v>
      </c>
      <c r="R180" s="1">
        <v>4.7222219689297101E-4</v>
      </c>
      <c r="S180" s="16">
        <f t="shared" si="14"/>
        <v>0.28858795923924102</v>
      </c>
      <c r="T180" s="16">
        <f t="shared" si="15"/>
        <v>3.3735276579592632E-2</v>
      </c>
      <c r="U180" s="5">
        <f t="shared" si="16"/>
        <v>7.9065194312120826E-4</v>
      </c>
      <c r="V180" s="18">
        <f t="shared" si="17"/>
        <v>9.2425415286555155E-5</v>
      </c>
      <c r="W180" s="18">
        <f t="shared" si="18"/>
        <v>8.5031382063630753E-5</v>
      </c>
      <c r="X180" s="5">
        <f>LOOKUP(G180,'Load Factor Adjustment'!$A$40:$A$46,'Load Factor Adjustment'!$D$40:$D$46)</f>
        <v>0.68571428571428572</v>
      </c>
      <c r="Y180" s="5">
        <f t="shared" si="19"/>
        <v>5.421613324259714E-4</v>
      </c>
      <c r="Z180" s="18">
        <f t="shared" si="20"/>
        <v>5.8307233415061086E-5</v>
      </c>
    </row>
    <row r="181" spans="1:26" s="5" customFormat="1" ht="15" customHeight="1" x14ac:dyDescent="0.25">
      <c r="A181" s="2">
        <v>2014</v>
      </c>
      <c r="B181" s="2">
        <v>1746</v>
      </c>
      <c r="C181" s="3" t="s">
        <v>9</v>
      </c>
      <c r="D181" s="4">
        <v>42114</v>
      </c>
      <c r="E181" s="2">
        <v>5025</v>
      </c>
      <c r="F181" s="3" t="s">
        <v>5</v>
      </c>
      <c r="G181" s="3" t="s">
        <v>1</v>
      </c>
      <c r="H181" s="3" t="s">
        <v>4</v>
      </c>
      <c r="I181" s="2">
        <v>1975</v>
      </c>
      <c r="J181" s="2">
        <v>100</v>
      </c>
      <c r="K181" s="2">
        <v>67</v>
      </c>
      <c r="L181" s="2">
        <v>0.7</v>
      </c>
      <c r="M181" s="1">
        <v>12.09</v>
      </c>
      <c r="N181" s="1">
        <v>2.7999999999999998E-4</v>
      </c>
      <c r="O181" s="1">
        <v>0.60499999999999998</v>
      </c>
      <c r="P181" s="1">
        <v>4.3999999999999999E-5</v>
      </c>
      <c r="Q181" s="1">
        <v>6.8871450403365106E-2</v>
      </c>
      <c r="R181" s="1">
        <v>4.1285648509281504E-3</v>
      </c>
      <c r="S181" s="16"/>
      <c r="T181" s="16"/>
      <c r="V181" s="18"/>
      <c r="W181" s="18"/>
      <c r="Z181" s="18"/>
    </row>
    <row r="182" spans="1:26" s="5" customFormat="1" ht="15" customHeight="1" x14ac:dyDescent="0.25">
      <c r="A182" s="2">
        <v>2014</v>
      </c>
      <c r="B182" s="2">
        <v>1746</v>
      </c>
      <c r="C182" s="3" t="s">
        <v>9</v>
      </c>
      <c r="D182" s="4">
        <v>42114</v>
      </c>
      <c r="E182" s="2">
        <v>5026</v>
      </c>
      <c r="F182" s="3" t="s">
        <v>2</v>
      </c>
      <c r="G182" s="3" t="s">
        <v>1</v>
      </c>
      <c r="H182" s="3" t="s">
        <v>23</v>
      </c>
      <c r="I182" s="2">
        <v>2014</v>
      </c>
      <c r="J182" s="2">
        <v>100</v>
      </c>
      <c r="K182" s="2">
        <v>80</v>
      </c>
      <c r="L182" s="2">
        <v>0.7</v>
      </c>
      <c r="M182" s="1">
        <v>2.74</v>
      </c>
      <c r="N182" s="1">
        <v>3.6000000000000001E-5</v>
      </c>
      <c r="O182" s="1">
        <v>8.9999999999999993E-3</v>
      </c>
      <c r="P182" s="1">
        <v>8.9999999999999996E-7</v>
      </c>
      <c r="Q182" s="1">
        <v>1.70246911308948E-2</v>
      </c>
      <c r="R182" s="1">
        <v>5.8333329871188001E-5</v>
      </c>
      <c r="S182" s="16">
        <f t="shared" si="14"/>
        <v>5.1846759272470302E-2</v>
      </c>
      <c r="T182" s="16">
        <f t="shared" si="15"/>
        <v>4.070231521056962E-3</v>
      </c>
      <c r="U182" s="5">
        <f t="shared" si="16"/>
        <v>1.4204591581498712E-4</v>
      </c>
      <c r="V182" s="18">
        <f t="shared" si="17"/>
        <v>1.1151319235772498E-5</v>
      </c>
      <c r="W182" s="18">
        <f t="shared" si="18"/>
        <v>1.0259213696910698E-5</v>
      </c>
      <c r="X182" s="5">
        <f>LOOKUP(G182,'Load Factor Adjustment'!$A$40:$A$46,'Load Factor Adjustment'!$D$40:$D$46)</f>
        <v>0.68571428571428572</v>
      </c>
      <c r="Y182" s="5">
        <f t="shared" si="19"/>
        <v>9.7402913701705456E-5</v>
      </c>
      <c r="Z182" s="18">
        <f t="shared" si="20"/>
        <v>7.0348893921673363E-6</v>
      </c>
    </row>
    <row r="183" spans="1:26" s="5" customFormat="1" ht="15" customHeight="1" x14ac:dyDescent="0.25">
      <c r="A183" s="2">
        <v>2014</v>
      </c>
      <c r="B183" s="2">
        <v>1747</v>
      </c>
      <c r="C183" s="3" t="s">
        <v>7</v>
      </c>
      <c r="D183" s="4">
        <v>42156</v>
      </c>
      <c r="E183" s="2">
        <v>5175</v>
      </c>
      <c r="F183" s="3" t="s">
        <v>5</v>
      </c>
      <c r="G183" s="3" t="s">
        <v>1</v>
      </c>
      <c r="H183" s="3" t="s">
        <v>8</v>
      </c>
      <c r="I183" s="2">
        <v>2000</v>
      </c>
      <c r="J183" s="2">
        <v>1500</v>
      </c>
      <c r="K183" s="2">
        <v>222</v>
      </c>
      <c r="L183" s="2">
        <v>0.7</v>
      </c>
      <c r="M183" s="1">
        <v>5.93</v>
      </c>
      <c r="N183" s="1">
        <v>1.3999999999999999E-4</v>
      </c>
      <c r="O183" s="1">
        <v>0.12</v>
      </c>
      <c r="P183" s="1">
        <v>6.3999999999999997E-6</v>
      </c>
      <c r="Q183" s="1">
        <v>1.9553471563448099</v>
      </c>
      <c r="R183" s="1">
        <v>5.0566665346948397E-2</v>
      </c>
      <c r="S183" s="16"/>
      <c r="T183" s="16"/>
      <c r="V183" s="18"/>
      <c r="W183" s="18"/>
      <c r="Z183" s="18"/>
    </row>
    <row r="184" spans="1:26" s="5" customFormat="1" ht="15" customHeight="1" x14ac:dyDescent="0.25">
      <c r="A184" s="2">
        <v>2014</v>
      </c>
      <c r="B184" s="2">
        <v>1747</v>
      </c>
      <c r="C184" s="3" t="s">
        <v>7</v>
      </c>
      <c r="D184" s="4">
        <v>42156</v>
      </c>
      <c r="E184" s="2">
        <v>5176</v>
      </c>
      <c r="F184" s="3" t="s">
        <v>2</v>
      </c>
      <c r="G184" s="3" t="s">
        <v>1</v>
      </c>
      <c r="H184" s="3" t="s">
        <v>0</v>
      </c>
      <c r="I184" s="2">
        <v>2014</v>
      </c>
      <c r="J184" s="2">
        <v>1500</v>
      </c>
      <c r="K184" s="2">
        <v>270</v>
      </c>
      <c r="L184" s="2">
        <v>0.7</v>
      </c>
      <c r="M184" s="1">
        <v>0.26</v>
      </c>
      <c r="N184" s="1">
        <v>3.5999999999999998E-6</v>
      </c>
      <c r="O184" s="1">
        <v>8.9999999999999993E-3</v>
      </c>
      <c r="P184" s="1">
        <v>2.9999999999999999E-7</v>
      </c>
      <c r="Q184" s="1">
        <v>8.9687495257933306E-2</v>
      </c>
      <c r="R184" s="1">
        <v>3.5156248439274602E-3</v>
      </c>
      <c r="S184" s="16">
        <f t="shared" si="14"/>
        <v>1.8656596610868765</v>
      </c>
      <c r="T184" s="16">
        <f t="shared" si="15"/>
        <v>4.705104050302094E-2</v>
      </c>
      <c r="U184" s="5">
        <f t="shared" si="16"/>
        <v>5.1113963317448675E-3</v>
      </c>
      <c r="V184" s="18">
        <f t="shared" si="17"/>
        <v>1.2890696028224915E-4</v>
      </c>
      <c r="W184" s="18">
        <f t="shared" si="18"/>
        <v>1.1859440345966922E-4</v>
      </c>
      <c r="X184" s="5">
        <f>LOOKUP(G184,'Load Factor Adjustment'!$A$40:$A$46,'Load Factor Adjustment'!$D$40:$D$46)</f>
        <v>0.68571428571428572</v>
      </c>
      <c r="Y184" s="5">
        <f t="shared" si="19"/>
        <v>3.5049574846250518E-3</v>
      </c>
      <c r="Z184" s="18">
        <f t="shared" si="20"/>
        <v>8.1321876658058893E-5</v>
      </c>
    </row>
    <row r="185" spans="1:26" s="5" customFormat="1" ht="15" customHeight="1" x14ac:dyDescent="0.25">
      <c r="A185" s="2">
        <v>2015</v>
      </c>
      <c r="B185" s="2">
        <v>1748</v>
      </c>
      <c r="C185" s="3" t="s">
        <v>7</v>
      </c>
      <c r="D185" s="4">
        <v>42165</v>
      </c>
      <c r="E185" s="2">
        <v>5173</v>
      </c>
      <c r="F185" s="3" t="s">
        <v>5</v>
      </c>
      <c r="G185" s="3" t="s">
        <v>1</v>
      </c>
      <c r="H185" s="3" t="s">
        <v>4</v>
      </c>
      <c r="I185" s="2">
        <v>1996</v>
      </c>
      <c r="J185" s="2">
        <v>600</v>
      </c>
      <c r="K185" s="2">
        <v>103</v>
      </c>
      <c r="L185" s="2">
        <v>0.7</v>
      </c>
      <c r="M185" s="1">
        <v>8.17</v>
      </c>
      <c r="N185" s="1">
        <v>1.9000000000000001E-4</v>
      </c>
      <c r="O185" s="1">
        <v>0.47899999999999998</v>
      </c>
      <c r="P185" s="1">
        <v>3.6100000000000003E-5</v>
      </c>
      <c r="Q185" s="1">
        <v>0.49831018383574699</v>
      </c>
      <c r="R185" s="1">
        <v>4.3498424370099001E-2</v>
      </c>
      <c r="S185" s="16"/>
      <c r="T185" s="16"/>
      <c r="V185" s="18"/>
      <c r="W185" s="18"/>
      <c r="Z185" s="18"/>
    </row>
    <row r="186" spans="1:26" s="5" customFormat="1" ht="15" customHeight="1" x14ac:dyDescent="0.25">
      <c r="A186" s="2">
        <v>2015</v>
      </c>
      <c r="B186" s="2">
        <v>1748</v>
      </c>
      <c r="C186" s="3" t="s">
        <v>7</v>
      </c>
      <c r="D186" s="4">
        <v>42165</v>
      </c>
      <c r="E186" s="2">
        <v>5174</v>
      </c>
      <c r="F186" s="3" t="s">
        <v>2</v>
      </c>
      <c r="G186" s="3" t="s">
        <v>1</v>
      </c>
      <c r="H186" s="3" t="s">
        <v>13</v>
      </c>
      <c r="I186" s="2">
        <v>2011</v>
      </c>
      <c r="J186" s="2">
        <v>600</v>
      </c>
      <c r="K186" s="2">
        <v>108</v>
      </c>
      <c r="L186" s="2">
        <v>0.7</v>
      </c>
      <c r="M186" s="1">
        <v>2.3199999999999998</v>
      </c>
      <c r="N186" s="1">
        <v>3.0000000000000001E-5</v>
      </c>
      <c r="O186" s="1">
        <v>0.112</v>
      </c>
      <c r="P186" s="1">
        <v>7.9999999999999996E-6</v>
      </c>
      <c r="Q186" s="1">
        <v>0.120499994496358</v>
      </c>
      <c r="R186" s="1">
        <v>6.8000000540204501E-3</v>
      </c>
      <c r="S186" s="16">
        <f t="shared" si="14"/>
        <v>0.37781018933938898</v>
      </c>
      <c r="T186" s="16">
        <f t="shared" si="15"/>
        <v>3.6698424316078553E-2</v>
      </c>
      <c r="U186" s="5">
        <f t="shared" si="16"/>
        <v>1.035096409149011E-3</v>
      </c>
      <c r="V186" s="18">
        <f t="shared" si="17"/>
        <v>1.0054362826322891E-4</v>
      </c>
      <c r="W186" s="18">
        <f t="shared" si="18"/>
        <v>9.2500138002170603E-5</v>
      </c>
      <c r="X186" s="5">
        <f>LOOKUP(G186,'Load Factor Adjustment'!$A$40:$A$46,'Load Factor Adjustment'!$D$40:$D$46)</f>
        <v>0.68571428571428572</v>
      </c>
      <c r="Y186" s="5">
        <f t="shared" si="19"/>
        <v>7.0978039484503614E-4</v>
      </c>
      <c r="Z186" s="18">
        <f t="shared" si="20"/>
        <v>6.3428666058631267E-5</v>
      </c>
    </row>
    <row r="187" spans="1:26" s="5" customFormat="1" ht="15" customHeight="1" x14ac:dyDescent="0.25">
      <c r="A187" s="2">
        <v>2015</v>
      </c>
      <c r="B187" s="2">
        <v>1749</v>
      </c>
      <c r="C187" s="3" t="s">
        <v>7</v>
      </c>
      <c r="D187" s="4">
        <v>42222</v>
      </c>
      <c r="E187" s="2">
        <v>5171</v>
      </c>
      <c r="F187" s="3" t="s">
        <v>5</v>
      </c>
      <c r="G187" s="3" t="s">
        <v>1</v>
      </c>
      <c r="H187" s="3" t="s">
        <v>4</v>
      </c>
      <c r="I187" s="2">
        <v>1978</v>
      </c>
      <c r="J187" s="2">
        <v>600</v>
      </c>
      <c r="K187" s="2">
        <v>109</v>
      </c>
      <c r="L187" s="2">
        <v>0.7</v>
      </c>
      <c r="M187" s="1">
        <v>12.09</v>
      </c>
      <c r="N187" s="1">
        <v>2.7999999999999998E-4</v>
      </c>
      <c r="O187" s="1">
        <v>0.60499999999999998</v>
      </c>
      <c r="P187" s="1">
        <v>4.3999999999999999E-5</v>
      </c>
      <c r="Q187" s="1">
        <v>0.77965277672906597</v>
      </c>
      <c r="R187" s="1">
        <v>5.7174537233969099E-2</v>
      </c>
      <c r="S187" s="16"/>
      <c r="T187" s="16"/>
      <c r="V187" s="18"/>
      <c r="W187" s="18"/>
      <c r="Z187" s="18"/>
    </row>
    <row r="188" spans="1:26" s="5" customFormat="1" ht="15" customHeight="1" x14ac:dyDescent="0.25">
      <c r="A188" s="2">
        <v>2015</v>
      </c>
      <c r="B188" s="2">
        <v>1749</v>
      </c>
      <c r="C188" s="3" t="s">
        <v>7</v>
      </c>
      <c r="D188" s="4">
        <v>42222</v>
      </c>
      <c r="E188" s="2">
        <v>5172</v>
      </c>
      <c r="F188" s="3" t="s">
        <v>2</v>
      </c>
      <c r="G188" s="3" t="s">
        <v>1</v>
      </c>
      <c r="H188" s="3" t="s">
        <v>28</v>
      </c>
      <c r="I188" s="2">
        <v>2014</v>
      </c>
      <c r="J188" s="2">
        <v>600</v>
      </c>
      <c r="K188" s="2">
        <v>95</v>
      </c>
      <c r="L188" s="2">
        <v>0.7</v>
      </c>
      <c r="M188" s="1">
        <v>2.15</v>
      </c>
      <c r="N188" s="1">
        <v>2.6999999999999999E-5</v>
      </c>
      <c r="O188" s="1">
        <v>8.9999999999999993E-3</v>
      </c>
      <c r="P188" s="1">
        <v>8.9999999999999996E-7</v>
      </c>
      <c r="Q188" s="1">
        <v>9.8122687714572596E-2</v>
      </c>
      <c r="R188" s="1">
        <v>5.1458330423039401E-4</v>
      </c>
      <c r="S188" s="16">
        <f t="shared" si="14"/>
        <v>0.68153008901449341</v>
      </c>
      <c r="T188" s="16">
        <f t="shared" si="15"/>
        <v>5.6659953929738702E-2</v>
      </c>
      <c r="U188" s="5">
        <f t="shared" si="16"/>
        <v>1.8672057233273791E-3</v>
      </c>
      <c r="V188" s="18">
        <f t="shared" si="17"/>
        <v>1.5523275049243479E-4</v>
      </c>
      <c r="W188" s="18">
        <f t="shared" si="18"/>
        <v>1.4281413045304E-4</v>
      </c>
      <c r="X188" s="5">
        <f>LOOKUP(G188,'Load Factor Adjustment'!$A$40:$A$46,'Load Factor Adjustment'!$D$40:$D$46)</f>
        <v>0.68571428571428572</v>
      </c>
      <c r="Y188" s="5">
        <f t="shared" si="19"/>
        <v>1.28036963885306E-3</v>
      </c>
      <c r="Z188" s="18">
        <f t="shared" si="20"/>
        <v>9.7929689453513151E-5</v>
      </c>
    </row>
    <row r="189" spans="1:26" s="5" customFormat="1" ht="15" customHeight="1" x14ac:dyDescent="0.25">
      <c r="A189" s="2">
        <v>2013</v>
      </c>
      <c r="B189" s="2">
        <v>1751</v>
      </c>
      <c r="C189" s="3" t="s">
        <v>9</v>
      </c>
      <c r="D189" s="4">
        <v>42181</v>
      </c>
      <c r="E189" s="2">
        <v>5152</v>
      </c>
      <c r="F189" s="3" t="s">
        <v>5</v>
      </c>
      <c r="G189" s="3" t="s">
        <v>1</v>
      </c>
      <c r="H189" s="3" t="s">
        <v>4</v>
      </c>
      <c r="I189" s="2">
        <v>1955</v>
      </c>
      <c r="J189" s="2">
        <v>1500</v>
      </c>
      <c r="K189" s="2">
        <v>130</v>
      </c>
      <c r="L189" s="2">
        <v>0.7</v>
      </c>
      <c r="M189" s="1">
        <v>13.02</v>
      </c>
      <c r="N189" s="1">
        <v>2.9999999999999997E-4</v>
      </c>
      <c r="O189" s="1">
        <v>0.55400000000000005</v>
      </c>
      <c r="P189" s="1">
        <v>4.0299999999999997E-5</v>
      </c>
      <c r="Q189" s="1">
        <v>2.5006944964621298</v>
      </c>
      <c r="R189" s="1">
        <v>0.15612037302503301</v>
      </c>
      <c r="S189" s="16"/>
      <c r="T189" s="16"/>
      <c r="V189" s="18"/>
      <c r="W189" s="18"/>
      <c r="Z189" s="18"/>
    </row>
    <row r="190" spans="1:26" s="5" customFormat="1" ht="15" customHeight="1" x14ac:dyDescent="0.25">
      <c r="A190" s="2">
        <v>2013</v>
      </c>
      <c r="B190" s="2">
        <v>1751</v>
      </c>
      <c r="C190" s="3" t="s">
        <v>9</v>
      </c>
      <c r="D190" s="4">
        <v>42181</v>
      </c>
      <c r="E190" s="2">
        <v>5153</v>
      </c>
      <c r="F190" s="3" t="s">
        <v>2</v>
      </c>
      <c r="G190" s="3" t="s">
        <v>1</v>
      </c>
      <c r="H190" s="3" t="s">
        <v>28</v>
      </c>
      <c r="I190" s="2">
        <v>2014</v>
      </c>
      <c r="J190" s="2">
        <v>1500</v>
      </c>
      <c r="K190" s="2">
        <v>150</v>
      </c>
      <c r="L190" s="2">
        <v>0.7</v>
      </c>
      <c r="M190" s="1">
        <v>2.15</v>
      </c>
      <c r="N190" s="1">
        <v>2.6999999999999999E-5</v>
      </c>
      <c r="O190" s="1">
        <v>8.9999999999999993E-3</v>
      </c>
      <c r="P190" s="1">
        <v>3.9999999999999998E-7</v>
      </c>
      <c r="Q190" s="1">
        <v>0.40842014854964998</v>
      </c>
      <c r="R190" s="1">
        <v>2.0833332366786998E-3</v>
      </c>
      <c r="S190" s="16">
        <f t="shared" si="14"/>
        <v>2.0922743479124799</v>
      </c>
      <c r="T190" s="16">
        <f t="shared" si="15"/>
        <v>0.15403703978835431</v>
      </c>
      <c r="U190" s="5">
        <f t="shared" si="16"/>
        <v>5.7322584874314516E-3</v>
      </c>
      <c r="V190" s="18">
        <f t="shared" si="17"/>
        <v>4.2201928709138169E-4</v>
      </c>
      <c r="W190" s="18">
        <f t="shared" si="18"/>
        <v>3.8825774412407115E-4</v>
      </c>
      <c r="X190" s="5">
        <f>LOOKUP(G190,'Load Factor Adjustment'!$A$40:$A$46,'Load Factor Adjustment'!$D$40:$D$46)</f>
        <v>0.68571428571428572</v>
      </c>
      <c r="Y190" s="5">
        <f t="shared" si="19"/>
        <v>3.9306915342387097E-3</v>
      </c>
      <c r="Z190" s="18">
        <f t="shared" si="20"/>
        <v>2.6623388168507737E-4</v>
      </c>
    </row>
    <row r="191" spans="1:26" s="5" customFormat="1" ht="15" customHeight="1" x14ac:dyDescent="0.25">
      <c r="A191" s="2">
        <v>2014</v>
      </c>
      <c r="B191" s="2">
        <v>1752</v>
      </c>
      <c r="C191" s="3" t="s">
        <v>10</v>
      </c>
      <c r="D191" s="4">
        <v>42152</v>
      </c>
      <c r="E191" s="2">
        <v>5126</v>
      </c>
      <c r="F191" s="3" t="s">
        <v>5</v>
      </c>
      <c r="G191" s="3" t="s">
        <v>1</v>
      </c>
      <c r="H191" s="3" t="s">
        <v>4</v>
      </c>
      <c r="I191" s="2">
        <v>1980</v>
      </c>
      <c r="J191" s="2">
        <v>300</v>
      </c>
      <c r="K191" s="2">
        <v>72</v>
      </c>
      <c r="L191" s="2">
        <v>0.7</v>
      </c>
      <c r="M191" s="1">
        <v>12.09</v>
      </c>
      <c r="N191" s="1">
        <v>2.7999999999999998E-4</v>
      </c>
      <c r="O191" s="1">
        <v>0.60499999999999998</v>
      </c>
      <c r="P191" s="1">
        <v>4.3999999999999999E-5</v>
      </c>
      <c r="Q191" s="1">
        <v>0.25609999964008601</v>
      </c>
      <c r="R191" s="1">
        <v>1.8663333400403399E-2</v>
      </c>
      <c r="S191" s="16"/>
      <c r="T191" s="16"/>
      <c r="V191" s="18"/>
      <c r="W191" s="18"/>
      <c r="Z191" s="18"/>
    </row>
    <row r="192" spans="1:26" s="5" customFormat="1" ht="15" customHeight="1" x14ac:dyDescent="0.25">
      <c r="A192" s="2">
        <v>2014</v>
      </c>
      <c r="B192" s="2">
        <v>1752</v>
      </c>
      <c r="C192" s="3" t="s">
        <v>10</v>
      </c>
      <c r="D192" s="4">
        <v>42152</v>
      </c>
      <c r="E192" s="2">
        <v>5127</v>
      </c>
      <c r="F192" s="3" t="s">
        <v>2</v>
      </c>
      <c r="G192" s="3" t="s">
        <v>1</v>
      </c>
      <c r="H192" s="3" t="s">
        <v>28</v>
      </c>
      <c r="I192" s="2">
        <v>2013</v>
      </c>
      <c r="J192" s="2">
        <v>300</v>
      </c>
      <c r="K192" s="2">
        <v>100</v>
      </c>
      <c r="L192" s="2">
        <v>0.7</v>
      </c>
      <c r="M192" s="1">
        <v>2.15</v>
      </c>
      <c r="N192" s="1">
        <v>2.6999999999999999E-5</v>
      </c>
      <c r="O192" s="1">
        <v>8.9999999999999993E-3</v>
      </c>
      <c r="P192" s="1">
        <v>3.9999999999999998E-7</v>
      </c>
      <c r="Q192" s="1">
        <v>5.0706019864160103E-2</v>
      </c>
      <c r="R192" s="1">
        <v>2.22222209631816E-4</v>
      </c>
      <c r="S192" s="16">
        <f t="shared" si="14"/>
        <v>0.20539397977592591</v>
      </c>
      <c r="T192" s="16">
        <f t="shared" si="15"/>
        <v>1.8441111190771582E-2</v>
      </c>
      <c r="U192" s="5">
        <f t="shared" si="16"/>
        <v>5.6272323226281076E-4</v>
      </c>
      <c r="V192" s="18">
        <f t="shared" si="17"/>
        <v>5.0523592303483784E-5</v>
      </c>
      <c r="W192" s="18">
        <f t="shared" si="18"/>
        <v>4.6481704919205084E-5</v>
      </c>
      <c r="X192" s="5">
        <f>LOOKUP(G192,'Load Factor Adjustment'!$A$40:$A$46,'Load Factor Adjustment'!$D$40:$D$46)</f>
        <v>0.68571428571428572</v>
      </c>
      <c r="Y192" s="5">
        <f t="shared" si="19"/>
        <v>3.8586735926592736E-4</v>
      </c>
      <c r="Z192" s="18">
        <f t="shared" si="20"/>
        <v>3.1873169087454912E-5</v>
      </c>
    </row>
    <row r="193" spans="1:26" s="5" customFormat="1" ht="15" customHeight="1" x14ac:dyDescent="0.25">
      <c r="A193" s="2">
        <v>2014</v>
      </c>
      <c r="B193" s="2">
        <v>1753</v>
      </c>
      <c r="C193" s="3" t="s">
        <v>10</v>
      </c>
      <c r="D193" s="4">
        <v>42152</v>
      </c>
      <c r="E193" s="2">
        <v>5128</v>
      </c>
      <c r="F193" s="3" t="s">
        <v>5</v>
      </c>
      <c r="G193" s="3" t="s">
        <v>1</v>
      </c>
      <c r="H193" s="3" t="s">
        <v>4</v>
      </c>
      <c r="I193" s="2">
        <v>1972</v>
      </c>
      <c r="J193" s="2">
        <v>300</v>
      </c>
      <c r="K193" s="2">
        <v>75</v>
      </c>
      <c r="L193" s="2">
        <v>0.7</v>
      </c>
      <c r="M193" s="1">
        <v>12.09</v>
      </c>
      <c r="N193" s="1">
        <v>2.7999999999999998E-4</v>
      </c>
      <c r="O193" s="1">
        <v>0.60499999999999998</v>
      </c>
      <c r="P193" s="1">
        <v>4.3999999999999999E-5</v>
      </c>
      <c r="Q193" s="1">
        <v>0.26822916630587201</v>
      </c>
      <c r="R193" s="1">
        <v>1.9670138956640701E-2</v>
      </c>
      <c r="S193" s="16"/>
      <c r="T193" s="16"/>
      <c r="V193" s="18"/>
      <c r="W193" s="18"/>
      <c r="Z193" s="18"/>
    </row>
    <row r="194" spans="1:26" s="5" customFormat="1" ht="15" customHeight="1" x14ac:dyDescent="0.25">
      <c r="A194" s="2">
        <v>2014</v>
      </c>
      <c r="B194" s="2">
        <v>1753</v>
      </c>
      <c r="C194" s="3" t="s">
        <v>10</v>
      </c>
      <c r="D194" s="4">
        <v>42152</v>
      </c>
      <c r="E194" s="2">
        <v>5129</v>
      </c>
      <c r="F194" s="3" t="s">
        <v>2</v>
      </c>
      <c r="G194" s="3" t="s">
        <v>1</v>
      </c>
      <c r="H194" s="3" t="s">
        <v>28</v>
      </c>
      <c r="I194" s="2">
        <v>2013</v>
      </c>
      <c r="J194" s="2">
        <v>300</v>
      </c>
      <c r="K194" s="2">
        <v>90</v>
      </c>
      <c r="L194" s="2">
        <v>0.7</v>
      </c>
      <c r="M194" s="1">
        <v>2.15</v>
      </c>
      <c r="N194" s="1">
        <v>2.6999999999999999E-5</v>
      </c>
      <c r="O194" s="1">
        <v>8.9999999999999993E-3</v>
      </c>
      <c r="P194" s="1">
        <v>8.9999999999999996E-7</v>
      </c>
      <c r="Q194" s="1">
        <v>4.5635417877744097E-2</v>
      </c>
      <c r="R194" s="1">
        <v>2.1562498747491399E-4</v>
      </c>
      <c r="S194" s="16">
        <f t="shared" si="14"/>
        <v>0.2225937484281279</v>
      </c>
      <c r="T194" s="16">
        <f t="shared" si="15"/>
        <v>1.9454513969165785E-2</v>
      </c>
      <c r="U194" s="5">
        <f t="shared" si="16"/>
        <v>6.0984588610446002E-4</v>
      </c>
      <c r="V194" s="18">
        <f t="shared" si="17"/>
        <v>5.3300038271687084E-5</v>
      </c>
      <c r="W194" s="18">
        <f t="shared" si="18"/>
        <v>4.9036035209952117E-5</v>
      </c>
      <c r="X194" s="5">
        <f>LOOKUP(G194,'Load Factor Adjustment'!$A$40:$A$46,'Load Factor Adjustment'!$D$40:$D$46)</f>
        <v>0.68571428571428572</v>
      </c>
      <c r="Y194" s="5">
        <f t="shared" si="19"/>
        <v>4.1818003618591547E-4</v>
      </c>
      <c r="Z194" s="18">
        <f t="shared" si="20"/>
        <v>3.3624709858252883E-5</v>
      </c>
    </row>
    <row r="195" spans="1:26" s="5" customFormat="1" ht="15" customHeight="1" x14ac:dyDescent="0.25">
      <c r="A195" s="2">
        <v>2014</v>
      </c>
      <c r="B195" s="2">
        <v>1754</v>
      </c>
      <c r="C195" s="3" t="s">
        <v>25</v>
      </c>
      <c r="D195" s="4">
        <v>42124</v>
      </c>
      <c r="E195" s="2">
        <v>5109</v>
      </c>
      <c r="F195" s="3" t="s">
        <v>5</v>
      </c>
      <c r="G195" s="3" t="s">
        <v>1</v>
      </c>
      <c r="H195" s="3" t="s">
        <v>4</v>
      </c>
      <c r="I195" s="2">
        <v>1996</v>
      </c>
      <c r="J195" s="2">
        <v>625</v>
      </c>
      <c r="K195" s="2">
        <v>116</v>
      </c>
      <c r="L195" s="2">
        <v>0.7</v>
      </c>
      <c r="M195" s="1">
        <v>8.17</v>
      </c>
      <c r="N195" s="1">
        <v>1.9000000000000001E-4</v>
      </c>
      <c r="O195" s="1">
        <v>0.47899999999999998</v>
      </c>
      <c r="P195" s="1">
        <v>3.6100000000000003E-5</v>
      </c>
      <c r="Q195" s="1">
        <v>0.58458718977494595</v>
      </c>
      <c r="R195" s="1">
        <v>5.1029704964921999E-2</v>
      </c>
      <c r="S195" s="16"/>
      <c r="T195" s="16"/>
      <c r="V195" s="18"/>
      <c r="W195" s="18"/>
      <c r="Z195" s="18"/>
    </row>
    <row r="196" spans="1:26" s="5" customFormat="1" ht="15" customHeight="1" x14ac:dyDescent="0.25">
      <c r="A196" s="2">
        <v>2014</v>
      </c>
      <c r="B196" s="2">
        <v>1754</v>
      </c>
      <c r="C196" s="3" t="s">
        <v>25</v>
      </c>
      <c r="D196" s="4">
        <v>42124</v>
      </c>
      <c r="E196" s="2">
        <v>5110</v>
      </c>
      <c r="F196" s="3" t="s">
        <v>2</v>
      </c>
      <c r="G196" s="3" t="s">
        <v>1</v>
      </c>
      <c r="H196" s="3" t="s">
        <v>28</v>
      </c>
      <c r="I196" s="2">
        <v>2014</v>
      </c>
      <c r="J196" s="2">
        <v>625</v>
      </c>
      <c r="K196" s="2">
        <v>125</v>
      </c>
      <c r="L196" s="2">
        <v>0.7</v>
      </c>
      <c r="M196" s="1">
        <v>2.15</v>
      </c>
      <c r="N196" s="1">
        <v>2.6999999999999999E-5</v>
      </c>
      <c r="O196" s="1">
        <v>8.9999999999999993E-3</v>
      </c>
      <c r="P196" s="1">
        <v>3.9999999999999998E-7</v>
      </c>
      <c r="Q196" s="1">
        <v>0.13469178345983401</v>
      </c>
      <c r="R196" s="1">
        <v>6.1788673397840605E-4</v>
      </c>
      <c r="S196" s="16">
        <f t="shared" ref="S196:S259" si="21">Q195-Q196</f>
        <v>0.44989540631511193</v>
      </c>
      <c r="T196" s="16">
        <f t="shared" ref="T196:T259" si="22">R195-R196</f>
        <v>5.0411818230943595E-2</v>
      </c>
      <c r="U196" s="5">
        <f t="shared" ref="U196:U259" si="23">S196/365</f>
        <v>1.232590154287978E-3</v>
      </c>
      <c r="V196" s="18">
        <f t="shared" ref="V196:V259" si="24">T196/365</f>
        <v>1.3811457049573588E-4</v>
      </c>
      <c r="W196" s="18">
        <f t="shared" ref="W196:W259" si="25">V196*0.92</f>
        <v>1.2706540485607701E-4</v>
      </c>
      <c r="X196" s="5">
        <f>LOOKUP(G196,'Load Factor Adjustment'!$A$40:$A$46,'Load Factor Adjustment'!$D$40:$D$46)</f>
        <v>0.68571428571428572</v>
      </c>
      <c r="Y196" s="5">
        <f t="shared" ref="Y196:Y259" si="26">U196*X196</f>
        <v>8.4520467722604207E-4</v>
      </c>
      <c r="Z196" s="18">
        <f t="shared" ref="Z196:Z259" si="27">W196*X196</f>
        <v>8.7130563329881387E-5</v>
      </c>
    </row>
    <row r="197" spans="1:26" s="5" customFormat="1" ht="15" customHeight="1" x14ac:dyDescent="0.25">
      <c r="A197" s="2">
        <v>2014</v>
      </c>
      <c r="B197" s="2">
        <v>1757</v>
      </c>
      <c r="C197" s="3" t="s">
        <v>17</v>
      </c>
      <c r="D197" s="4">
        <v>42083</v>
      </c>
      <c r="E197" s="2">
        <v>5518</v>
      </c>
      <c r="F197" s="3" t="s">
        <v>5</v>
      </c>
      <c r="G197" s="3" t="s">
        <v>1</v>
      </c>
      <c r="H197" s="3" t="s">
        <v>4</v>
      </c>
      <c r="I197" s="2">
        <v>1962</v>
      </c>
      <c r="J197" s="2">
        <v>350</v>
      </c>
      <c r="K197" s="2">
        <v>88</v>
      </c>
      <c r="L197" s="2">
        <v>0.7</v>
      </c>
      <c r="M197" s="1">
        <v>12.09</v>
      </c>
      <c r="N197" s="1">
        <v>2.7999999999999998E-4</v>
      </c>
      <c r="O197" s="1">
        <v>0.60499999999999998</v>
      </c>
      <c r="P197" s="1">
        <v>4.3999999999999999E-5</v>
      </c>
      <c r="Q197" s="1">
        <v>0.36717592543203698</v>
      </c>
      <c r="R197" s="1">
        <v>2.6926234660646E-2</v>
      </c>
      <c r="S197" s="16"/>
      <c r="T197" s="16"/>
      <c r="V197" s="18"/>
      <c r="W197" s="18"/>
      <c r="Z197" s="18"/>
    </row>
    <row r="198" spans="1:26" s="5" customFormat="1" ht="15" customHeight="1" x14ac:dyDescent="0.25">
      <c r="A198" s="2">
        <v>2014</v>
      </c>
      <c r="B198" s="2">
        <v>1757</v>
      </c>
      <c r="C198" s="3" t="s">
        <v>17</v>
      </c>
      <c r="D198" s="4">
        <v>42083</v>
      </c>
      <c r="E198" s="2">
        <v>5519</v>
      </c>
      <c r="F198" s="3" t="s">
        <v>2</v>
      </c>
      <c r="G198" s="3" t="s">
        <v>1</v>
      </c>
      <c r="H198" s="3" t="s">
        <v>28</v>
      </c>
      <c r="I198" s="2">
        <v>2013</v>
      </c>
      <c r="J198" s="2">
        <v>350</v>
      </c>
      <c r="K198" s="2">
        <v>110</v>
      </c>
      <c r="L198" s="2">
        <v>0.7</v>
      </c>
      <c r="M198" s="1">
        <v>2.15</v>
      </c>
      <c r="N198" s="1">
        <v>2.6999999999999999E-5</v>
      </c>
      <c r="O198" s="1">
        <v>8.9999999999999993E-3</v>
      </c>
      <c r="P198" s="1">
        <v>3.9999999999999998E-7</v>
      </c>
      <c r="Q198" s="1">
        <v>6.5273246322595305E-2</v>
      </c>
      <c r="R198" s="1">
        <v>2.88155848023968E-4</v>
      </c>
      <c r="S198" s="16">
        <f t="shared" si="21"/>
        <v>0.30190267910944169</v>
      </c>
      <c r="T198" s="16">
        <f t="shared" si="22"/>
        <v>2.6638078812622031E-2</v>
      </c>
      <c r="U198" s="5">
        <f t="shared" si="23"/>
        <v>8.2713062769710049E-4</v>
      </c>
      <c r="V198" s="18">
        <f t="shared" si="24"/>
        <v>7.2981037842800086E-5</v>
      </c>
      <c r="W198" s="18">
        <f t="shared" si="25"/>
        <v>6.7142554815376084E-5</v>
      </c>
      <c r="X198" s="5">
        <f>LOOKUP(G198,'Load Factor Adjustment'!$A$40:$A$46,'Load Factor Adjustment'!$D$40:$D$46)</f>
        <v>0.68571428571428572</v>
      </c>
      <c r="Y198" s="5">
        <f t="shared" si="26"/>
        <v>5.6717528756372604E-4</v>
      </c>
      <c r="Z198" s="18">
        <f t="shared" si="27"/>
        <v>4.6040609016257888E-5</v>
      </c>
    </row>
    <row r="199" spans="1:26" s="5" customFormat="1" ht="15" customHeight="1" x14ac:dyDescent="0.25">
      <c r="A199" s="2">
        <v>2014</v>
      </c>
      <c r="B199" s="2">
        <v>1759</v>
      </c>
      <c r="C199" s="3" t="s">
        <v>17</v>
      </c>
      <c r="D199" s="4">
        <v>42044</v>
      </c>
      <c r="E199" s="2">
        <v>5509</v>
      </c>
      <c r="F199" s="3" t="s">
        <v>5</v>
      </c>
      <c r="G199" s="3" t="s">
        <v>1</v>
      </c>
      <c r="H199" s="3" t="s">
        <v>4</v>
      </c>
      <c r="I199" s="2">
        <v>1975</v>
      </c>
      <c r="J199" s="2">
        <v>2000</v>
      </c>
      <c r="K199" s="2">
        <v>72</v>
      </c>
      <c r="L199" s="2">
        <v>0.7</v>
      </c>
      <c r="M199" s="1">
        <v>12.09</v>
      </c>
      <c r="N199" s="1">
        <v>2.7999999999999998E-4</v>
      </c>
      <c r="O199" s="1">
        <v>0.60499999999999998</v>
      </c>
      <c r="P199" s="1">
        <v>4.3999999999999999E-5</v>
      </c>
      <c r="Q199" s="1">
        <v>1.7166666643575801</v>
      </c>
      <c r="R199" s="1">
        <v>0.125888889322501</v>
      </c>
      <c r="S199" s="16"/>
      <c r="T199" s="16"/>
      <c r="V199" s="18"/>
      <c r="W199" s="18"/>
      <c r="Z199" s="18"/>
    </row>
    <row r="200" spans="1:26" s="5" customFormat="1" ht="15" customHeight="1" x14ac:dyDescent="0.25">
      <c r="A200" s="2">
        <v>2014</v>
      </c>
      <c r="B200" s="2">
        <v>1759</v>
      </c>
      <c r="C200" s="3" t="s">
        <v>17</v>
      </c>
      <c r="D200" s="4">
        <v>42044</v>
      </c>
      <c r="E200" s="2">
        <v>5511</v>
      </c>
      <c r="F200" s="3" t="s">
        <v>2</v>
      </c>
      <c r="G200" s="3" t="s">
        <v>1</v>
      </c>
      <c r="H200" s="3" t="s">
        <v>23</v>
      </c>
      <c r="I200" s="2">
        <v>2014</v>
      </c>
      <c r="J200" s="2">
        <v>2000</v>
      </c>
      <c r="K200" s="2">
        <v>71</v>
      </c>
      <c r="L200" s="2">
        <v>0.7</v>
      </c>
      <c r="M200" s="1">
        <v>2.74</v>
      </c>
      <c r="N200" s="1">
        <v>3.6000000000000001E-5</v>
      </c>
      <c r="O200" s="1">
        <v>0.112</v>
      </c>
      <c r="P200" s="1">
        <v>7.9999999999999996E-6</v>
      </c>
      <c r="Q200" s="1">
        <v>0.33966049048288099</v>
      </c>
      <c r="R200" s="1">
        <v>2.1037037035431701E-2</v>
      </c>
      <c r="S200" s="16">
        <f t="shared" si="21"/>
        <v>1.377006173874699</v>
      </c>
      <c r="T200" s="16">
        <f t="shared" si="22"/>
        <v>0.10485185228706931</v>
      </c>
      <c r="U200" s="5">
        <f t="shared" si="23"/>
        <v>3.7726196544512302E-3</v>
      </c>
      <c r="V200" s="18">
        <f t="shared" si="24"/>
        <v>2.8726534873169671E-4</v>
      </c>
      <c r="W200" s="18">
        <f t="shared" si="25"/>
        <v>2.6428412083316096E-4</v>
      </c>
      <c r="X200" s="5">
        <f>LOOKUP(G200,'Load Factor Adjustment'!$A$40:$A$46,'Load Factor Adjustment'!$D$40:$D$46)</f>
        <v>0.68571428571428572</v>
      </c>
      <c r="Y200" s="5">
        <f t="shared" si="26"/>
        <v>2.5869391916237008E-3</v>
      </c>
      <c r="Z200" s="18">
        <f t="shared" si="27"/>
        <v>1.8122339714273894E-4</v>
      </c>
    </row>
    <row r="201" spans="1:26" s="5" customFormat="1" ht="15" customHeight="1" x14ac:dyDescent="0.25">
      <c r="A201" s="11">
        <v>2014</v>
      </c>
      <c r="B201" s="11">
        <v>1760</v>
      </c>
      <c r="C201" s="12" t="s">
        <v>17</v>
      </c>
      <c r="D201" s="13">
        <v>42032</v>
      </c>
      <c r="E201" s="11">
        <v>5545</v>
      </c>
      <c r="F201" s="12" t="s">
        <v>5</v>
      </c>
      <c r="G201" s="12" t="s">
        <v>1</v>
      </c>
      <c r="H201" s="12" t="s">
        <v>4</v>
      </c>
      <c r="I201" s="11">
        <v>1970</v>
      </c>
      <c r="J201" s="11">
        <v>50</v>
      </c>
      <c r="K201" s="11">
        <v>68</v>
      </c>
      <c r="L201" s="11">
        <v>0.7</v>
      </c>
      <c r="M201" s="14">
        <v>12.09</v>
      </c>
      <c r="N201" s="14">
        <v>2.7999999999999998E-4</v>
      </c>
      <c r="O201" s="14">
        <v>0.60499999999999998</v>
      </c>
      <c r="P201" s="14">
        <v>4.3999999999999999E-5</v>
      </c>
      <c r="Q201" s="14">
        <v>3.3517283828196999E-2</v>
      </c>
      <c r="R201" s="14">
        <v>1.8700000204014101E-3</v>
      </c>
      <c r="S201" s="16"/>
      <c r="T201" s="16"/>
      <c r="V201" s="18"/>
      <c r="W201" s="18"/>
      <c r="Z201" s="18"/>
    </row>
    <row r="202" spans="1:26" s="5" customFormat="1" ht="15" customHeight="1" x14ac:dyDescent="0.25">
      <c r="A202" s="11">
        <v>2014</v>
      </c>
      <c r="B202" s="11">
        <v>1760</v>
      </c>
      <c r="C202" s="12" t="s">
        <v>17</v>
      </c>
      <c r="D202" s="13">
        <v>42032</v>
      </c>
      <c r="E202" s="11">
        <v>5507</v>
      </c>
      <c r="F202" s="12" t="s">
        <v>5</v>
      </c>
      <c r="G202" s="12" t="s">
        <v>1</v>
      </c>
      <c r="H202" s="12" t="s">
        <v>4</v>
      </c>
      <c r="I202" s="11">
        <v>1972</v>
      </c>
      <c r="J202" s="11">
        <v>50</v>
      </c>
      <c r="K202" s="11">
        <v>90</v>
      </c>
      <c r="L202" s="11">
        <v>0.7</v>
      </c>
      <c r="M202" s="14">
        <v>12.09</v>
      </c>
      <c r="N202" s="14">
        <v>2.7999999999999998E-4</v>
      </c>
      <c r="O202" s="14">
        <v>0.60499999999999998</v>
      </c>
      <c r="P202" s="14">
        <v>4.3999999999999999E-5</v>
      </c>
      <c r="Q202" s="14">
        <v>4.4263888725921102E-2</v>
      </c>
      <c r="R202" s="14">
        <v>2.4597222493649398E-3</v>
      </c>
      <c r="S202" s="16"/>
      <c r="T202" s="16"/>
      <c r="V202" s="18"/>
      <c r="W202" s="18"/>
      <c r="Z202" s="18"/>
    </row>
    <row r="203" spans="1:26" s="5" customFormat="1" ht="15" customHeight="1" x14ac:dyDescent="0.25">
      <c r="A203" s="2">
        <v>2014</v>
      </c>
      <c r="B203" s="2">
        <v>1760</v>
      </c>
      <c r="C203" s="3" t="s">
        <v>17</v>
      </c>
      <c r="D203" s="4">
        <v>42032</v>
      </c>
      <c r="E203" s="2">
        <v>5508</v>
      </c>
      <c r="F203" s="3" t="s">
        <v>2</v>
      </c>
      <c r="G203" s="3" t="s">
        <v>1</v>
      </c>
      <c r="H203" s="3" t="s">
        <v>28</v>
      </c>
      <c r="I203" s="2">
        <v>2014</v>
      </c>
      <c r="J203" s="2">
        <v>100</v>
      </c>
      <c r="K203" s="2">
        <v>85</v>
      </c>
      <c r="L203" s="2">
        <v>0.7</v>
      </c>
      <c r="M203" s="1">
        <v>2.15</v>
      </c>
      <c r="N203" s="1">
        <v>2.6999999999999999E-5</v>
      </c>
      <c r="O203" s="1">
        <v>8.9999999999999993E-3</v>
      </c>
      <c r="P203" s="1">
        <v>8.9999999999999996E-7</v>
      </c>
      <c r="Q203" s="1">
        <v>1.41896222975625E-2</v>
      </c>
      <c r="R203" s="1">
        <v>6.1979162988137198E-5</v>
      </c>
      <c r="S203" s="16">
        <f>Q201+Q202-Q203</f>
        <v>6.3591550256555593E-2</v>
      </c>
      <c r="T203" s="16">
        <f>R201+R202-R203</f>
        <v>4.2677431067782131E-3</v>
      </c>
      <c r="U203" s="5">
        <f t="shared" si="23"/>
        <v>1.7422342536042629E-4</v>
      </c>
      <c r="V203" s="18">
        <f t="shared" si="24"/>
        <v>1.1692446867885515E-5</v>
      </c>
      <c r="W203" s="18">
        <f t="shared" si="25"/>
        <v>1.0757051118454674E-5</v>
      </c>
      <c r="X203" s="5">
        <f>LOOKUP(G203,'Load Factor Adjustment'!$A$40:$A$46,'Load Factor Adjustment'!$D$40:$D$46)</f>
        <v>0.68571428571428572</v>
      </c>
      <c r="Y203" s="5">
        <f t="shared" si="26"/>
        <v>1.1946749167572089E-4</v>
      </c>
      <c r="Z203" s="18">
        <f t="shared" si="27"/>
        <v>7.3762636240832051E-6</v>
      </c>
    </row>
    <row r="204" spans="1:26" s="5" customFormat="1" ht="15" customHeight="1" x14ac:dyDescent="0.25">
      <c r="A204" s="2">
        <v>2014</v>
      </c>
      <c r="B204" s="2">
        <v>1762</v>
      </c>
      <c r="C204" s="3" t="s">
        <v>17</v>
      </c>
      <c r="D204" s="4">
        <v>42107</v>
      </c>
      <c r="E204" s="2">
        <v>5503</v>
      </c>
      <c r="F204" s="3" t="s">
        <v>5</v>
      </c>
      <c r="G204" s="3" t="s">
        <v>1</v>
      </c>
      <c r="H204" s="3" t="s">
        <v>4</v>
      </c>
      <c r="I204" s="2">
        <v>1976</v>
      </c>
      <c r="J204" s="2">
        <v>300</v>
      </c>
      <c r="K204" s="2">
        <v>75</v>
      </c>
      <c r="L204" s="2">
        <v>0.7</v>
      </c>
      <c r="M204" s="1">
        <v>12.09</v>
      </c>
      <c r="N204" s="1">
        <v>2.7999999999999998E-4</v>
      </c>
      <c r="O204" s="1">
        <v>0.60499999999999998</v>
      </c>
      <c r="P204" s="1">
        <v>4.3999999999999999E-5</v>
      </c>
      <c r="Q204" s="1">
        <v>0.26822916630587201</v>
      </c>
      <c r="R204" s="1">
        <v>1.9670138956640701E-2</v>
      </c>
      <c r="S204" s="16"/>
      <c r="T204" s="16"/>
      <c r="V204" s="18"/>
      <c r="W204" s="18"/>
      <c r="Z204" s="18"/>
    </row>
    <row r="205" spans="1:26" s="5" customFormat="1" ht="15" customHeight="1" x14ac:dyDescent="0.25">
      <c r="A205" s="2">
        <v>2014</v>
      </c>
      <c r="B205" s="2">
        <v>1762</v>
      </c>
      <c r="C205" s="3" t="s">
        <v>17</v>
      </c>
      <c r="D205" s="4">
        <v>42107</v>
      </c>
      <c r="E205" s="2">
        <v>5504</v>
      </c>
      <c r="F205" s="3" t="s">
        <v>2</v>
      </c>
      <c r="G205" s="3" t="s">
        <v>1</v>
      </c>
      <c r="H205" s="3" t="s">
        <v>0</v>
      </c>
      <c r="I205" s="2">
        <v>2015</v>
      </c>
      <c r="J205" s="2">
        <v>300</v>
      </c>
      <c r="K205" s="2">
        <v>85</v>
      </c>
      <c r="L205" s="2">
        <v>0.7</v>
      </c>
      <c r="M205" s="1">
        <v>2.74</v>
      </c>
      <c r="N205" s="1">
        <v>3.6000000000000001E-5</v>
      </c>
      <c r="O205" s="1">
        <v>0.112</v>
      </c>
      <c r="P205" s="1">
        <v>7.9999999999999996E-6</v>
      </c>
      <c r="Q205" s="1">
        <v>5.4974536326052002E-2</v>
      </c>
      <c r="R205" s="1">
        <v>2.4398148406899302E-3</v>
      </c>
      <c r="S205" s="16">
        <f t="shared" si="21"/>
        <v>0.21325462997982</v>
      </c>
      <c r="T205" s="16">
        <f t="shared" si="22"/>
        <v>1.7230324115950772E-2</v>
      </c>
      <c r="U205" s="5">
        <f t="shared" si="23"/>
        <v>5.8425926021868498E-4</v>
      </c>
      <c r="V205" s="18">
        <f t="shared" si="24"/>
        <v>4.7206367440961021E-5</v>
      </c>
      <c r="W205" s="18">
        <f t="shared" si="25"/>
        <v>4.342985804568414E-5</v>
      </c>
      <c r="X205" s="5">
        <f>LOOKUP(G205,'Load Factor Adjustment'!$A$40:$A$46,'Load Factor Adjustment'!$D$40:$D$46)</f>
        <v>0.68571428571428572</v>
      </c>
      <c r="Y205" s="5">
        <f t="shared" si="26"/>
        <v>4.0063492129281257E-4</v>
      </c>
      <c r="Z205" s="18">
        <f t="shared" si="27"/>
        <v>2.9780474088469125E-5</v>
      </c>
    </row>
    <row r="206" spans="1:26" s="5" customFormat="1" ht="15" customHeight="1" x14ac:dyDescent="0.25">
      <c r="A206" s="2">
        <v>2015</v>
      </c>
      <c r="B206" s="2">
        <v>1763</v>
      </c>
      <c r="C206" s="3" t="s">
        <v>17</v>
      </c>
      <c r="D206" s="4">
        <v>42284</v>
      </c>
      <c r="E206" s="2">
        <v>5501</v>
      </c>
      <c r="F206" s="3" t="s">
        <v>5</v>
      </c>
      <c r="G206" s="3" t="s">
        <v>1</v>
      </c>
      <c r="H206" s="3" t="s">
        <v>4</v>
      </c>
      <c r="I206" s="2">
        <v>1988</v>
      </c>
      <c r="J206" s="2">
        <v>600</v>
      </c>
      <c r="K206" s="2">
        <v>75</v>
      </c>
      <c r="L206" s="2">
        <v>0.7</v>
      </c>
      <c r="M206" s="1">
        <v>8.17</v>
      </c>
      <c r="N206" s="1">
        <v>1.9000000000000001E-4</v>
      </c>
      <c r="O206" s="1">
        <v>0.47899999999999998</v>
      </c>
      <c r="P206" s="1">
        <v>3.6100000000000003E-5</v>
      </c>
      <c r="Q206" s="1">
        <v>0.36284722123962099</v>
      </c>
      <c r="R206" s="1">
        <v>3.16736099782274E-2</v>
      </c>
      <c r="S206" s="16"/>
      <c r="T206" s="16"/>
      <c r="V206" s="18"/>
      <c r="W206" s="18"/>
      <c r="Z206" s="18"/>
    </row>
    <row r="207" spans="1:26" s="5" customFormat="1" ht="15" customHeight="1" x14ac:dyDescent="0.25">
      <c r="A207" s="2">
        <v>2015</v>
      </c>
      <c r="B207" s="2">
        <v>1763</v>
      </c>
      <c r="C207" s="3" t="s">
        <v>17</v>
      </c>
      <c r="D207" s="4">
        <v>42284</v>
      </c>
      <c r="E207" s="2">
        <v>5502</v>
      </c>
      <c r="F207" s="3" t="s">
        <v>2</v>
      </c>
      <c r="G207" s="3" t="s">
        <v>1</v>
      </c>
      <c r="H207" s="3" t="s">
        <v>13</v>
      </c>
      <c r="I207" s="2">
        <v>2015</v>
      </c>
      <c r="J207" s="2">
        <v>600</v>
      </c>
      <c r="K207" s="2">
        <v>101</v>
      </c>
      <c r="L207" s="2">
        <v>0.7</v>
      </c>
      <c r="M207" s="1">
        <v>2.3199999999999998</v>
      </c>
      <c r="N207" s="1">
        <v>3.0000000000000001E-5</v>
      </c>
      <c r="O207" s="1">
        <v>0.112</v>
      </c>
      <c r="P207" s="1">
        <v>7.9999999999999996E-6</v>
      </c>
      <c r="Q207" s="1">
        <v>0.11268980966789</v>
      </c>
      <c r="R207" s="1">
        <v>6.3592593097783799E-3</v>
      </c>
      <c r="S207" s="16">
        <f t="shared" si="21"/>
        <v>0.25015741157173099</v>
      </c>
      <c r="T207" s="16">
        <f t="shared" si="22"/>
        <v>2.5314350668449021E-2</v>
      </c>
      <c r="U207" s="5">
        <f t="shared" si="23"/>
        <v>6.8536277142939998E-4</v>
      </c>
      <c r="V207" s="18">
        <f t="shared" si="24"/>
        <v>6.9354385393011016E-5</v>
      </c>
      <c r="W207" s="18">
        <f t="shared" si="25"/>
        <v>6.3806034561570137E-5</v>
      </c>
      <c r="X207" s="5">
        <f>LOOKUP(G207,'Load Factor Adjustment'!$A$40:$A$46,'Load Factor Adjustment'!$D$40:$D$46)</f>
        <v>0.68571428571428572</v>
      </c>
      <c r="Y207" s="5">
        <f t="shared" si="26"/>
        <v>4.6996304326587428E-4</v>
      </c>
      <c r="Z207" s="18">
        <f t="shared" si="27"/>
        <v>4.3752709413648096E-5</v>
      </c>
    </row>
    <row r="208" spans="1:26" s="5" customFormat="1" ht="15" customHeight="1" x14ac:dyDescent="0.25">
      <c r="A208" s="2">
        <v>2014</v>
      </c>
      <c r="B208" s="2">
        <v>1764</v>
      </c>
      <c r="C208" s="3" t="s">
        <v>17</v>
      </c>
      <c r="D208" s="4">
        <v>42353</v>
      </c>
      <c r="E208" s="2">
        <v>5499</v>
      </c>
      <c r="F208" s="3" t="s">
        <v>5</v>
      </c>
      <c r="G208" s="3" t="s">
        <v>1</v>
      </c>
      <c r="H208" s="3" t="s">
        <v>4</v>
      </c>
      <c r="I208" s="2">
        <v>1976</v>
      </c>
      <c r="J208" s="2">
        <v>300</v>
      </c>
      <c r="K208" s="2">
        <v>84</v>
      </c>
      <c r="L208" s="2">
        <v>0.7</v>
      </c>
      <c r="M208" s="1">
        <v>12.09</v>
      </c>
      <c r="N208" s="1">
        <v>2.7999999999999998E-4</v>
      </c>
      <c r="O208" s="1">
        <v>0.60499999999999998</v>
      </c>
      <c r="P208" s="1">
        <v>4.3999999999999999E-5</v>
      </c>
      <c r="Q208" s="1">
        <v>0.30041666626257602</v>
      </c>
      <c r="R208" s="1">
        <v>2.20305556314376E-2</v>
      </c>
      <c r="S208" s="16"/>
      <c r="T208" s="16"/>
      <c r="V208" s="18"/>
      <c r="W208" s="18"/>
      <c r="Z208" s="18"/>
    </row>
    <row r="209" spans="1:26" s="5" customFormat="1" ht="15" customHeight="1" x14ac:dyDescent="0.25">
      <c r="A209" s="2">
        <v>2014</v>
      </c>
      <c r="B209" s="2">
        <v>1764</v>
      </c>
      <c r="C209" s="3" t="s">
        <v>17</v>
      </c>
      <c r="D209" s="4">
        <v>42353</v>
      </c>
      <c r="E209" s="2">
        <v>5500</v>
      </c>
      <c r="F209" s="3" t="s">
        <v>2</v>
      </c>
      <c r="G209" s="3" t="s">
        <v>1</v>
      </c>
      <c r="H209" s="3" t="s">
        <v>28</v>
      </c>
      <c r="I209" s="2">
        <v>2014</v>
      </c>
      <c r="J209" s="2">
        <v>300</v>
      </c>
      <c r="K209" s="2">
        <v>106</v>
      </c>
      <c r="L209" s="2">
        <v>0.7</v>
      </c>
      <c r="M209" s="1">
        <v>2.15</v>
      </c>
      <c r="N209" s="1">
        <v>2.6999999999999999E-5</v>
      </c>
      <c r="O209" s="1">
        <v>8.9999999999999993E-3</v>
      </c>
      <c r="P209" s="1">
        <v>3.9999999999999998E-7</v>
      </c>
      <c r="Q209" s="1">
        <v>5.3748381056009702E-2</v>
      </c>
      <c r="R209" s="1">
        <v>2.3555554220972501E-4</v>
      </c>
      <c r="S209" s="16">
        <f t="shared" si="21"/>
        <v>0.24666828520656631</v>
      </c>
      <c r="T209" s="16">
        <f t="shared" si="22"/>
        <v>2.1795000089227877E-2</v>
      </c>
      <c r="U209" s="5">
        <f t="shared" si="23"/>
        <v>6.7580352111388034E-4</v>
      </c>
      <c r="V209" s="18">
        <f t="shared" si="24"/>
        <v>5.9712329011583223E-5</v>
      </c>
      <c r="W209" s="18">
        <f t="shared" si="25"/>
        <v>5.4935342690656568E-5</v>
      </c>
      <c r="X209" s="5">
        <f>LOOKUP(G209,'Load Factor Adjustment'!$A$40:$A$46,'Load Factor Adjustment'!$D$40:$D$46)</f>
        <v>0.68571428571428572</v>
      </c>
      <c r="Y209" s="5">
        <f t="shared" si="26"/>
        <v>4.6340812876380366E-4</v>
      </c>
      <c r="Z209" s="18">
        <f t="shared" si="27"/>
        <v>3.7669949273593076E-5</v>
      </c>
    </row>
    <row r="210" spans="1:26" s="5" customFormat="1" ht="15" customHeight="1" x14ac:dyDescent="0.25">
      <c r="A210" s="2">
        <v>2014</v>
      </c>
      <c r="B210" s="2">
        <v>1765</v>
      </c>
      <c r="C210" s="3" t="s">
        <v>17</v>
      </c>
      <c r="D210" s="4">
        <v>42349</v>
      </c>
      <c r="E210" s="2">
        <v>5497</v>
      </c>
      <c r="F210" s="3" t="s">
        <v>5</v>
      </c>
      <c r="G210" s="3" t="s">
        <v>1</v>
      </c>
      <c r="H210" s="3" t="s">
        <v>4</v>
      </c>
      <c r="I210" s="2">
        <v>1979</v>
      </c>
      <c r="J210" s="2">
        <v>400</v>
      </c>
      <c r="K210" s="2">
        <v>195</v>
      </c>
      <c r="L210" s="2">
        <v>0.7</v>
      </c>
      <c r="M210" s="1">
        <v>11.16</v>
      </c>
      <c r="N210" s="1">
        <v>2.5999999999999998E-4</v>
      </c>
      <c r="O210" s="1">
        <v>0.39600000000000002</v>
      </c>
      <c r="P210" s="1">
        <v>2.8799999999999999E-5</v>
      </c>
      <c r="Q210" s="1">
        <v>0.85944442113585495</v>
      </c>
      <c r="R210" s="1">
        <v>4.4633331866087998E-2</v>
      </c>
      <c r="S210" s="16"/>
      <c r="T210" s="16"/>
      <c r="V210" s="18"/>
      <c r="W210" s="18"/>
      <c r="Z210" s="18"/>
    </row>
    <row r="211" spans="1:26" s="5" customFormat="1" ht="15" customHeight="1" x14ac:dyDescent="0.25">
      <c r="A211" s="2">
        <v>2014</v>
      </c>
      <c r="B211" s="2">
        <v>1765</v>
      </c>
      <c r="C211" s="3" t="s">
        <v>17</v>
      </c>
      <c r="D211" s="4">
        <v>42349</v>
      </c>
      <c r="E211" s="2">
        <v>5498</v>
      </c>
      <c r="F211" s="3" t="s">
        <v>2</v>
      </c>
      <c r="G211" s="3" t="s">
        <v>1</v>
      </c>
      <c r="H211" s="3" t="s">
        <v>0</v>
      </c>
      <c r="I211" s="2">
        <v>2014</v>
      </c>
      <c r="J211" s="2">
        <v>400</v>
      </c>
      <c r="K211" s="2">
        <v>215</v>
      </c>
      <c r="L211" s="2">
        <v>0.7</v>
      </c>
      <c r="M211" s="1">
        <v>0.26</v>
      </c>
      <c r="N211" s="1">
        <v>3.5999999999999998E-6</v>
      </c>
      <c r="O211" s="1">
        <v>8.9999999999999993E-3</v>
      </c>
      <c r="P211" s="1">
        <v>2.9999999999999999E-7</v>
      </c>
      <c r="Q211" s="1">
        <v>1.77308632494599E-2</v>
      </c>
      <c r="R211" s="1">
        <v>6.3703700188754298E-4</v>
      </c>
      <c r="S211" s="16">
        <f t="shared" si="21"/>
        <v>0.84171355788639501</v>
      </c>
      <c r="T211" s="16">
        <f t="shared" si="22"/>
        <v>4.3996294864200453E-2</v>
      </c>
      <c r="U211" s="5">
        <f t="shared" si="23"/>
        <v>2.3060645421545071E-3</v>
      </c>
      <c r="V211" s="18">
        <f t="shared" si="24"/>
        <v>1.2053779414849439E-4</v>
      </c>
      <c r="W211" s="18">
        <f t="shared" si="25"/>
        <v>1.1089477061661484E-4</v>
      </c>
      <c r="X211" s="5">
        <f>LOOKUP(G211,'Load Factor Adjustment'!$A$40:$A$46,'Load Factor Adjustment'!$D$40:$D$46)</f>
        <v>0.68571428571428572</v>
      </c>
      <c r="Y211" s="5">
        <f t="shared" si="26"/>
        <v>1.5813014003345192E-3</v>
      </c>
      <c r="Z211" s="18">
        <f t="shared" si="27"/>
        <v>7.6042128422821613E-5</v>
      </c>
    </row>
    <row r="212" spans="1:26" s="5" customFormat="1" ht="15" customHeight="1" x14ac:dyDescent="0.25">
      <c r="A212" s="2">
        <v>2014</v>
      </c>
      <c r="B212" s="2">
        <v>1766</v>
      </c>
      <c r="C212" s="3" t="s">
        <v>17</v>
      </c>
      <c r="D212" s="4">
        <v>42180</v>
      </c>
      <c r="E212" s="2">
        <v>5495</v>
      </c>
      <c r="F212" s="3" t="s">
        <v>5</v>
      </c>
      <c r="G212" s="3" t="s">
        <v>1</v>
      </c>
      <c r="H212" s="3" t="s">
        <v>4</v>
      </c>
      <c r="I212" s="2">
        <v>1974</v>
      </c>
      <c r="J212" s="2">
        <v>300</v>
      </c>
      <c r="K212" s="2">
        <v>64</v>
      </c>
      <c r="L212" s="2">
        <v>0.7</v>
      </c>
      <c r="M212" s="1">
        <v>12.09</v>
      </c>
      <c r="N212" s="1">
        <v>2.7999999999999998E-4</v>
      </c>
      <c r="O212" s="1">
        <v>0.60499999999999998</v>
      </c>
      <c r="P212" s="1">
        <v>4.3999999999999999E-5</v>
      </c>
      <c r="Q212" s="1">
        <v>0.22888888858101</v>
      </c>
      <c r="R212" s="1">
        <v>1.67851852430001E-2</v>
      </c>
      <c r="S212" s="16"/>
      <c r="T212" s="16"/>
      <c r="V212" s="18"/>
      <c r="W212" s="18"/>
      <c r="Z212" s="18"/>
    </row>
    <row r="213" spans="1:26" s="5" customFormat="1" ht="15" customHeight="1" x14ac:dyDescent="0.25">
      <c r="A213" s="2">
        <v>2014</v>
      </c>
      <c r="B213" s="2">
        <v>1766</v>
      </c>
      <c r="C213" s="3" t="s">
        <v>17</v>
      </c>
      <c r="D213" s="4">
        <v>42180</v>
      </c>
      <c r="E213" s="2">
        <v>5496</v>
      </c>
      <c r="F213" s="3" t="s">
        <v>2</v>
      </c>
      <c r="G213" s="3" t="s">
        <v>1</v>
      </c>
      <c r="H213" s="3" t="s">
        <v>23</v>
      </c>
      <c r="I213" s="2">
        <v>2013</v>
      </c>
      <c r="J213" s="2">
        <v>300</v>
      </c>
      <c r="K213" s="2">
        <v>76</v>
      </c>
      <c r="L213" s="2">
        <v>0.7</v>
      </c>
      <c r="M213" s="1">
        <v>2.74</v>
      </c>
      <c r="N213" s="1">
        <v>3.6000000000000001E-5</v>
      </c>
      <c r="O213" s="1">
        <v>0.112</v>
      </c>
      <c r="P213" s="1">
        <v>7.9999999999999996E-6</v>
      </c>
      <c r="Q213" s="1">
        <v>4.9153703067999502E-2</v>
      </c>
      <c r="R213" s="1">
        <v>2.1814815046168798E-3</v>
      </c>
      <c r="S213" s="16">
        <f t="shared" si="21"/>
        <v>0.17973518551301049</v>
      </c>
      <c r="T213" s="16">
        <f t="shared" si="22"/>
        <v>1.460370373838322E-2</v>
      </c>
      <c r="U213" s="5">
        <f t="shared" si="23"/>
        <v>4.9242516578906987E-4</v>
      </c>
      <c r="V213" s="18">
        <f t="shared" si="24"/>
        <v>4.0010147228447178E-5</v>
      </c>
      <c r="W213" s="18">
        <f t="shared" si="25"/>
        <v>3.6809335450171404E-5</v>
      </c>
      <c r="X213" s="5">
        <f>LOOKUP(G213,'Load Factor Adjustment'!$A$40:$A$46,'Load Factor Adjustment'!$D$40:$D$46)</f>
        <v>0.68571428571428572</v>
      </c>
      <c r="Y213" s="5">
        <f t="shared" si="26"/>
        <v>3.3766297082679078E-4</v>
      </c>
      <c r="Z213" s="18">
        <f t="shared" si="27"/>
        <v>2.5240687165831821E-5</v>
      </c>
    </row>
    <row r="214" spans="1:26" s="5" customFormat="1" ht="15" customHeight="1" x14ac:dyDescent="0.25">
      <c r="A214" s="2">
        <v>2014</v>
      </c>
      <c r="B214" s="2">
        <v>1767</v>
      </c>
      <c r="C214" s="3" t="s">
        <v>17</v>
      </c>
      <c r="D214" s="4">
        <v>42180</v>
      </c>
      <c r="E214" s="2">
        <v>5493</v>
      </c>
      <c r="F214" s="3" t="s">
        <v>5</v>
      </c>
      <c r="G214" s="3" t="s">
        <v>1</v>
      </c>
      <c r="H214" s="3" t="s">
        <v>4</v>
      </c>
      <c r="I214" s="2">
        <v>1984</v>
      </c>
      <c r="J214" s="2">
        <v>400</v>
      </c>
      <c r="K214" s="2">
        <v>79</v>
      </c>
      <c r="L214" s="2">
        <v>0.7</v>
      </c>
      <c r="M214" s="1">
        <v>12.09</v>
      </c>
      <c r="N214" s="1">
        <v>2.7999999999999998E-4</v>
      </c>
      <c r="O214" s="1">
        <v>0.60499999999999998</v>
      </c>
      <c r="P214" s="1">
        <v>4.3999999999999999E-5</v>
      </c>
      <c r="Q214" s="1">
        <v>0.37671296245624603</v>
      </c>
      <c r="R214" s="1">
        <v>2.7625617379104302E-2</v>
      </c>
      <c r="S214" s="16"/>
      <c r="T214" s="16"/>
      <c r="V214" s="18"/>
      <c r="W214" s="18"/>
      <c r="Z214" s="18"/>
    </row>
    <row r="215" spans="1:26" s="5" customFormat="1" ht="15" customHeight="1" x14ac:dyDescent="0.25">
      <c r="A215" s="2">
        <v>2014</v>
      </c>
      <c r="B215" s="2">
        <v>1767</v>
      </c>
      <c r="C215" s="3" t="s">
        <v>17</v>
      </c>
      <c r="D215" s="4">
        <v>42180</v>
      </c>
      <c r="E215" s="2">
        <v>5494</v>
      </c>
      <c r="F215" s="3" t="s">
        <v>2</v>
      </c>
      <c r="G215" s="3" t="s">
        <v>1</v>
      </c>
      <c r="H215" s="3" t="s">
        <v>13</v>
      </c>
      <c r="I215" s="2">
        <v>2014</v>
      </c>
      <c r="J215" s="2">
        <v>400</v>
      </c>
      <c r="K215" s="2">
        <v>95</v>
      </c>
      <c r="L215" s="2">
        <v>0.7</v>
      </c>
      <c r="M215" s="1">
        <v>2.74</v>
      </c>
      <c r="N215" s="1">
        <v>3.6000000000000001E-5</v>
      </c>
      <c r="O215" s="1">
        <v>0.112</v>
      </c>
      <c r="P215" s="1">
        <v>7.9999999999999996E-6</v>
      </c>
      <c r="Q215" s="1">
        <v>8.2450616234123503E-2</v>
      </c>
      <c r="R215" s="1">
        <v>3.75308645601864E-3</v>
      </c>
      <c r="S215" s="16">
        <f t="shared" si="21"/>
        <v>0.29426234622212255</v>
      </c>
      <c r="T215" s="16">
        <f t="shared" si="22"/>
        <v>2.3872530923085663E-2</v>
      </c>
      <c r="U215" s="5">
        <f t="shared" si="23"/>
        <v>8.0619820882773304E-4</v>
      </c>
      <c r="V215" s="18">
        <f t="shared" si="24"/>
        <v>6.5404194309823737E-5</v>
      </c>
      <c r="W215" s="18">
        <f t="shared" si="25"/>
        <v>6.0171858765037838E-5</v>
      </c>
      <c r="X215" s="5">
        <f>LOOKUP(G215,'Load Factor Adjustment'!$A$40:$A$46,'Load Factor Adjustment'!$D$40:$D$46)</f>
        <v>0.68571428571428572</v>
      </c>
      <c r="Y215" s="5">
        <f t="shared" si="26"/>
        <v>5.5282162891044553E-4</v>
      </c>
      <c r="Z215" s="18">
        <f t="shared" si="27"/>
        <v>4.1260703153168803E-5</v>
      </c>
    </row>
    <row r="216" spans="1:26" s="5" customFormat="1" ht="15" customHeight="1" x14ac:dyDescent="0.25">
      <c r="A216" s="2">
        <v>2014</v>
      </c>
      <c r="B216" s="2">
        <v>1768</v>
      </c>
      <c r="C216" s="3" t="s">
        <v>16</v>
      </c>
      <c r="D216" s="4">
        <v>42324</v>
      </c>
      <c r="E216" s="2">
        <v>5328</v>
      </c>
      <c r="F216" s="3" t="s">
        <v>5</v>
      </c>
      <c r="G216" s="3" t="s">
        <v>1</v>
      </c>
      <c r="H216" s="3" t="s">
        <v>4</v>
      </c>
      <c r="I216" s="2">
        <v>1986</v>
      </c>
      <c r="J216" s="2">
        <v>600</v>
      </c>
      <c r="K216" s="2">
        <v>95</v>
      </c>
      <c r="L216" s="2">
        <v>0.7</v>
      </c>
      <c r="M216" s="1">
        <v>12.09</v>
      </c>
      <c r="N216" s="1">
        <v>2.7999999999999998E-4</v>
      </c>
      <c r="O216" s="1">
        <v>0.60499999999999998</v>
      </c>
      <c r="P216" s="1">
        <v>4.3999999999999999E-5</v>
      </c>
      <c r="Q216" s="1">
        <v>0.679513887974874</v>
      </c>
      <c r="R216" s="1">
        <v>4.9831018690156603E-2</v>
      </c>
      <c r="S216" s="16"/>
      <c r="T216" s="16"/>
      <c r="V216" s="18"/>
      <c r="W216" s="18"/>
      <c r="Z216" s="18"/>
    </row>
    <row r="217" spans="1:26" s="5" customFormat="1" ht="15" customHeight="1" x14ac:dyDescent="0.25">
      <c r="A217" s="2">
        <v>2014</v>
      </c>
      <c r="B217" s="2">
        <v>1768</v>
      </c>
      <c r="C217" s="3" t="s">
        <v>16</v>
      </c>
      <c r="D217" s="4">
        <v>42324</v>
      </c>
      <c r="E217" s="2">
        <v>5329</v>
      </c>
      <c r="F217" s="3" t="s">
        <v>2</v>
      </c>
      <c r="G217" s="3" t="s">
        <v>1</v>
      </c>
      <c r="H217" s="3" t="s">
        <v>28</v>
      </c>
      <c r="I217" s="2">
        <v>2014</v>
      </c>
      <c r="J217" s="2">
        <v>600</v>
      </c>
      <c r="K217" s="2">
        <v>115</v>
      </c>
      <c r="L217" s="2">
        <v>0.7</v>
      </c>
      <c r="M217" s="1">
        <v>2.15</v>
      </c>
      <c r="N217" s="1">
        <v>2.6999999999999999E-5</v>
      </c>
      <c r="O217" s="1">
        <v>8.9999999999999993E-3</v>
      </c>
      <c r="P217" s="1">
        <v>3.9999999999999998E-7</v>
      </c>
      <c r="Q217" s="1">
        <v>0.118780095654483</v>
      </c>
      <c r="R217" s="1">
        <v>5.4305552642691603E-4</v>
      </c>
      <c r="S217" s="16">
        <f t="shared" si="21"/>
        <v>0.560733792320391</v>
      </c>
      <c r="T217" s="16">
        <f t="shared" si="22"/>
        <v>4.9287963163729687E-2</v>
      </c>
      <c r="U217" s="5">
        <f t="shared" si="23"/>
        <v>1.5362569652613452E-3</v>
      </c>
      <c r="V217" s="18">
        <f t="shared" si="24"/>
        <v>1.3503551551706763E-4</v>
      </c>
      <c r="W217" s="18">
        <f t="shared" si="25"/>
        <v>1.2423267427570222E-4</v>
      </c>
      <c r="X217" s="5">
        <f>LOOKUP(G217,'Load Factor Adjustment'!$A$40:$A$46,'Load Factor Adjustment'!$D$40:$D$46)</f>
        <v>0.68571428571428572</v>
      </c>
      <c r="Y217" s="5">
        <f t="shared" si="26"/>
        <v>1.0534333476077795E-3</v>
      </c>
      <c r="Z217" s="18">
        <f t="shared" si="27"/>
        <v>8.518811950333866E-5</v>
      </c>
    </row>
    <row r="218" spans="1:26" s="5" customFormat="1" ht="15" customHeight="1" x14ac:dyDescent="0.25">
      <c r="A218" s="2">
        <v>2014</v>
      </c>
      <c r="B218" s="2">
        <v>1769</v>
      </c>
      <c r="C218" s="3" t="s">
        <v>16</v>
      </c>
      <c r="D218" s="4">
        <v>42356</v>
      </c>
      <c r="E218" s="2">
        <v>5366</v>
      </c>
      <c r="F218" s="3" t="s">
        <v>5</v>
      </c>
      <c r="G218" s="3" t="s">
        <v>1</v>
      </c>
      <c r="H218" s="3" t="s">
        <v>4</v>
      </c>
      <c r="I218" s="2">
        <v>1980</v>
      </c>
      <c r="J218" s="2">
        <v>200</v>
      </c>
      <c r="K218" s="2">
        <v>76</v>
      </c>
      <c r="L218" s="2">
        <v>0.7</v>
      </c>
      <c r="M218" s="1">
        <v>12.09</v>
      </c>
      <c r="N218" s="1">
        <v>2.7999999999999998E-4</v>
      </c>
      <c r="O218" s="1">
        <v>0.60499999999999998</v>
      </c>
      <c r="P218" s="1">
        <v>4.3999999999999999E-5</v>
      </c>
      <c r="Q218" s="1">
        <v>0.16741111073387399</v>
      </c>
      <c r="R218" s="1">
        <v>1.11208642632834E-2</v>
      </c>
      <c r="S218" s="16"/>
      <c r="T218" s="16"/>
      <c r="V218" s="18"/>
      <c r="W218" s="18"/>
      <c r="Z218" s="18"/>
    </row>
    <row r="219" spans="1:26" s="5" customFormat="1" ht="15" customHeight="1" x14ac:dyDescent="0.25">
      <c r="A219" s="2">
        <v>2014</v>
      </c>
      <c r="B219" s="2">
        <v>1769</v>
      </c>
      <c r="C219" s="3" t="s">
        <v>16</v>
      </c>
      <c r="D219" s="4">
        <v>42356</v>
      </c>
      <c r="E219" s="2">
        <v>5552</v>
      </c>
      <c r="F219" s="3" t="s">
        <v>5</v>
      </c>
      <c r="G219" s="3" t="s">
        <v>1</v>
      </c>
      <c r="H219" s="3" t="s">
        <v>4</v>
      </c>
      <c r="I219" s="2">
        <v>1973</v>
      </c>
      <c r="J219" s="2">
        <v>600</v>
      </c>
      <c r="K219" s="2">
        <v>120</v>
      </c>
      <c r="L219" s="2">
        <v>0.7</v>
      </c>
      <c r="M219" s="1">
        <v>11.16</v>
      </c>
      <c r="N219" s="1">
        <v>2.5999999999999998E-4</v>
      </c>
      <c r="O219" s="1">
        <v>0.39600000000000002</v>
      </c>
      <c r="P219" s="1">
        <v>2.8799999999999999E-5</v>
      </c>
      <c r="Q219" s="1">
        <v>0.79333331181771205</v>
      </c>
      <c r="R219" s="1">
        <v>4.1199998645619698E-2</v>
      </c>
      <c r="S219" s="16"/>
      <c r="T219" s="16"/>
      <c r="V219" s="18"/>
      <c r="W219" s="18"/>
      <c r="Z219" s="18"/>
    </row>
    <row r="220" spans="1:26" s="5" customFormat="1" ht="15" customHeight="1" x14ac:dyDescent="0.25">
      <c r="A220" s="2">
        <v>2014</v>
      </c>
      <c r="B220" s="2">
        <v>1769</v>
      </c>
      <c r="C220" s="3" t="s">
        <v>16</v>
      </c>
      <c r="D220" s="4">
        <v>42356</v>
      </c>
      <c r="E220" s="2">
        <v>5367</v>
      </c>
      <c r="F220" s="3" t="s">
        <v>2</v>
      </c>
      <c r="G220" s="3" t="s">
        <v>1</v>
      </c>
      <c r="H220" s="3" t="s">
        <v>28</v>
      </c>
      <c r="I220" s="2">
        <v>2013</v>
      </c>
      <c r="J220" s="2">
        <v>800</v>
      </c>
      <c r="K220" s="2">
        <v>125</v>
      </c>
      <c r="L220" s="2">
        <v>0.7</v>
      </c>
      <c r="M220" s="1">
        <v>2.15</v>
      </c>
      <c r="N220" s="1">
        <v>2.6999999999999999E-5</v>
      </c>
      <c r="O220" s="1">
        <v>8.9999999999999993E-3</v>
      </c>
      <c r="P220" s="1">
        <v>3.9999999999999998E-7</v>
      </c>
      <c r="Q220" s="1">
        <v>0.174228399467283</v>
      </c>
      <c r="R220" s="1">
        <v>8.1790119218754995E-4</v>
      </c>
      <c r="S220" s="16">
        <f>Q218+Q219-Q220</f>
        <v>0.78651602308430302</v>
      </c>
      <c r="T220" s="16">
        <f>R218+R219-R220</f>
        <v>5.1502961716715548E-2</v>
      </c>
      <c r="U220" s="5">
        <f t="shared" si="23"/>
        <v>2.1548384194090492E-3</v>
      </c>
      <c r="V220" s="18">
        <f t="shared" si="24"/>
        <v>1.4110400470333028E-4</v>
      </c>
      <c r="W220" s="18">
        <f t="shared" si="25"/>
        <v>1.2981568432706385E-4</v>
      </c>
      <c r="X220" s="5">
        <f>LOOKUP(G220,'Load Factor Adjustment'!$A$40:$A$46,'Load Factor Adjustment'!$D$40:$D$46)</f>
        <v>0.68571428571428572</v>
      </c>
      <c r="Y220" s="5">
        <f t="shared" si="26"/>
        <v>1.4776034875947767E-3</v>
      </c>
      <c r="Z220" s="18">
        <f t="shared" si="27"/>
        <v>8.9016469252843779E-5</v>
      </c>
    </row>
    <row r="221" spans="1:26" s="5" customFormat="1" ht="15" customHeight="1" x14ac:dyDescent="0.25">
      <c r="A221" s="2">
        <v>2015</v>
      </c>
      <c r="B221" s="2">
        <v>1770</v>
      </c>
      <c r="C221" s="3" t="s">
        <v>16</v>
      </c>
      <c r="D221" s="4">
        <v>42285</v>
      </c>
      <c r="E221" s="2">
        <v>5364</v>
      </c>
      <c r="F221" s="3" t="s">
        <v>5</v>
      </c>
      <c r="G221" s="3" t="s">
        <v>1</v>
      </c>
      <c r="H221" s="3" t="s">
        <v>4</v>
      </c>
      <c r="I221" s="2">
        <v>1975</v>
      </c>
      <c r="J221" s="2">
        <v>100</v>
      </c>
      <c r="K221" s="2">
        <v>72</v>
      </c>
      <c r="L221" s="2">
        <v>0.7</v>
      </c>
      <c r="M221" s="1">
        <v>12.09</v>
      </c>
      <c r="N221" s="1">
        <v>2.7999999999999998E-4</v>
      </c>
      <c r="O221" s="1">
        <v>0.60499999999999998</v>
      </c>
      <c r="P221" s="1">
        <v>4.3999999999999999E-5</v>
      </c>
      <c r="Q221" s="1">
        <v>7.4166666438289397E-2</v>
      </c>
      <c r="R221" s="1">
        <v>4.4611111496941002E-3</v>
      </c>
      <c r="S221" s="16"/>
      <c r="T221" s="16"/>
      <c r="V221" s="18"/>
      <c r="W221" s="18"/>
      <c r="Z221" s="18"/>
    </row>
    <row r="222" spans="1:26" s="5" customFormat="1" ht="15" customHeight="1" x14ac:dyDescent="0.25">
      <c r="A222" s="2">
        <v>2015</v>
      </c>
      <c r="B222" s="2">
        <v>1770</v>
      </c>
      <c r="C222" s="3" t="s">
        <v>16</v>
      </c>
      <c r="D222" s="4">
        <v>42285</v>
      </c>
      <c r="E222" s="2">
        <v>5365</v>
      </c>
      <c r="F222" s="3" t="s">
        <v>2</v>
      </c>
      <c r="G222" s="3" t="s">
        <v>1</v>
      </c>
      <c r="H222" s="3" t="s">
        <v>0</v>
      </c>
      <c r="I222" s="2">
        <v>2015</v>
      </c>
      <c r="J222" s="2">
        <v>100</v>
      </c>
      <c r="K222" s="2">
        <v>85</v>
      </c>
      <c r="L222" s="2">
        <v>0.7</v>
      </c>
      <c r="M222" s="1">
        <v>2.74</v>
      </c>
      <c r="N222" s="1">
        <v>3.6000000000000001E-5</v>
      </c>
      <c r="O222" s="1">
        <v>0.112</v>
      </c>
      <c r="P222" s="1">
        <v>7.9999999999999996E-6</v>
      </c>
      <c r="Q222" s="1">
        <v>1.8088734326575699E-2</v>
      </c>
      <c r="R222" s="1">
        <v>7.6080247878685802E-4</v>
      </c>
      <c r="S222" s="16">
        <f t="shared" si="21"/>
        <v>5.6077932111713698E-2</v>
      </c>
      <c r="T222" s="16">
        <f t="shared" si="22"/>
        <v>3.7003086709072423E-3</v>
      </c>
      <c r="U222" s="5">
        <f t="shared" si="23"/>
        <v>1.5363817016907861E-4</v>
      </c>
      <c r="V222" s="18">
        <f t="shared" si="24"/>
        <v>1.0137831975088335E-5</v>
      </c>
      <c r="W222" s="18">
        <f t="shared" si="25"/>
        <v>9.3268054170812684E-6</v>
      </c>
      <c r="X222" s="5">
        <f>LOOKUP(G222,'Load Factor Adjustment'!$A$40:$A$46,'Load Factor Adjustment'!$D$40:$D$46)</f>
        <v>0.68571428571428572</v>
      </c>
      <c r="Y222" s="5">
        <f t="shared" si="26"/>
        <v>1.0535188811593962E-4</v>
      </c>
      <c r="Z222" s="18">
        <f t="shared" si="27"/>
        <v>6.3955237145700128E-6</v>
      </c>
    </row>
    <row r="223" spans="1:26" s="5" customFormat="1" ht="15" customHeight="1" x14ac:dyDescent="0.25">
      <c r="A223" s="2">
        <v>2014</v>
      </c>
      <c r="B223" s="2">
        <v>1771</v>
      </c>
      <c r="C223" s="3" t="s">
        <v>16</v>
      </c>
      <c r="D223" s="4">
        <v>42292</v>
      </c>
      <c r="E223" s="2">
        <v>5553</v>
      </c>
      <c r="F223" s="3" t="s">
        <v>5</v>
      </c>
      <c r="G223" s="3" t="s">
        <v>1</v>
      </c>
      <c r="H223" s="3" t="s">
        <v>4</v>
      </c>
      <c r="I223" s="2">
        <v>1989</v>
      </c>
      <c r="J223" s="2">
        <v>500</v>
      </c>
      <c r="K223" s="2">
        <v>81</v>
      </c>
      <c r="L223" s="2">
        <v>0.7</v>
      </c>
      <c r="M223" s="1">
        <v>8.17</v>
      </c>
      <c r="N223" s="1">
        <v>1.9000000000000001E-4</v>
      </c>
      <c r="O223" s="1">
        <v>0.47899999999999998</v>
      </c>
      <c r="P223" s="1">
        <v>3.6100000000000003E-5</v>
      </c>
      <c r="Q223" s="1">
        <v>0.32656249911565899</v>
      </c>
      <c r="R223" s="1">
        <v>2.85062489804047E-2</v>
      </c>
      <c r="S223" s="16"/>
      <c r="T223" s="16"/>
      <c r="V223" s="18"/>
      <c r="W223" s="18"/>
      <c r="Z223" s="18"/>
    </row>
    <row r="224" spans="1:26" s="5" customFormat="1" ht="15" customHeight="1" x14ac:dyDescent="0.25">
      <c r="A224" s="2">
        <v>2014</v>
      </c>
      <c r="B224" s="2">
        <v>1771</v>
      </c>
      <c r="C224" s="3" t="s">
        <v>16</v>
      </c>
      <c r="D224" s="4">
        <v>42292</v>
      </c>
      <c r="E224" s="2">
        <v>5362</v>
      </c>
      <c r="F224" s="3" t="s">
        <v>5</v>
      </c>
      <c r="G224" s="3" t="s">
        <v>1</v>
      </c>
      <c r="H224" s="3" t="s">
        <v>4</v>
      </c>
      <c r="I224" s="2">
        <v>1981</v>
      </c>
      <c r="J224" s="2">
        <v>500</v>
      </c>
      <c r="K224" s="2">
        <v>87</v>
      </c>
      <c r="L224" s="2">
        <v>0.7</v>
      </c>
      <c r="M224" s="1">
        <v>12.09</v>
      </c>
      <c r="N224" s="1">
        <v>2.7999999999999998E-4</v>
      </c>
      <c r="O224" s="1">
        <v>0.60499999999999998</v>
      </c>
      <c r="P224" s="1">
        <v>4.3999999999999999E-5</v>
      </c>
      <c r="Q224" s="1">
        <v>0.51857638819135199</v>
      </c>
      <c r="R224" s="1">
        <v>3.8028935316172102E-2</v>
      </c>
      <c r="S224" s="16"/>
      <c r="T224" s="16"/>
      <c r="V224" s="18"/>
      <c r="W224" s="18"/>
      <c r="Z224" s="18"/>
    </row>
    <row r="225" spans="1:26" s="5" customFormat="1" ht="15" customHeight="1" x14ac:dyDescent="0.25">
      <c r="A225" s="2">
        <v>2014</v>
      </c>
      <c r="B225" s="2">
        <v>1771</v>
      </c>
      <c r="C225" s="3" t="s">
        <v>16</v>
      </c>
      <c r="D225" s="4">
        <v>42292</v>
      </c>
      <c r="E225" s="2">
        <v>5363</v>
      </c>
      <c r="F225" s="3" t="s">
        <v>2</v>
      </c>
      <c r="G225" s="3" t="s">
        <v>1</v>
      </c>
      <c r="H225" s="3" t="s">
        <v>0</v>
      </c>
      <c r="I225" s="2">
        <v>2015</v>
      </c>
      <c r="J225" s="2">
        <v>1000</v>
      </c>
      <c r="K225" s="2">
        <v>85</v>
      </c>
      <c r="L225" s="2">
        <v>0.7</v>
      </c>
      <c r="M225" s="1">
        <v>2.74</v>
      </c>
      <c r="N225" s="1">
        <v>3.6000000000000001E-5</v>
      </c>
      <c r="O225" s="1">
        <v>0.112</v>
      </c>
      <c r="P225" s="1">
        <v>7.9999999999999996E-6</v>
      </c>
      <c r="Q225" s="1">
        <v>0.19151234346063001</v>
      </c>
      <c r="R225" s="1">
        <v>9.9691358528089698E-3</v>
      </c>
      <c r="S225" s="16">
        <f>Q223+Q224-Q225</f>
        <v>0.65362654384638086</v>
      </c>
      <c r="T225" s="16">
        <f>R223+R224-R225</f>
        <v>5.6566048443767836E-2</v>
      </c>
      <c r="U225" s="5">
        <f t="shared" si="23"/>
        <v>1.7907576543736462E-3</v>
      </c>
      <c r="V225" s="18">
        <f t="shared" si="24"/>
        <v>1.5497547518840502E-4</v>
      </c>
      <c r="W225" s="18">
        <f t="shared" si="25"/>
        <v>1.4257743717333262E-4</v>
      </c>
      <c r="X225" s="5">
        <f>LOOKUP(G225,'Load Factor Adjustment'!$A$40:$A$46,'Load Factor Adjustment'!$D$40:$D$46)</f>
        <v>0.68571428571428572</v>
      </c>
      <c r="Y225" s="5">
        <f t="shared" si="26"/>
        <v>1.2279481058562146E-3</v>
      </c>
      <c r="Z225" s="18">
        <f t="shared" si="27"/>
        <v>9.7767385490285229E-5</v>
      </c>
    </row>
    <row r="226" spans="1:26" s="5" customFormat="1" ht="15" customHeight="1" x14ac:dyDescent="0.25">
      <c r="A226" s="2">
        <v>2015</v>
      </c>
      <c r="B226" s="2">
        <v>1772</v>
      </c>
      <c r="C226" s="3" t="s">
        <v>16</v>
      </c>
      <c r="D226" s="4">
        <v>42286</v>
      </c>
      <c r="E226" s="2">
        <v>5360</v>
      </c>
      <c r="F226" s="3" t="s">
        <v>5</v>
      </c>
      <c r="G226" s="3" t="s">
        <v>1</v>
      </c>
      <c r="H226" s="3" t="s">
        <v>4</v>
      </c>
      <c r="I226" s="2">
        <v>1979</v>
      </c>
      <c r="J226" s="2">
        <v>300</v>
      </c>
      <c r="K226" s="2">
        <v>72</v>
      </c>
      <c r="L226" s="2">
        <v>0.7</v>
      </c>
      <c r="M226" s="1">
        <v>12.09</v>
      </c>
      <c r="N226" s="1">
        <v>2.7999999999999998E-4</v>
      </c>
      <c r="O226" s="1">
        <v>0.60499999999999998</v>
      </c>
      <c r="P226" s="1">
        <v>4.3999999999999999E-5</v>
      </c>
      <c r="Q226" s="1">
        <v>0.25749999965363701</v>
      </c>
      <c r="R226" s="1">
        <v>1.8883333398375099E-2</v>
      </c>
      <c r="S226" s="16"/>
      <c r="T226" s="16"/>
      <c r="V226" s="18"/>
      <c r="W226" s="18"/>
      <c r="Z226" s="18"/>
    </row>
    <row r="227" spans="1:26" s="5" customFormat="1" ht="15" customHeight="1" x14ac:dyDescent="0.25">
      <c r="A227" s="2">
        <v>2015</v>
      </c>
      <c r="B227" s="2">
        <v>1772</v>
      </c>
      <c r="C227" s="3" t="s">
        <v>16</v>
      </c>
      <c r="D227" s="4">
        <v>42286</v>
      </c>
      <c r="E227" s="2">
        <v>5361</v>
      </c>
      <c r="F227" s="3" t="s">
        <v>2</v>
      </c>
      <c r="G227" s="3" t="s">
        <v>1</v>
      </c>
      <c r="H227" s="3" t="s">
        <v>0</v>
      </c>
      <c r="I227" s="2">
        <v>2015</v>
      </c>
      <c r="J227" s="2">
        <v>300</v>
      </c>
      <c r="K227" s="2">
        <v>85</v>
      </c>
      <c r="L227" s="2">
        <v>0.7</v>
      </c>
      <c r="M227" s="1">
        <v>2.74</v>
      </c>
      <c r="N227" s="1">
        <v>3.6000000000000001E-5</v>
      </c>
      <c r="O227" s="1">
        <v>0.112</v>
      </c>
      <c r="P227" s="1">
        <v>7.9999999999999996E-6</v>
      </c>
      <c r="Q227" s="1">
        <v>5.4974536326052002E-2</v>
      </c>
      <c r="R227" s="1">
        <v>2.4398148406899302E-3</v>
      </c>
      <c r="S227" s="16">
        <f t="shared" si="21"/>
        <v>0.202525463327585</v>
      </c>
      <c r="T227" s="16">
        <f t="shared" si="22"/>
        <v>1.644351855768517E-2</v>
      </c>
      <c r="U227" s="5">
        <f t="shared" si="23"/>
        <v>5.5486428308927399E-4</v>
      </c>
      <c r="V227" s="18">
        <f t="shared" si="24"/>
        <v>4.5050735774479915E-5</v>
      </c>
      <c r="W227" s="18">
        <f t="shared" si="25"/>
        <v>4.1446676912521522E-5</v>
      </c>
      <c r="X227" s="5">
        <f>LOOKUP(G227,'Load Factor Adjustment'!$A$40:$A$46,'Load Factor Adjustment'!$D$40:$D$46)</f>
        <v>0.68571428571428572</v>
      </c>
      <c r="Y227" s="5">
        <f t="shared" si="26"/>
        <v>3.8047836554693074E-4</v>
      </c>
      <c r="Z227" s="18">
        <f t="shared" si="27"/>
        <v>2.8420578454300473E-5</v>
      </c>
    </row>
    <row r="228" spans="1:26" s="5" customFormat="1" ht="15" customHeight="1" x14ac:dyDescent="0.25">
      <c r="A228" s="2">
        <v>2013</v>
      </c>
      <c r="B228" s="2">
        <v>1773</v>
      </c>
      <c r="C228" s="3" t="s">
        <v>16</v>
      </c>
      <c r="D228" s="4">
        <v>42137</v>
      </c>
      <c r="E228" s="2">
        <v>5097</v>
      </c>
      <c r="F228" s="3" t="s">
        <v>5</v>
      </c>
      <c r="G228" s="3" t="s">
        <v>1</v>
      </c>
      <c r="H228" s="3" t="s">
        <v>4</v>
      </c>
      <c r="I228" s="2">
        <v>1962</v>
      </c>
      <c r="J228" s="2">
        <v>150</v>
      </c>
      <c r="K228" s="2">
        <v>113</v>
      </c>
      <c r="L228" s="2">
        <v>0.7</v>
      </c>
      <c r="M228" s="1">
        <v>12.09</v>
      </c>
      <c r="N228" s="1">
        <v>2.7999999999999998E-4</v>
      </c>
      <c r="O228" s="1">
        <v>0.60499999999999998</v>
      </c>
      <c r="P228" s="1">
        <v>4.3999999999999999E-5</v>
      </c>
      <c r="Q228" s="1">
        <v>0.188882638489487</v>
      </c>
      <c r="R228" s="1">
        <v>1.2746504699769101E-2</v>
      </c>
      <c r="S228" s="16"/>
      <c r="T228" s="16"/>
      <c r="V228" s="18"/>
      <c r="W228" s="18"/>
      <c r="Z228" s="18"/>
    </row>
    <row r="229" spans="1:26" s="5" customFormat="1" ht="15" customHeight="1" x14ac:dyDescent="0.25">
      <c r="A229" s="2">
        <v>2013</v>
      </c>
      <c r="B229" s="2">
        <v>1773</v>
      </c>
      <c r="C229" s="3" t="s">
        <v>16</v>
      </c>
      <c r="D229" s="4">
        <v>42137</v>
      </c>
      <c r="E229" s="2">
        <v>5098</v>
      </c>
      <c r="F229" s="3" t="s">
        <v>2</v>
      </c>
      <c r="G229" s="3" t="s">
        <v>1</v>
      </c>
      <c r="H229" s="3" t="s">
        <v>28</v>
      </c>
      <c r="I229" s="2">
        <v>2014</v>
      </c>
      <c r="J229" s="2">
        <v>150</v>
      </c>
      <c r="K229" s="2">
        <v>115</v>
      </c>
      <c r="L229" s="2">
        <v>0.7</v>
      </c>
      <c r="M229" s="1">
        <v>2.15</v>
      </c>
      <c r="N229" s="1">
        <v>2.6999999999999999E-5</v>
      </c>
      <c r="O229" s="1">
        <v>8.9999999999999993E-3</v>
      </c>
      <c r="P229" s="1">
        <v>3.9999999999999998E-7</v>
      </c>
      <c r="Q229" s="1">
        <v>2.88864301760277E-2</v>
      </c>
      <c r="R229" s="1">
        <v>1.2378471500407699E-4</v>
      </c>
      <c r="S229" s="16">
        <f t="shared" si="21"/>
        <v>0.15999620831345929</v>
      </c>
      <c r="T229" s="16">
        <f t="shared" si="22"/>
        <v>1.2622719984765024E-2</v>
      </c>
      <c r="U229" s="5">
        <f t="shared" si="23"/>
        <v>4.383457762012583E-4</v>
      </c>
      <c r="V229" s="18">
        <f t="shared" si="24"/>
        <v>3.4582794478808285E-5</v>
      </c>
      <c r="W229" s="18">
        <f t="shared" si="25"/>
        <v>3.1816170920503623E-5</v>
      </c>
      <c r="X229" s="5">
        <f>LOOKUP(G229,'Load Factor Adjustment'!$A$40:$A$46,'Load Factor Adjustment'!$D$40:$D$46)</f>
        <v>0.68571428571428572</v>
      </c>
      <c r="Y229" s="5">
        <f t="shared" si="26"/>
        <v>3.0057996082371999E-4</v>
      </c>
      <c r="Z229" s="18">
        <f t="shared" si="27"/>
        <v>2.181680291691677E-5</v>
      </c>
    </row>
    <row r="230" spans="1:26" s="5" customFormat="1" ht="15" customHeight="1" x14ac:dyDescent="0.25">
      <c r="A230" s="2">
        <v>2014</v>
      </c>
      <c r="B230" s="2">
        <v>1774</v>
      </c>
      <c r="C230" s="3" t="s">
        <v>16</v>
      </c>
      <c r="D230" s="4">
        <v>42156</v>
      </c>
      <c r="E230" s="2">
        <v>5197</v>
      </c>
      <c r="F230" s="3" t="s">
        <v>5</v>
      </c>
      <c r="G230" s="3" t="s">
        <v>1</v>
      </c>
      <c r="H230" s="3" t="s">
        <v>4</v>
      </c>
      <c r="I230" s="2">
        <v>1994</v>
      </c>
      <c r="J230" s="2">
        <v>400</v>
      </c>
      <c r="K230" s="2">
        <v>95</v>
      </c>
      <c r="L230" s="2">
        <v>0.7</v>
      </c>
      <c r="M230" s="1">
        <v>8.17</v>
      </c>
      <c r="N230" s="1">
        <v>1.9000000000000001E-4</v>
      </c>
      <c r="O230" s="1">
        <v>0.47899999999999998</v>
      </c>
      <c r="P230" s="1">
        <v>3.6100000000000003E-5</v>
      </c>
      <c r="Q230" s="1">
        <v>0.29526234468046197</v>
      </c>
      <c r="R230" s="1">
        <v>2.4629628803037699E-2</v>
      </c>
      <c r="S230" s="16"/>
      <c r="T230" s="16"/>
      <c r="V230" s="18"/>
      <c r="W230" s="18"/>
      <c r="Z230" s="18"/>
    </row>
    <row r="231" spans="1:26" s="5" customFormat="1" ht="15" customHeight="1" x14ac:dyDescent="0.25">
      <c r="A231" s="2">
        <v>2014</v>
      </c>
      <c r="B231" s="2">
        <v>1774</v>
      </c>
      <c r="C231" s="3" t="s">
        <v>16</v>
      </c>
      <c r="D231" s="4">
        <v>42156</v>
      </c>
      <c r="E231" s="2">
        <v>5198</v>
      </c>
      <c r="F231" s="3" t="s">
        <v>2</v>
      </c>
      <c r="G231" s="3" t="s">
        <v>1</v>
      </c>
      <c r="H231" s="3" t="s">
        <v>28</v>
      </c>
      <c r="I231" s="2">
        <v>2014</v>
      </c>
      <c r="J231" s="2">
        <v>400</v>
      </c>
      <c r="K231" s="2">
        <v>100</v>
      </c>
      <c r="L231" s="2">
        <v>0.7</v>
      </c>
      <c r="M231" s="1">
        <v>2.15</v>
      </c>
      <c r="N231" s="1">
        <v>2.6999999999999999E-5</v>
      </c>
      <c r="O231" s="1">
        <v>8.9999999999999993E-3</v>
      </c>
      <c r="P231" s="1">
        <v>3.9999999999999998E-7</v>
      </c>
      <c r="Q231" s="1">
        <v>6.8024693145820103E-2</v>
      </c>
      <c r="R231" s="1">
        <v>3.0246911898227399E-4</v>
      </c>
      <c r="S231" s="16">
        <f t="shared" si="21"/>
        <v>0.22723765153464187</v>
      </c>
      <c r="T231" s="16">
        <f t="shared" si="22"/>
        <v>2.4327159684055424E-2</v>
      </c>
      <c r="U231" s="5">
        <f t="shared" si="23"/>
        <v>6.2256890831408735E-4</v>
      </c>
      <c r="V231" s="18">
        <f t="shared" si="24"/>
        <v>6.6649752559055957E-5</v>
      </c>
      <c r="W231" s="18">
        <f t="shared" si="25"/>
        <v>6.1317772354331488E-5</v>
      </c>
      <c r="X231" s="5">
        <f>LOOKUP(G231,'Load Factor Adjustment'!$A$40:$A$46,'Load Factor Adjustment'!$D$40:$D$46)</f>
        <v>0.68571428571428572</v>
      </c>
      <c r="Y231" s="5">
        <f t="shared" si="26"/>
        <v>4.2690439427251706E-4</v>
      </c>
      <c r="Z231" s="18">
        <f t="shared" si="27"/>
        <v>4.204647247154159E-5</v>
      </c>
    </row>
    <row r="232" spans="1:26" s="5" customFormat="1" ht="15" customHeight="1" x14ac:dyDescent="0.25">
      <c r="A232" s="2">
        <v>2015</v>
      </c>
      <c r="B232" s="2">
        <v>1775</v>
      </c>
      <c r="C232" s="3" t="s">
        <v>16</v>
      </c>
      <c r="D232" s="4">
        <v>42195</v>
      </c>
      <c r="E232" s="2">
        <v>5124</v>
      </c>
      <c r="F232" s="3" t="s">
        <v>5</v>
      </c>
      <c r="G232" s="3" t="s">
        <v>1</v>
      </c>
      <c r="H232" s="3" t="s">
        <v>4</v>
      </c>
      <c r="I232" s="2">
        <v>1985</v>
      </c>
      <c r="J232" s="2">
        <v>200</v>
      </c>
      <c r="K232" s="2">
        <v>72</v>
      </c>
      <c r="L232" s="2">
        <v>0.7</v>
      </c>
      <c r="M232" s="1">
        <v>12.09</v>
      </c>
      <c r="N232" s="1">
        <v>2.7999999999999998E-4</v>
      </c>
      <c r="O232" s="1">
        <v>0.60499999999999998</v>
      </c>
      <c r="P232" s="1">
        <v>4.3999999999999999E-5</v>
      </c>
      <c r="Q232" s="1">
        <v>0.15611111072963799</v>
      </c>
      <c r="R232" s="1">
        <v>1.01444445103422E-2</v>
      </c>
      <c r="S232" s="16"/>
      <c r="T232" s="16"/>
      <c r="V232" s="18"/>
      <c r="W232" s="18"/>
      <c r="Z232" s="18"/>
    </row>
    <row r="233" spans="1:26" s="5" customFormat="1" ht="15" customHeight="1" x14ac:dyDescent="0.25">
      <c r="A233" s="2">
        <v>2015</v>
      </c>
      <c r="B233" s="2">
        <v>1775</v>
      </c>
      <c r="C233" s="3" t="s">
        <v>16</v>
      </c>
      <c r="D233" s="4">
        <v>42195</v>
      </c>
      <c r="E233" s="2">
        <v>5125</v>
      </c>
      <c r="F233" s="3" t="s">
        <v>2</v>
      </c>
      <c r="G233" s="3" t="s">
        <v>1</v>
      </c>
      <c r="H233" s="3" t="s">
        <v>28</v>
      </c>
      <c r="I233" s="2">
        <v>2013</v>
      </c>
      <c r="J233" s="2">
        <v>200</v>
      </c>
      <c r="K233" s="2">
        <v>80</v>
      </c>
      <c r="L233" s="2">
        <v>0.7</v>
      </c>
      <c r="M233" s="1">
        <v>2.15</v>
      </c>
      <c r="N233" s="1">
        <v>2.6999999999999999E-5</v>
      </c>
      <c r="O233" s="1">
        <v>8.9999999999999993E-3</v>
      </c>
      <c r="P233" s="1">
        <v>8.9999999999999996E-7</v>
      </c>
      <c r="Q233" s="1">
        <v>2.6876543930109398E-2</v>
      </c>
      <c r="R233" s="1">
        <v>1.2222221504894001E-4</v>
      </c>
      <c r="S233" s="16">
        <f t="shared" si="21"/>
        <v>0.12923456679952858</v>
      </c>
      <c r="T233" s="16">
        <f t="shared" si="22"/>
        <v>1.0022222295293259E-2</v>
      </c>
      <c r="U233" s="5">
        <f t="shared" si="23"/>
        <v>3.540673063000783E-4</v>
      </c>
      <c r="V233" s="18">
        <f t="shared" si="24"/>
        <v>2.7458143274776053E-5</v>
      </c>
      <c r="W233" s="18">
        <f t="shared" si="25"/>
        <v>2.5261491812793969E-5</v>
      </c>
      <c r="X233" s="5">
        <f>LOOKUP(G233,'Load Factor Adjustment'!$A$40:$A$46,'Load Factor Adjustment'!$D$40:$D$46)</f>
        <v>0.68571428571428572</v>
      </c>
      <c r="Y233" s="5">
        <f t="shared" si="26"/>
        <v>2.4278901003433942E-4</v>
      </c>
      <c r="Z233" s="18">
        <f t="shared" si="27"/>
        <v>1.7322165814487294E-5</v>
      </c>
    </row>
    <row r="234" spans="1:26" s="5" customFormat="1" ht="15" customHeight="1" x14ac:dyDescent="0.25">
      <c r="A234" s="2">
        <v>2014</v>
      </c>
      <c r="B234" s="2">
        <v>1776</v>
      </c>
      <c r="C234" s="3" t="s">
        <v>16</v>
      </c>
      <c r="D234" s="4">
        <v>42158</v>
      </c>
      <c r="E234" s="2">
        <v>5132</v>
      </c>
      <c r="F234" s="3" t="s">
        <v>5</v>
      </c>
      <c r="G234" s="3" t="s">
        <v>1</v>
      </c>
      <c r="H234" s="3" t="s">
        <v>4</v>
      </c>
      <c r="I234" s="2">
        <v>1979</v>
      </c>
      <c r="J234" s="2">
        <v>900</v>
      </c>
      <c r="K234" s="2">
        <v>98</v>
      </c>
      <c r="L234" s="2">
        <v>0.7</v>
      </c>
      <c r="M234" s="1">
        <v>12.09</v>
      </c>
      <c r="N234" s="1">
        <v>2.7999999999999998E-4</v>
      </c>
      <c r="O234" s="1">
        <v>0.60499999999999998</v>
      </c>
      <c r="P234" s="1">
        <v>4.3999999999999999E-5</v>
      </c>
      <c r="Q234" s="1">
        <v>1.0514583319190201</v>
      </c>
      <c r="R234" s="1">
        <v>7.7106944710031794E-2</v>
      </c>
      <c r="S234" s="16"/>
      <c r="T234" s="16"/>
      <c r="V234" s="18"/>
      <c r="W234" s="18"/>
      <c r="Z234" s="18"/>
    </row>
    <row r="235" spans="1:26" s="5" customFormat="1" ht="15" customHeight="1" x14ac:dyDescent="0.25">
      <c r="A235" s="2">
        <v>2014</v>
      </c>
      <c r="B235" s="2">
        <v>1776</v>
      </c>
      <c r="C235" s="3" t="s">
        <v>16</v>
      </c>
      <c r="D235" s="4">
        <v>42158</v>
      </c>
      <c r="E235" s="2">
        <v>5134</v>
      </c>
      <c r="F235" s="3" t="s">
        <v>2</v>
      </c>
      <c r="G235" s="3" t="s">
        <v>1</v>
      </c>
      <c r="H235" s="3" t="s">
        <v>28</v>
      </c>
      <c r="I235" s="2">
        <v>2014</v>
      </c>
      <c r="J235" s="2">
        <v>900</v>
      </c>
      <c r="K235" s="2">
        <v>100</v>
      </c>
      <c r="L235" s="2">
        <v>0.7</v>
      </c>
      <c r="M235" s="1">
        <v>2.15</v>
      </c>
      <c r="N235" s="1">
        <v>2.6999999999999999E-5</v>
      </c>
      <c r="O235" s="1">
        <v>8.9999999999999993E-3</v>
      </c>
      <c r="P235" s="1">
        <v>3.9999999999999998E-7</v>
      </c>
      <c r="Q235" s="1">
        <v>0.15774305950617001</v>
      </c>
      <c r="R235" s="1">
        <v>7.4999996178346396E-4</v>
      </c>
      <c r="S235" s="16">
        <f t="shared" si="21"/>
        <v>0.89371527241285009</v>
      </c>
      <c r="T235" s="16">
        <f t="shared" si="22"/>
        <v>7.6356944748248334E-2</v>
      </c>
      <c r="U235" s="5">
        <f t="shared" si="23"/>
        <v>2.4485349929119181E-3</v>
      </c>
      <c r="V235" s="18">
        <f t="shared" si="24"/>
        <v>2.0919710889931052E-4</v>
      </c>
      <c r="W235" s="18">
        <f t="shared" si="25"/>
        <v>1.9246134018736569E-4</v>
      </c>
      <c r="X235" s="5">
        <f>LOOKUP(G235,'Load Factor Adjustment'!$A$40:$A$46,'Load Factor Adjustment'!$D$40:$D$46)</f>
        <v>0.68571428571428572</v>
      </c>
      <c r="Y235" s="5">
        <f t="shared" si="26"/>
        <v>1.6789954237110296E-3</v>
      </c>
      <c r="Z235" s="18">
        <f t="shared" si="27"/>
        <v>1.3197349041419362E-4</v>
      </c>
    </row>
    <row r="236" spans="1:26" s="5" customFormat="1" ht="15" customHeight="1" x14ac:dyDescent="0.25">
      <c r="A236" s="2">
        <v>2015</v>
      </c>
      <c r="B236" s="2">
        <v>1777</v>
      </c>
      <c r="C236" s="3" t="s">
        <v>3</v>
      </c>
      <c r="D236" s="4">
        <v>42285</v>
      </c>
      <c r="E236" s="2">
        <v>5386</v>
      </c>
      <c r="F236" s="3" t="s">
        <v>5</v>
      </c>
      <c r="G236" s="3" t="s">
        <v>1</v>
      </c>
      <c r="H236" s="3" t="s">
        <v>4</v>
      </c>
      <c r="I236" s="2">
        <v>1995</v>
      </c>
      <c r="J236" s="2">
        <v>1000</v>
      </c>
      <c r="K236" s="2">
        <v>100</v>
      </c>
      <c r="L236" s="2">
        <v>0.7</v>
      </c>
      <c r="M236" s="1">
        <v>8.17</v>
      </c>
      <c r="N236" s="1">
        <v>1.9000000000000001E-4</v>
      </c>
      <c r="O236" s="1">
        <v>0.47899999999999998</v>
      </c>
      <c r="P236" s="1">
        <v>3.6100000000000003E-5</v>
      </c>
      <c r="Q236" s="1">
        <v>0.80632715831027002</v>
      </c>
      <c r="R236" s="1">
        <v>7.0385799951616507E-2</v>
      </c>
      <c r="S236" s="16"/>
      <c r="T236" s="16"/>
      <c r="V236" s="18"/>
      <c r="W236" s="18"/>
      <c r="Z236" s="18"/>
    </row>
    <row r="237" spans="1:26" s="5" customFormat="1" ht="15" customHeight="1" x14ac:dyDescent="0.25">
      <c r="A237" s="2">
        <v>2015</v>
      </c>
      <c r="B237" s="2">
        <v>1777</v>
      </c>
      <c r="C237" s="3" t="s">
        <v>3</v>
      </c>
      <c r="D237" s="4">
        <v>42285</v>
      </c>
      <c r="E237" s="2">
        <v>5387</v>
      </c>
      <c r="F237" s="3" t="s">
        <v>2</v>
      </c>
      <c r="G237" s="3" t="s">
        <v>1</v>
      </c>
      <c r="H237" s="3" t="s">
        <v>13</v>
      </c>
      <c r="I237" s="2">
        <v>2013</v>
      </c>
      <c r="J237" s="2">
        <v>1000</v>
      </c>
      <c r="K237" s="2">
        <v>106</v>
      </c>
      <c r="L237" s="2">
        <v>0.7</v>
      </c>
      <c r="M237" s="1">
        <v>2.3199999999999998</v>
      </c>
      <c r="N237" s="1">
        <v>3.0000000000000001E-5</v>
      </c>
      <c r="O237" s="1">
        <v>0.112</v>
      </c>
      <c r="P237" s="1">
        <v>7.9999999999999996E-6</v>
      </c>
      <c r="Q237" s="1">
        <v>0.202021595727856</v>
      </c>
      <c r="R237" s="1">
        <v>1.2432098828208799E-2</v>
      </c>
      <c r="S237" s="16">
        <f t="shared" si="21"/>
        <v>0.60430556258241408</v>
      </c>
      <c r="T237" s="16">
        <f t="shared" si="22"/>
        <v>5.7953701123407711E-2</v>
      </c>
      <c r="U237" s="5">
        <f t="shared" si="23"/>
        <v>1.6556316783079839E-3</v>
      </c>
      <c r="V237" s="18">
        <f t="shared" si="24"/>
        <v>1.5877726335180196E-4</v>
      </c>
      <c r="W237" s="18">
        <f t="shared" si="25"/>
        <v>1.4607508228365779E-4</v>
      </c>
      <c r="X237" s="5">
        <f>LOOKUP(G237,'Load Factor Adjustment'!$A$40:$A$46,'Load Factor Adjustment'!$D$40:$D$46)</f>
        <v>0.68571428571428572</v>
      </c>
      <c r="Y237" s="5">
        <f t="shared" si="26"/>
        <v>1.1352902936969031E-3</v>
      </c>
      <c r="Z237" s="18">
        <f t="shared" si="27"/>
        <v>1.0016577070879392E-4</v>
      </c>
    </row>
    <row r="238" spans="1:26" s="5" customFormat="1" ht="15" customHeight="1" x14ac:dyDescent="0.25">
      <c r="A238" s="2">
        <v>2015</v>
      </c>
      <c r="B238" s="2">
        <v>1778</v>
      </c>
      <c r="C238" s="3" t="s">
        <v>3</v>
      </c>
      <c r="D238" s="4">
        <v>42285</v>
      </c>
      <c r="E238" s="2">
        <v>5408</v>
      </c>
      <c r="F238" s="3" t="s">
        <v>5</v>
      </c>
      <c r="G238" s="3" t="s">
        <v>1</v>
      </c>
      <c r="H238" s="3" t="s">
        <v>4</v>
      </c>
      <c r="I238" s="2">
        <v>1977</v>
      </c>
      <c r="J238" s="2">
        <v>500</v>
      </c>
      <c r="K238" s="2">
        <v>200</v>
      </c>
      <c r="L238" s="2">
        <v>0.7</v>
      </c>
      <c r="M238" s="1">
        <v>11.16</v>
      </c>
      <c r="N238" s="1">
        <v>2.5999999999999998E-4</v>
      </c>
      <c r="O238" s="1">
        <v>0.39600000000000002</v>
      </c>
      <c r="P238" s="1">
        <v>2.8799999999999999E-5</v>
      </c>
      <c r="Q238" s="1">
        <v>1.1018518219690401</v>
      </c>
      <c r="R238" s="1">
        <v>5.7222220341138497E-2</v>
      </c>
      <c r="S238" s="16"/>
      <c r="T238" s="16"/>
      <c r="V238" s="18"/>
      <c r="W238" s="18"/>
      <c r="Z238" s="18"/>
    </row>
    <row r="239" spans="1:26" s="5" customFormat="1" ht="15" customHeight="1" x14ac:dyDescent="0.25">
      <c r="A239" s="2">
        <v>2015</v>
      </c>
      <c r="B239" s="2">
        <v>1778</v>
      </c>
      <c r="C239" s="3" t="s">
        <v>3</v>
      </c>
      <c r="D239" s="4">
        <v>42285</v>
      </c>
      <c r="E239" s="2">
        <v>5409</v>
      </c>
      <c r="F239" s="3" t="s">
        <v>2</v>
      </c>
      <c r="G239" s="3" t="s">
        <v>1</v>
      </c>
      <c r="H239" s="3" t="s">
        <v>0</v>
      </c>
      <c r="I239" s="2">
        <v>2015</v>
      </c>
      <c r="J239" s="2">
        <v>500</v>
      </c>
      <c r="K239" s="2">
        <v>250</v>
      </c>
      <c r="L239" s="2">
        <v>0.7</v>
      </c>
      <c r="M239" s="1">
        <v>0.26</v>
      </c>
      <c r="N239" s="1">
        <v>3.5999999999999998E-6</v>
      </c>
      <c r="O239" s="1">
        <v>8.9999999999999993E-3</v>
      </c>
      <c r="P239" s="1">
        <v>2.9999999999999999E-7</v>
      </c>
      <c r="Q239" s="1">
        <v>2.59452146635916E-2</v>
      </c>
      <c r="R239" s="1">
        <v>9.4039346769448804E-4</v>
      </c>
      <c r="S239" s="16">
        <f t="shared" si="21"/>
        <v>1.0759066073054484</v>
      </c>
      <c r="T239" s="16">
        <f t="shared" si="22"/>
        <v>5.6281826873444012E-2</v>
      </c>
      <c r="U239" s="5">
        <f t="shared" si="23"/>
        <v>2.9476893350834201E-3</v>
      </c>
      <c r="V239" s="18">
        <f t="shared" si="24"/>
        <v>1.5419678595464113E-4</v>
      </c>
      <c r="W239" s="18">
        <f t="shared" si="25"/>
        <v>1.4186104307826984E-4</v>
      </c>
      <c r="X239" s="5">
        <f>LOOKUP(G239,'Load Factor Adjustment'!$A$40:$A$46,'Load Factor Adjustment'!$D$40:$D$46)</f>
        <v>0.68571428571428572</v>
      </c>
      <c r="Y239" s="5">
        <f t="shared" si="26"/>
        <v>2.021272686914345E-3</v>
      </c>
      <c r="Z239" s="18">
        <f t="shared" si="27"/>
        <v>9.7276143825099313E-5</v>
      </c>
    </row>
    <row r="240" spans="1:26" s="5" customFormat="1" ht="15" customHeight="1" x14ac:dyDescent="0.25">
      <c r="A240" s="2">
        <v>2015</v>
      </c>
      <c r="B240" s="2">
        <v>1779</v>
      </c>
      <c r="C240" s="3" t="s">
        <v>3</v>
      </c>
      <c r="D240" s="4">
        <v>42314</v>
      </c>
      <c r="E240" s="2">
        <v>5235</v>
      </c>
      <c r="F240" s="3" t="s">
        <v>5</v>
      </c>
      <c r="G240" s="3" t="s">
        <v>1</v>
      </c>
      <c r="H240" s="3" t="s">
        <v>4</v>
      </c>
      <c r="I240" s="2">
        <v>1978</v>
      </c>
      <c r="J240" s="2">
        <v>500</v>
      </c>
      <c r="K240" s="2">
        <v>59</v>
      </c>
      <c r="L240" s="2">
        <v>0.7</v>
      </c>
      <c r="M240" s="1">
        <v>12.09</v>
      </c>
      <c r="N240" s="1">
        <v>2.7999999999999998E-4</v>
      </c>
      <c r="O240" s="1">
        <v>0.60499999999999998</v>
      </c>
      <c r="P240" s="1">
        <v>4.3999999999999999E-5</v>
      </c>
      <c r="Q240" s="1">
        <v>0.35167824026769801</v>
      </c>
      <c r="R240" s="1">
        <v>2.57897377431512E-2</v>
      </c>
      <c r="S240" s="16"/>
      <c r="T240" s="16"/>
      <c r="V240" s="18"/>
      <c r="W240" s="18"/>
      <c r="Z240" s="18"/>
    </row>
    <row r="241" spans="1:26" s="5" customFormat="1" ht="15" customHeight="1" x14ac:dyDescent="0.25">
      <c r="A241" s="2">
        <v>2015</v>
      </c>
      <c r="B241" s="2">
        <v>1779</v>
      </c>
      <c r="C241" s="3" t="s">
        <v>3</v>
      </c>
      <c r="D241" s="4">
        <v>42314</v>
      </c>
      <c r="E241" s="2">
        <v>5236</v>
      </c>
      <c r="F241" s="3" t="s">
        <v>2</v>
      </c>
      <c r="G241" s="3" t="s">
        <v>1</v>
      </c>
      <c r="H241" s="3" t="s">
        <v>0</v>
      </c>
      <c r="I241" s="2">
        <v>2015</v>
      </c>
      <c r="J241" s="2">
        <v>500</v>
      </c>
      <c r="K241" s="2">
        <v>65</v>
      </c>
      <c r="L241" s="2">
        <v>0.7</v>
      </c>
      <c r="M241" s="1">
        <v>2.74</v>
      </c>
      <c r="N241" s="1">
        <v>3.6000000000000001E-5</v>
      </c>
      <c r="O241" s="1">
        <v>8.9999999999999993E-3</v>
      </c>
      <c r="P241" s="1">
        <v>8.9999999999999996E-7</v>
      </c>
      <c r="Q241" s="1">
        <v>7.0968363307931298E-2</v>
      </c>
      <c r="R241" s="1">
        <v>2.8211803946753702E-4</v>
      </c>
      <c r="S241" s="16">
        <f t="shared" si="21"/>
        <v>0.28070987695976668</v>
      </c>
      <c r="T241" s="16">
        <f t="shared" si="22"/>
        <v>2.5507619703683662E-2</v>
      </c>
      <c r="U241" s="5">
        <f t="shared" si="23"/>
        <v>7.6906815605415531E-4</v>
      </c>
      <c r="V241" s="18">
        <f t="shared" si="24"/>
        <v>6.9883889599133326E-5</v>
      </c>
      <c r="W241" s="18">
        <f t="shared" si="25"/>
        <v>6.4293178431202664E-5</v>
      </c>
      <c r="X241" s="5">
        <f>LOOKUP(G241,'Load Factor Adjustment'!$A$40:$A$46,'Load Factor Adjustment'!$D$40:$D$46)</f>
        <v>0.68571428571428572</v>
      </c>
      <c r="Y241" s="5">
        <f t="shared" si="26"/>
        <v>5.2736102129427793E-4</v>
      </c>
      <c r="Z241" s="18">
        <f t="shared" si="27"/>
        <v>4.4086750924253257E-5</v>
      </c>
    </row>
    <row r="242" spans="1:26" s="5" customFormat="1" ht="15" customHeight="1" x14ac:dyDescent="0.25">
      <c r="A242" s="2">
        <v>2014</v>
      </c>
      <c r="B242" s="2">
        <v>1780</v>
      </c>
      <c r="C242" s="3" t="s">
        <v>3</v>
      </c>
      <c r="D242" s="4">
        <v>42172</v>
      </c>
      <c r="E242" s="2">
        <v>5384</v>
      </c>
      <c r="F242" s="3" t="s">
        <v>5</v>
      </c>
      <c r="G242" s="3" t="s">
        <v>1</v>
      </c>
      <c r="H242" s="3" t="s">
        <v>4</v>
      </c>
      <c r="I242" s="2">
        <v>1982</v>
      </c>
      <c r="J242" s="2">
        <v>1500</v>
      </c>
      <c r="K242" s="2">
        <v>99</v>
      </c>
      <c r="L242" s="2">
        <v>0.7</v>
      </c>
      <c r="M242" s="1">
        <v>12.09</v>
      </c>
      <c r="N242" s="1">
        <v>2.7999999999999998E-4</v>
      </c>
      <c r="O242" s="1">
        <v>0.60499999999999998</v>
      </c>
      <c r="P242" s="1">
        <v>4.3999999999999999E-5</v>
      </c>
      <c r="Q242" s="1">
        <v>1.7703124976187501</v>
      </c>
      <c r="R242" s="1">
        <v>0.12982291711382901</v>
      </c>
      <c r="S242" s="16"/>
      <c r="T242" s="16"/>
      <c r="V242" s="18"/>
      <c r="W242" s="18"/>
      <c r="Z242" s="18"/>
    </row>
    <row r="243" spans="1:26" s="5" customFormat="1" ht="15" customHeight="1" x14ac:dyDescent="0.25">
      <c r="A243" s="2">
        <v>2014</v>
      </c>
      <c r="B243" s="2">
        <v>1780</v>
      </c>
      <c r="C243" s="3" t="s">
        <v>3</v>
      </c>
      <c r="D243" s="4">
        <v>42172</v>
      </c>
      <c r="E243" s="2">
        <v>5385</v>
      </c>
      <c r="F243" s="3" t="s">
        <v>2</v>
      </c>
      <c r="G243" s="3" t="s">
        <v>1</v>
      </c>
      <c r="H243" s="3" t="s">
        <v>13</v>
      </c>
      <c r="I243" s="2">
        <v>2014</v>
      </c>
      <c r="J243" s="2">
        <v>1500</v>
      </c>
      <c r="K243" s="2">
        <v>105</v>
      </c>
      <c r="L243" s="2">
        <v>0.7</v>
      </c>
      <c r="M243" s="1">
        <v>2.3199999999999998</v>
      </c>
      <c r="N243" s="1">
        <v>3.0000000000000001E-5</v>
      </c>
      <c r="O243" s="1">
        <v>0.112</v>
      </c>
      <c r="P243" s="1">
        <v>7.9999999999999996E-6</v>
      </c>
      <c r="Q243" s="1">
        <v>0.309288180373682</v>
      </c>
      <c r="R243" s="1">
        <v>2.0902777823525901E-2</v>
      </c>
      <c r="S243" s="16">
        <f t="shared" si="21"/>
        <v>1.4610243172450681</v>
      </c>
      <c r="T243" s="16">
        <f t="shared" si="22"/>
        <v>0.10892013929030311</v>
      </c>
      <c r="U243" s="5">
        <f t="shared" si="23"/>
        <v>4.0028063486166245E-3</v>
      </c>
      <c r="V243" s="18">
        <f t="shared" si="24"/>
        <v>2.984113405213784E-4</v>
      </c>
      <c r="W243" s="18">
        <f t="shared" si="25"/>
        <v>2.7453843327966812E-4</v>
      </c>
      <c r="X243" s="5">
        <f>LOOKUP(G243,'Load Factor Adjustment'!$A$40:$A$46,'Load Factor Adjustment'!$D$40:$D$46)</f>
        <v>0.68571428571428572</v>
      </c>
      <c r="Y243" s="5">
        <f t="shared" si="26"/>
        <v>2.7447814961942566E-3</v>
      </c>
      <c r="Z243" s="18">
        <f t="shared" si="27"/>
        <v>1.8825492567748671E-4</v>
      </c>
    </row>
    <row r="244" spans="1:26" s="5" customFormat="1" ht="15" customHeight="1" x14ac:dyDescent="0.25">
      <c r="A244" s="2">
        <v>2015</v>
      </c>
      <c r="B244" s="2">
        <v>1781</v>
      </c>
      <c r="C244" s="3" t="s">
        <v>3</v>
      </c>
      <c r="D244" s="4">
        <v>42327</v>
      </c>
      <c r="E244" s="2">
        <v>5237</v>
      </c>
      <c r="F244" s="3" t="s">
        <v>5</v>
      </c>
      <c r="G244" s="3" t="s">
        <v>1</v>
      </c>
      <c r="H244" s="3" t="s">
        <v>4</v>
      </c>
      <c r="I244" s="2">
        <v>1975</v>
      </c>
      <c r="J244" s="2">
        <v>1250</v>
      </c>
      <c r="K244" s="2">
        <v>150</v>
      </c>
      <c r="L244" s="2">
        <v>0.7</v>
      </c>
      <c r="M244" s="1">
        <v>11.16</v>
      </c>
      <c r="N244" s="1">
        <v>2.5999999999999998E-4</v>
      </c>
      <c r="O244" s="1">
        <v>0.39600000000000002</v>
      </c>
      <c r="P244" s="1">
        <v>2.8799999999999999E-5</v>
      </c>
      <c r="Q244" s="1">
        <v>2.0659721661919601</v>
      </c>
      <c r="R244" s="1">
        <v>0.10729166313963499</v>
      </c>
      <c r="S244" s="16"/>
      <c r="T244" s="16"/>
      <c r="V244" s="18"/>
      <c r="W244" s="18"/>
      <c r="Z244" s="18"/>
    </row>
    <row r="245" spans="1:26" s="5" customFormat="1" ht="15" customHeight="1" x14ac:dyDescent="0.25">
      <c r="A245" s="2">
        <v>2015</v>
      </c>
      <c r="B245" s="2">
        <v>1781</v>
      </c>
      <c r="C245" s="3" t="s">
        <v>3</v>
      </c>
      <c r="D245" s="4">
        <v>42327</v>
      </c>
      <c r="E245" s="2">
        <v>5238</v>
      </c>
      <c r="F245" s="3" t="s">
        <v>2</v>
      </c>
      <c r="G245" s="3" t="s">
        <v>1</v>
      </c>
      <c r="H245" s="3" t="s">
        <v>28</v>
      </c>
      <c r="I245" s="2">
        <v>2014</v>
      </c>
      <c r="J245" s="2">
        <v>1250</v>
      </c>
      <c r="K245" s="2">
        <v>100</v>
      </c>
      <c r="L245" s="2">
        <v>0.7</v>
      </c>
      <c r="M245" s="1">
        <v>2.15</v>
      </c>
      <c r="N245" s="1">
        <v>2.6999999999999999E-5</v>
      </c>
      <c r="O245" s="1">
        <v>8.9999999999999993E-3</v>
      </c>
      <c r="P245" s="1">
        <v>3.9999999999999998E-7</v>
      </c>
      <c r="Q245" s="1">
        <v>0.22364487424419799</v>
      </c>
      <c r="R245" s="1">
        <v>1.10918204532612E-3</v>
      </c>
      <c r="S245" s="16">
        <f t="shared" si="21"/>
        <v>1.842327291947762</v>
      </c>
      <c r="T245" s="16">
        <f t="shared" si="22"/>
        <v>0.10618248109430888</v>
      </c>
      <c r="U245" s="5">
        <f t="shared" si="23"/>
        <v>5.0474720327335944E-3</v>
      </c>
      <c r="V245" s="18">
        <f t="shared" si="24"/>
        <v>2.9091090710769556E-4</v>
      </c>
      <c r="W245" s="18">
        <f t="shared" si="25"/>
        <v>2.6763803453907993E-4</v>
      </c>
      <c r="X245" s="5">
        <f>LOOKUP(G245,'Load Factor Adjustment'!$A$40:$A$46,'Load Factor Adjustment'!$D$40:$D$46)</f>
        <v>0.68571428571428572</v>
      </c>
      <c r="Y245" s="5">
        <f t="shared" si="26"/>
        <v>3.4611236795887503E-3</v>
      </c>
      <c r="Z245" s="18">
        <f t="shared" si="27"/>
        <v>1.8352322368394054E-4</v>
      </c>
    </row>
    <row r="246" spans="1:26" s="5" customFormat="1" ht="15" customHeight="1" x14ac:dyDescent="0.25">
      <c r="A246" s="2">
        <v>2014</v>
      </c>
      <c r="B246" s="2">
        <v>1782</v>
      </c>
      <c r="C246" s="3" t="s">
        <v>3</v>
      </c>
      <c r="D246" s="4">
        <v>42172</v>
      </c>
      <c r="E246" s="2">
        <v>5368</v>
      </c>
      <c r="F246" s="3" t="s">
        <v>5</v>
      </c>
      <c r="G246" s="3" t="s">
        <v>1</v>
      </c>
      <c r="H246" s="3" t="s">
        <v>4</v>
      </c>
      <c r="I246" s="2">
        <v>1992</v>
      </c>
      <c r="J246" s="2">
        <v>2500</v>
      </c>
      <c r="K246" s="2">
        <v>81</v>
      </c>
      <c r="L246" s="2">
        <v>0.7</v>
      </c>
      <c r="M246" s="1">
        <v>8.17</v>
      </c>
      <c r="N246" s="1">
        <v>1.9000000000000001E-4</v>
      </c>
      <c r="O246" s="1">
        <v>0.47899999999999998</v>
      </c>
      <c r="P246" s="1">
        <v>3.6100000000000003E-5</v>
      </c>
      <c r="Q246" s="1">
        <v>1.6328124955783001</v>
      </c>
      <c r="R246" s="1">
        <v>0.14253124490202301</v>
      </c>
      <c r="S246" s="16"/>
      <c r="T246" s="16"/>
      <c r="V246" s="18"/>
      <c r="W246" s="18"/>
      <c r="Z246" s="18"/>
    </row>
    <row r="247" spans="1:26" s="5" customFormat="1" ht="15" customHeight="1" x14ac:dyDescent="0.25">
      <c r="A247" s="2">
        <v>2014</v>
      </c>
      <c r="B247" s="2">
        <v>1782</v>
      </c>
      <c r="C247" s="3" t="s">
        <v>3</v>
      </c>
      <c r="D247" s="4">
        <v>42172</v>
      </c>
      <c r="E247" s="2">
        <v>5369</v>
      </c>
      <c r="F247" s="3" t="s">
        <v>2</v>
      </c>
      <c r="G247" s="3" t="s">
        <v>1</v>
      </c>
      <c r="H247" s="3" t="s">
        <v>28</v>
      </c>
      <c r="I247" s="2">
        <v>2014</v>
      </c>
      <c r="J247" s="2">
        <v>2500</v>
      </c>
      <c r="K247" s="2">
        <v>105</v>
      </c>
      <c r="L247" s="2">
        <v>0.7</v>
      </c>
      <c r="M247" s="1">
        <v>2.15</v>
      </c>
      <c r="N247" s="1">
        <v>2.6999999999999999E-5</v>
      </c>
      <c r="O247" s="1">
        <v>8.9999999999999993E-3</v>
      </c>
      <c r="P247" s="1">
        <v>3.9999999999999998E-7</v>
      </c>
      <c r="Q247" s="1">
        <v>0.50109954793031797</v>
      </c>
      <c r="R247" s="1">
        <v>2.7951387741768901E-3</v>
      </c>
      <c r="S247" s="16">
        <f t="shared" si="21"/>
        <v>1.1317129476479821</v>
      </c>
      <c r="T247" s="16">
        <f t="shared" si="22"/>
        <v>0.13973610612784612</v>
      </c>
      <c r="U247" s="5">
        <f t="shared" si="23"/>
        <v>3.1005834182136495E-3</v>
      </c>
      <c r="V247" s="18">
        <f t="shared" si="24"/>
        <v>3.8283864692560579E-4</v>
      </c>
      <c r="W247" s="18">
        <f t="shared" si="25"/>
        <v>3.5221155517155733E-4</v>
      </c>
      <c r="X247" s="5">
        <f>LOOKUP(G247,'Load Factor Adjustment'!$A$40:$A$46,'Load Factor Adjustment'!$D$40:$D$46)</f>
        <v>0.68571428571428572</v>
      </c>
      <c r="Y247" s="5">
        <f t="shared" si="26"/>
        <v>2.1261143439179312E-3</v>
      </c>
      <c r="Z247" s="18">
        <f t="shared" si="27"/>
        <v>2.4151649497478219E-4</v>
      </c>
    </row>
    <row r="248" spans="1:26" s="5" customFormat="1" ht="15" customHeight="1" x14ac:dyDescent="0.25">
      <c r="A248" s="2">
        <v>2015</v>
      </c>
      <c r="B248" s="2">
        <v>1783</v>
      </c>
      <c r="C248" s="3" t="s">
        <v>3</v>
      </c>
      <c r="D248" s="4">
        <v>42331</v>
      </c>
      <c r="E248" s="2">
        <v>5310</v>
      </c>
      <c r="F248" s="3" t="s">
        <v>5</v>
      </c>
      <c r="G248" s="3" t="s">
        <v>1</v>
      </c>
      <c r="H248" s="3" t="s">
        <v>4</v>
      </c>
      <c r="I248" s="2">
        <v>1989</v>
      </c>
      <c r="J248" s="2">
        <v>100</v>
      </c>
      <c r="K248" s="2">
        <v>80</v>
      </c>
      <c r="L248" s="2">
        <v>0.7</v>
      </c>
      <c r="M248" s="1">
        <v>8.17</v>
      </c>
      <c r="N248" s="1">
        <v>1.9000000000000001E-4</v>
      </c>
      <c r="O248" s="1">
        <v>0.47899999999999998</v>
      </c>
      <c r="P248" s="1">
        <v>3.6100000000000003E-5</v>
      </c>
      <c r="Q248" s="1">
        <v>5.4067900901746097E-2</v>
      </c>
      <c r="R248" s="1">
        <v>3.6475925130418298E-3</v>
      </c>
      <c r="S248" s="16"/>
      <c r="T248" s="16"/>
      <c r="V248" s="18"/>
      <c r="W248" s="18"/>
      <c r="Z248" s="18"/>
    </row>
    <row r="249" spans="1:26" s="5" customFormat="1" ht="15" customHeight="1" x14ac:dyDescent="0.25">
      <c r="A249" s="2">
        <v>2015</v>
      </c>
      <c r="B249" s="2">
        <v>1783</v>
      </c>
      <c r="C249" s="3" t="s">
        <v>3</v>
      </c>
      <c r="D249" s="4">
        <v>42331</v>
      </c>
      <c r="E249" s="2">
        <v>5311</v>
      </c>
      <c r="F249" s="3" t="s">
        <v>2</v>
      </c>
      <c r="G249" s="3" t="s">
        <v>1</v>
      </c>
      <c r="H249" s="3" t="s">
        <v>0</v>
      </c>
      <c r="I249" s="2">
        <v>2015</v>
      </c>
      <c r="J249" s="2">
        <v>100</v>
      </c>
      <c r="K249" s="2">
        <v>100</v>
      </c>
      <c r="L249" s="2">
        <v>0.7</v>
      </c>
      <c r="M249" s="1">
        <v>2.3199999999999998</v>
      </c>
      <c r="N249" s="1">
        <v>3.0000000000000001E-5</v>
      </c>
      <c r="O249" s="1">
        <v>0.112</v>
      </c>
      <c r="P249" s="1">
        <v>7.9999999999999996E-6</v>
      </c>
      <c r="Q249" s="1">
        <v>1.8016974483789E-2</v>
      </c>
      <c r="R249" s="1">
        <v>8.9506173974924401E-4</v>
      </c>
      <c r="S249" s="16">
        <f t="shared" si="21"/>
        <v>3.6050926417957097E-2</v>
      </c>
      <c r="T249" s="16">
        <f t="shared" si="22"/>
        <v>2.7525307732925858E-3</v>
      </c>
      <c r="U249" s="5">
        <f t="shared" si="23"/>
        <v>9.8769661419060542E-5</v>
      </c>
      <c r="V249" s="18">
        <f t="shared" si="24"/>
        <v>7.5411802008016049E-6</v>
      </c>
      <c r="W249" s="18">
        <f t="shared" si="25"/>
        <v>6.9378857847374771E-6</v>
      </c>
      <c r="X249" s="5">
        <f>LOOKUP(G249,'Load Factor Adjustment'!$A$40:$A$46,'Load Factor Adjustment'!$D$40:$D$46)</f>
        <v>0.68571428571428572</v>
      </c>
      <c r="Y249" s="5">
        <f t="shared" si="26"/>
        <v>6.7727767830212942E-5</v>
      </c>
      <c r="Z249" s="18">
        <f t="shared" si="27"/>
        <v>4.7574073952485561E-6</v>
      </c>
    </row>
    <row r="250" spans="1:26" s="5" customFormat="1" ht="15" customHeight="1" x14ac:dyDescent="0.25">
      <c r="A250" s="2">
        <v>2014</v>
      </c>
      <c r="B250" s="2">
        <v>1784</v>
      </c>
      <c r="C250" s="3" t="s">
        <v>3</v>
      </c>
      <c r="D250" s="4">
        <v>42199</v>
      </c>
      <c r="E250" s="2">
        <v>5135</v>
      </c>
      <c r="F250" s="3" t="s">
        <v>5</v>
      </c>
      <c r="G250" s="3" t="s">
        <v>1</v>
      </c>
      <c r="H250" s="3" t="s">
        <v>8</v>
      </c>
      <c r="I250" s="2">
        <v>1999</v>
      </c>
      <c r="J250" s="2">
        <v>2000</v>
      </c>
      <c r="K250" s="2">
        <v>104</v>
      </c>
      <c r="L250" s="2">
        <v>0.7</v>
      </c>
      <c r="M250" s="1">
        <v>6.54</v>
      </c>
      <c r="N250" s="1">
        <v>1.4999999999999999E-4</v>
      </c>
      <c r="O250" s="1">
        <v>0.30399999999999999</v>
      </c>
      <c r="P250" s="1">
        <v>2.2099999999999998E-5</v>
      </c>
      <c r="Q250" s="1">
        <v>1.33851850332282</v>
      </c>
      <c r="R250" s="1">
        <v>9.1353081589352306E-2</v>
      </c>
      <c r="S250" s="16"/>
      <c r="T250" s="16"/>
      <c r="V250" s="18"/>
      <c r="W250" s="18"/>
      <c r="Z250" s="18"/>
    </row>
    <row r="251" spans="1:26" s="5" customFormat="1" ht="15" customHeight="1" x14ac:dyDescent="0.25">
      <c r="A251" s="2">
        <v>2014</v>
      </c>
      <c r="B251" s="2">
        <v>1784</v>
      </c>
      <c r="C251" s="3" t="s">
        <v>3</v>
      </c>
      <c r="D251" s="4">
        <v>42199</v>
      </c>
      <c r="E251" s="2">
        <v>5136</v>
      </c>
      <c r="F251" s="3" t="s">
        <v>2</v>
      </c>
      <c r="G251" s="3" t="s">
        <v>1</v>
      </c>
      <c r="H251" s="3" t="s">
        <v>0</v>
      </c>
      <c r="I251" s="2">
        <v>2015</v>
      </c>
      <c r="J251" s="2">
        <v>2000</v>
      </c>
      <c r="K251" s="2">
        <v>115</v>
      </c>
      <c r="L251" s="2">
        <v>0.7</v>
      </c>
      <c r="M251" s="1">
        <v>2.3199999999999998</v>
      </c>
      <c r="N251" s="1">
        <v>3.0000000000000001E-5</v>
      </c>
      <c r="O251" s="1">
        <v>0.112</v>
      </c>
      <c r="P251" s="1">
        <v>7.9999999999999996E-6</v>
      </c>
      <c r="Q251" s="1">
        <v>0.46496911469177499</v>
      </c>
      <c r="R251" s="1">
        <v>3.4074074071473802E-2</v>
      </c>
      <c r="S251" s="16">
        <f t="shared" si="21"/>
        <v>0.87354938863104503</v>
      </c>
      <c r="T251" s="16">
        <f t="shared" si="22"/>
        <v>5.7279007517878504E-2</v>
      </c>
      <c r="U251" s="5">
        <f t="shared" si="23"/>
        <v>2.3932859962494386E-3</v>
      </c>
      <c r="V251" s="18">
        <f t="shared" si="24"/>
        <v>1.5692878772021509E-4</v>
      </c>
      <c r="W251" s="18">
        <f t="shared" si="25"/>
        <v>1.4437448470259789E-4</v>
      </c>
      <c r="X251" s="5">
        <f>LOOKUP(G251,'Load Factor Adjustment'!$A$40:$A$46,'Load Factor Adjustment'!$D$40:$D$46)</f>
        <v>0.68571428571428572</v>
      </c>
      <c r="Y251" s="5">
        <f t="shared" si="26"/>
        <v>1.6411103974281866E-3</v>
      </c>
      <c r="Z251" s="18">
        <f t="shared" si="27"/>
        <v>9.8999646653209988E-5</v>
      </c>
    </row>
    <row r="252" spans="1:26" s="5" customFormat="1" ht="15" customHeight="1" x14ac:dyDescent="0.25">
      <c r="A252" s="2">
        <v>2015</v>
      </c>
      <c r="B252" s="2">
        <v>1785</v>
      </c>
      <c r="C252" s="3" t="s">
        <v>25</v>
      </c>
      <c r="D252" s="4">
        <v>42268</v>
      </c>
      <c r="E252" s="2">
        <v>5404</v>
      </c>
      <c r="F252" s="3" t="s">
        <v>5</v>
      </c>
      <c r="G252" s="3" t="s">
        <v>1</v>
      </c>
      <c r="H252" s="3" t="s">
        <v>4</v>
      </c>
      <c r="I252" s="2">
        <v>1975</v>
      </c>
      <c r="J252" s="2">
        <v>1000</v>
      </c>
      <c r="K252" s="2">
        <v>139</v>
      </c>
      <c r="L252" s="2">
        <v>0.7</v>
      </c>
      <c r="M252" s="1">
        <v>11.16</v>
      </c>
      <c r="N252" s="1">
        <v>2.5999999999999998E-4</v>
      </c>
      <c r="O252" s="1">
        <v>0.39600000000000002</v>
      </c>
      <c r="P252" s="1">
        <v>2.8799999999999999E-5</v>
      </c>
      <c r="Q252" s="1">
        <v>1.53157403253697</v>
      </c>
      <c r="R252" s="1">
        <v>7.9538886274182499E-2</v>
      </c>
      <c r="S252" s="16"/>
      <c r="T252" s="16"/>
      <c r="V252" s="18"/>
      <c r="W252" s="18"/>
      <c r="Z252" s="18"/>
    </row>
    <row r="253" spans="1:26" s="5" customFormat="1" ht="15" customHeight="1" x14ac:dyDescent="0.25">
      <c r="A253" s="2">
        <v>2015</v>
      </c>
      <c r="B253" s="2">
        <v>1785</v>
      </c>
      <c r="C253" s="3" t="s">
        <v>25</v>
      </c>
      <c r="D253" s="4">
        <v>42268</v>
      </c>
      <c r="E253" s="2">
        <v>5405</v>
      </c>
      <c r="F253" s="3" t="s">
        <v>2</v>
      </c>
      <c r="G253" s="3" t="s">
        <v>1</v>
      </c>
      <c r="H253" s="3" t="s">
        <v>28</v>
      </c>
      <c r="I253" s="2">
        <v>2014</v>
      </c>
      <c r="J253" s="2">
        <v>1000</v>
      </c>
      <c r="K253" s="2">
        <v>115</v>
      </c>
      <c r="L253" s="2">
        <v>0.7</v>
      </c>
      <c r="M253" s="1">
        <v>2.15</v>
      </c>
      <c r="N253" s="1">
        <v>2.6999999999999999E-5</v>
      </c>
      <c r="O253" s="1">
        <v>8.9999999999999993E-3</v>
      </c>
      <c r="P253" s="1">
        <v>3.9999999999999998E-7</v>
      </c>
      <c r="Q253" s="1">
        <v>0.20275849268394699</v>
      </c>
      <c r="R253" s="1">
        <v>9.7608019798650397E-4</v>
      </c>
      <c r="S253" s="16">
        <f t="shared" si="21"/>
        <v>1.328815539853023</v>
      </c>
      <c r="T253" s="16">
        <f t="shared" si="22"/>
        <v>7.8562806076195993E-2</v>
      </c>
      <c r="U253" s="5">
        <f t="shared" si="23"/>
        <v>3.6405905201452684E-3</v>
      </c>
      <c r="V253" s="18">
        <f t="shared" si="24"/>
        <v>2.1524056459231778E-4</v>
      </c>
      <c r="W253" s="18">
        <f t="shared" si="25"/>
        <v>1.9802131942493238E-4</v>
      </c>
      <c r="X253" s="5">
        <f>LOOKUP(G253,'Load Factor Adjustment'!$A$40:$A$46,'Load Factor Adjustment'!$D$40:$D$46)</f>
        <v>0.68571428571428572</v>
      </c>
      <c r="Y253" s="5">
        <f t="shared" si="26"/>
        <v>2.4964049280996126E-3</v>
      </c>
      <c r="Z253" s="18">
        <f t="shared" si="27"/>
        <v>1.3578604760566791E-4</v>
      </c>
    </row>
    <row r="254" spans="1:26" s="5" customFormat="1" ht="15" customHeight="1" x14ac:dyDescent="0.25">
      <c r="A254" s="2">
        <v>2015</v>
      </c>
      <c r="B254" s="2">
        <v>1786</v>
      </c>
      <c r="C254" s="3" t="s">
        <v>25</v>
      </c>
      <c r="D254" s="4">
        <v>42268</v>
      </c>
      <c r="E254" s="2">
        <v>5401</v>
      </c>
      <c r="F254" s="3" t="s">
        <v>5</v>
      </c>
      <c r="G254" s="3" t="s">
        <v>27</v>
      </c>
      <c r="H254" s="3" t="s">
        <v>4</v>
      </c>
      <c r="I254" s="2">
        <v>1993</v>
      </c>
      <c r="J254" s="2">
        <v>350</v>
      </c>
      <c r="K254" s="2">
        <v>75</v>
      </c>
      <c r="L254" s="2">
        <v>0.51</v>
      </c>
      <c r="M254" s="1">
        <v>8.17</v>
      </c>
      <c r="N254" s="1">
        <v>1.9000000000000001E-4</v>
      </c>
      <c r="O254" s="1">
        <v>0.47899999999999998</v>
      </c>
      <c r="P254" s="1">
        <v>3.6100000000000003E-5</v>
      </c>
      <c r="Q254" s="1">
        <v>0.14706032908965699</v>
      </c>
      <c r="R254" s="1">
        <v>1.21028337831687E-2</v>
      </c>
      <c r="S254" s="16"/>
      <c r="T254" s="16"/>
      <c r="V254" s="18"/>
      <c r="W254" s="18"/>
      <c r="Z254" s="18"/>
    </row>
    <row r="255" spans="1:26" s="5" customFormat="1" ht="15" customHeight="1" x14ac:dyDescent="0.25">
      <c r="A255" s="2">
        <v>2015</v>
      </c>
      <c r="B255" s="2">
        <v>1786</v>
      </c>
      <c r="C255" s="3" t="s">
        <v>25</v>
      </c>
      <c r="D255" s="4">
        <v>42268</v>
      </c>
      <c r="E255" s="2">
        <v>5403</v>
      </c>
      <c r="F255" s="3" t="s">
        <v>2</v>
      </c>
      <c r="G255" s="3" t="s">
        <v>27</v>
      </c>
      <c r="H255" s="3" t="s">
        <v>23</v>
      </c>
      <c r="I255" s="2">
        <v>2012</v>
      </c>
      <c r="J255" s="2">
        <v>350</v>
      </c>
      <c r="K255" s="2">
        <v>74</v>
      </c>
      <c r="L255" s="2">
        <v>0.51</v>
      </c>
      <c r="M255" s="1">
        <v>2.74</v>
      </c>
      <c r="N255" s="1">
        <v>3.6000000000000001E-5</v>
      </c>
      <c r="O255" s="1">
        <v>0.112</v>
      </c>
      <c r="P255" s="1">
        <v>7.9999999999999996E-6</v>
      </c>
      <c r="Q255" s="1">
        <v>4.08121984822086E-2</v>
      </c>
      <c r="R255" s="1">
        <v>1.8345833488484699E-3</v>
      </c>
      <c r="S255" s="16">
        <f t="shared" si="21"/>
        <v>0.10624813060744839</v>
      </c>
      <c r="T255" s="16">
        <f t="shared" si="22"/>
        <v>1.026825043432023E-2</v>
      </c>
      <c r="U255" s="5">
        <f t="shared" si="23"/>
        <v>2.9109076878752982E-4</v>
      </c>
      <c r="V255" s="18">
        <f t="shared" si="24"/>
        <v>2.8132192970740357E-5</v>
      </c>
      <c r="W255" s="18">
        <f t="shared" si="25"/>
        <v>2.588161753308113E-5</v>
      </c>
      <c r="X255" s="5">
        <f>LOOKUP(G255,'Load Factor Adjustment'!$A$40:$A$46,'Load Factor Adjustment'!$D$40:$D$46)</f>
        <v>0.78431372549019607</v>
      </c>
      <c r="Y255" s="5">
        <f t="shared" si="26"/>
        <v>2.2830648532355281E-4</v>
      </c>
      <c r="Z255" s="18">
        <f t="shared" si="27"/>
        <v>2.0299307869083241E-5</v>
      </c>
    </row>
    <row r="256" spans="1:26" s="5" customFormat="1" ht="15" customHeight="1" x14ac:dyDescent="0.25">
      <c r="A256" s="2">
        <v>2015</v>
      </c>
      <c r="B256" s="2">
        <v>1787</v>
      </c>
      <c r="C256" s="3" t="s">
        <v>25</v>
      </c>
      <c r="D256" s="4">
        <v>42291</v>
      </c>
      <c r="E256" s="2">
        <v>5399</v>
      </c>
      <c r="F256" s="3" t="s">
        <v>5</v>
      </c>
      <c r="G256" s="3" t="s">
        <v>1</v>
      </c>
      <c r="H256" s="3" t="s">
        <v>4</v>
      </c>
      <c r="I256" s="2">
        <v>1982</v>
      </c>
      <c r="J256" s="2">
        <v>1000</v>
      </c>
      <c r="K256" s="2">
        <v>125</v>
      </c>
      <c r="L256" s="2">
        <v>0.7</v>
      </c>
      <c r="M256" s="1">
        <v>10.23</v>
      </c>
      <c r="N256" s="1">
        <v>2.4000000000000001E-4</v>
      </c>
      <c r="O256" s="1">
        <v>0.39600000000000002</v>
      </c>
      <c r="P256" s="1">
        <v>2.8799999999999999E-5</v>
      </c>
      <c r="Q256" s="1">
        <v>1.26446751988999</v>
      </c>
      <c r="R256" s="1">
        <v>7.1527775426423107E-2</v>
      </c>
      <c r="S256" s="16"/>
      <c r="T256" s="16"/>
      <c r="V256" s="18"/>
      <c r="W256" s="18"/>
      <c r="Z256" s="18"/>
    </row>
    <row r="257" spans="1:26" s="5" customFormat="1" ht="15" customHeight="1" x14ac:dyDescent="0.25">
      <c r="A257" s="2">
        <v>2015</v>
      </c>
      <c r="B257" s="2">
        <v>1787</v>
      </c>
      <c r="C257" s="3" t="s">
        <v>25</v>
      </c>
      <c r="D257" s="4">
        <v>42291</v>
      </c>
      <c r="E257" s="2">
        <v>5400</v>
      </c>
      <c r="F257" s="3" t="s">
        <v>2</v>
      </c>
      <c r="G257" s="3" t="s">
        <v>1</v>
      </c>
      <c r="H257" s="3" t="s">
        <v>28</v>
      </c>
      <c r="I257" s="2">
        <v>2014</v>
      </c>
      <c r="J257" s="2">
        <v>1000</v>
      </c>
      <c r="K257" s="2">
        <v>115</v>
      </c>
      <c r="L257" s="2">
        <v>0.7</v>
      </c>
      <c r="M257" s="1">
        <v>2.15</v>
      </c>
      <c r="N257" s="1">
        <v>2.6999999999999999E-5</v>
      </c>
      <c r="O257" s="1">
        <v>8.9999999999999993E-3</v>
      </c>
      <c r="P257" s="1">
        <v>3.9999999999999998E-7</v>
      </c>
      <c r="Q257" s="1">
        <v>0.20275849268394699</v>
      </c>
      <c r="R257" s="1">
        <v>9.7608019798650397E-4</v>
      </c>
      <c r="S257" s="16">
        <f t="shared" si="21"/>
        <v>1.061709027206043</v>
      </c>
      <c r="T257" s="16">
        <f t="shared" si="22"/>
        <v>7.0551695228436601E-2</v>
      </c>
      <c r="U257" s="5">
        <f t="shared" si="23"/>
        <v>2.9087918553590219E-3</v>
      </c>
      <c r="V257" s="18">
        <f t="shared" si="24"/>
        <v>1.9329231569434685E-4</v>
      </c>
      <c r="W257" s="18">
        <f t="shared" si="25"/>
        <v>1.7782893043879911E-4</v>
      </c>
      <c r="X257" s="5">
        <f>LOOKUP(G257,'Load Factor Adjustment'!$A$40:$A$46,'Load Factor Adjustment'!$D$40:$D$46)</f>
        <v>0.68571428571428572</v>
      </c>
      <c r="Y257" s="5">
        <f t="shared" si="26"/>
        <v>1.9946001293890438E-3</v>
      </c>
      <c r="Z257" s="18">
        <f t="shared" si="27"/>
        <v>1.2193983801517652E-4</v>
      </c>
    </row>
    <row r="258" spans="1:26" s="5" customFormat="1" ht="15" customHeight="1" x14ac:dyDescent="0.25">
      <c r="A258" s="2">
        <v>2014</v>
      </c>
      <c r="B258" s="2">
        <v>1788</v>
      </c>
      <c r="C258" s="3" t="s">
        <v>25</v>
      </c>
      <c r="D258" s="4">
        <v>42292</v>
      </c>
      <c r="E258" s="2">
        <v>5397</v>
      </c>
      <c r="F258" s="3" t="s">
        <v>5</v>
      </c>
      <c r="G258" s="3" t="s">
        <v>1</v>
      </c>
      <c r="H258" s="3" t="s">
        <v>8</v>
      </c>
      <c r="I258" s="2">
        <v>1997</v>
      </c>
      <c r="J258" s="2">
        <v>300</v>
      </c>
      <c r="K258" s="2">
        <v>412</v>
      </c>
      <c r="L258" s="2">
        <v>0.7</v>
      </c>
      <c r="M258" s="1">
        <v>5.93</v>
      </c>
      <c r="N258" s="1">
        <v>9.8999999999999994E-5</v>
      </c>
      <c r="O258" s="1">
        <v>0.12</v>
      </c>
      <c r="P258" s="1">
        <v>6.3999999999999997E-6</v>
      </c>
      <c r="Q258" s="1">
        <v>0.62786126742927395</v>
      </c>
      <c r="R258" s="1">
        <v>1.54728884166607E-2</v>
      </c>
      <c r="S258" s="16"/>
      <c r="T258" s="16"/>
      <c r="V258" s="18"/>
      <c r="W258" s="18"/>
      <c r="Z258" s="18"/>
    </row>
    <row r="259" spans="1:26" s="5" customFormat="1" ht="15" customHeight="1" x14ac:dyDescent="0.25">
      <c r="A259" s="2">
        <v>2014</v>
      </c>
      <c r="B259" s="2">
        <v>1788</v>
      </c>
      <c r="C259" s="3" t="s">
        <v>25</v>
      </c>
      <c r="D259" s="4">
        <v>42292</v>
      </c>
      <c r="E259" s="2">
        <v>5398</v>
      </c>
      <c r="F259" s="3" t="s">
        <v>2</v>
      </c>
      <c r="G259" s="3" t="s">
        <v>1</v>
      </c>
      <c r="H259" s="3" t="s">
        <v>0</v>
      </c>
      <c r="I259" s="2">
        <v>2015</v>
      </c>
      <c r="J259" s="2">
        <v>300</v>
      </c>
      <c r="K259" s="2">
        <v>434</v>
      </c>
      <c r="L259" s="2">
        <v>0.7</v>
      </c>
      <c r="M259" s="1">
        <v>0.26</v>
      </c>
      <c r="N259" s="1">
        <v>3.5999999999999998E-6</v>
      </c>
      <c r="O259" s="1">
        <v>8.9999999999999993E-3</v>
      </c>
      <c r="P259" s="1">
        <v>2.9999999999999999E-7</v>
      </c>
      <c r="Q259" s="1">
        <v>2.6662868943139701E-2</v>
      </c>
      <c r="R259" s="1">
        <v>9.4937494650891303E-4</v>
      </c>
      <c r="S259" s="16">
        <f t="shared" si="21"/>
        <v>0.60119839848613421</v>
      </c>
      <c r="T259" s="16">
        <f t="shared" si="22"/>
        <v>1.4523513470151787E-2</v>
      </c>
      <c r="U259" s="5">
        <f t="shared" si="23"/>
        <v>1.6471188999620115E-3</v>
      </c>
      <c r="V259" s="18">
        <f t="shared" si="24"/>
        <v>3.9790447863429553E-5</v>
      </c>
      <c r="W259" s="18">
        <f t="shared" si="25"/>
        <v>3.6607212034355192E-5</v>
      </c>
      <c r="X259" s="5">
        <f>LOOKUP(G259,'Load Factor Adjustment'!$A$40:$A$46,'Load Factor Adjustment'!$D$40:$D$46)</f>
        <v>0.68571428571428572</v>
      </c>
      <c r="Y259" s="5">
        <f t="shared" si="26"/>
        <v>1.1294529599739508E-3</v>
      </c>
      <c r="Z259" s="18">
        <f t="shared" si="27"/>
        <v>2.5102088252129276E-5</v>
      </c>
    </row>
    <row r="260" spans="1:26" s="5" customFormat="1" ht="15" customHeight="1" x14ac:dyDescent="0.25">
      <c r="A260" s="2">
        <v>2015</v>
      </c>
      <c r="B260" s="2">
        <v>1789</v>
      </c>
      <c r="C260" s="3" t="s">
        <v>25</v>
      </c>
      <c r="D260" s="4">
        <v>42317</v>
      </c>
      <c r="E260" s="2">
        <v>5395</v>
      </c>
      <c r="F260" s="3" t="s">
        <v>5</v>
      </c>
      <c r="G260" s="3" t="s">
        <v>1</v>
      </c>
      <c r="H260" s="3" t="s">
        <v>4</v>
      </c>
      <c r="I260" s="2">
        <v>1989</v>
      </c>
      <c r="J260" s="2">
        <v>2500</v>
      </c>
      <c r="K260" s="2">
        <v>97</v>
      </c>
      <c r="L260" s="2">
        <v>0.7</v>
      </c>
      <c r="M260" s="1">
        <v>8.17</v>
      </c>
      <c r="N260" s="1">
        <v>1.9000000000000001E-4</v>
      </c>
      <c r="O260" s="1">
        <v>0.47899999999999998</v>
      </c>
      <c r="P260" s="1">
        <v>3.6100000000000003E-5</v>
      </c>
      <c r="Q260" s="1">
        <v>1.9553433589024001</v>
      </c>
      <c r="R260" s="1">
        <v>0.17068556488267</v>
      </c>
      <c r="S260" s="16"/>
      <c r="T260" s="16"/>
      <c r="V260" s="18"/>
      <c r="W260" s="18"/>
      <c r="Z260" s="18"/>
    </row>
    <row r="261" spans="1:26" s="5" customFormat="1" ht="15" customHeight="1" x14ac:dyDescent="0.25">
      <c r="A261" s="2">
        <v>2015</v>
      </c>
      <c r="B261" s="2">
        <v>1789</v>
      </c>
      <c r="C261" s="3" t="s">
        <v>25</v>
      </c>
      <c r="D261" s="4">
        <v>42317</v>
      </c>
      <c r="E261" s="2">
        <v>5396</v>
      </c>
      <c r="F261" s="3" t="s">
        <v>2</v>
      </c>
      <c r="G261" s="3" t="s">
        <v>1</v>
      </c>
      <c r="H261" s="3" t="s">
        <v>28</v>
      </c>
      <c r="I261" s="2">
        <v>2014</v>
      </c>
      <c r="J261" s="2">
        <v>2500</v>
      </c>
      <c r="K261" s="2">
        <v>115</v>
      </c>
      <c r="L261" s="2">
        <v>0.7</v>
      </c>
      <c r="M261" s="1">
        <v>2.15</v>
      </c>
      <c r="N261" s="1">
        <v>2.6999999999999999E-5</v>
      </c>
      <c r="O261" s="1">
        <v>8.9999999999999993E-3</v>
      </c>
      <c r="P261" s="1">
        <v>3.9999999999999998E-7</v>
      </c>
      <c r="Q261" s="1">
        <v>0.54882331439987198</v>
      </c>
      <c r="R261" s="1">
        <v>3.0613424669556398E-3</v>
      </c>
      <c r="S261" s="16">
        <f t="shared" ref="S261:S323" si="28">Q260-Q261</f>
        <v>1.4065200445025281</v>
      </c>
      <c r="T261" s="16">
        <f t="shared" ref="T261:T323" si="29">R260-R261</f>
        <v>0.16762422241571437</v>
      </c>
      <c r="U261" s="5">
        <f t="shared" ref="U261:U323" si="30">S261/365</f>
        <v>3.8534795739795292E-3</v>
      </c>
      <c r="V261" s="18">
        <f t="shared" ref="V261:V323" si="31">T261/365</f>
        <v>4.5924444497455989E-4</v>
      </c>
      <c r="W261" s="18">
        <f t="shared" ref="W261:W323" si="32">V261*0.92</f>
        <v>4.2250488937659514E-4</v>
      </c>
      <c r="X261" s="5">
        <f>LOOKUP(G261,'Load Factor Adjustment'!$A$40:$A$46,'Load Factor Adjustment'!$D$40:$D$46)</f>
        <v>0.68571428571428572</v>
      </c>
      <c r="Y261" s="5">
        <f t="shared" ref="Y261:Y323" si="33">U261*X261</f>
        <v>2.6423859935859628E-3</v>
      </c>
      <c r="Z261" s="18">
        <f t="shared" ref="Z261:Z323" si="34">W261*X261</f>
        <v>2.8971763842966524E-4</v>
      </c>
    </row>
    <row r="262" spans="1:26" s="5" customFormat="1" ht="15" customHeight="1" x14ac:dyDescent="0.25">
      <c r="A262" s="2">
        <v>2014</v>
      </c>
      <c r="B262" s="2">
        <v>1790</v>
      </c>
      <c r="C262" s="3" t="s">
        <v>25</v>
      </c>
      <c r="D262" s="4">
        <v>42340</v>
      </c>
      <c r="E262" s="2">
        <v>5393</v>
      </c>
      <c r="F262" s="3" t="s">
        <v>5</v>
      </c>
      <c r="G262" s="3" t="s">
        <v>1</v>
      </c>
      <c r="H262" s="3" t="s">
        <v>4</v>
      </c>
      <c r="I262" s="2">
        <v>1974</v>
      </c>
      <c r="J262" s="2">
        <v>2200</v>
      </c>
      <c r="K262" s="2">
        <v>170</v>
      </c>
      <c r="L262" s="2">
        <v>0.7</v>
      </c>
      <c r="M262" s="1">
        <v>11.16</v>
      </c>
      <c r="N262" s="1">
        <v>2.5999999999999998E-4</v>
      </c>
      <c r="O262" s="1">
        <v>0.39600000000000002</v>
      </c>
      <c r="P262" s="1">
        <v>2.8799999999999999E-5</v>
      </c>
      <c r="Q262" s="1">
        <v>4.12092581416423</v>
      </c>
      <c r="R262" s="1">
        <v>0.21401110407585799</v>
      </c>
      <c r="S262" s="16"/>
      <c r="T262" s="16"/>
      <c r="V262" s="18"/>
      <c r="W262" s="18"/>
      <c r="Z262" s="18"/>
    </row>
    <row r="263" spans="1:26" s="5" customFormat="1" ht="15" customHeight="1" x14ac:dyDescent="0.25">
      <c r="A263" s="2">
        <v>2014</v>
      </c>
      <c r="B263" s="2">
        <v>1790</v>
      </c>
      <c r="C263" s="3" t="s">
        <v>25</v>
      </c>
      <c r="D263" s="4">
        <v>42340</v>
      </c>
      <c r="E263" s="2">
        <v>5394</v>
      </c>
      <c r="F263" s="3" t="s">
        <v>2</v>
      </c>
      <c r="G263" s="3" t="s">
        <v>1</v>
      </c>
      <c r="H263" s="3" t="s">
        <v>0</v>
      </c>
      <c r="I263" s="2">
        <v>2015</v>
      </c>
      <c r="J263" s="2">
        <v>2200</v>
      </c>
      <c r="K263" s="2">
        <v>190</v>
      </c>
      <c r="L263" s="2">
        <v>0.7</v>
      </c>
      <c r="M263" s="1">
        <v>0.26</v>
      </c>
      <c r="N263" s="1">
        <v>3.5999999999999998E-6</v>
      </c>
      <c r="O263" s="1">
        <v>8.9999999999999993E-3</v>
      </c>
      <c r="P263" s="1">
        <v>2.9999999999999999E-7</v>
      </c>
      <c r="Q263" s="1">
        <v>9.6630241837162095E-2</v>
      </c>
      <c r="R263" s="1">
        <v>3.9671294747586601E-3</v>
      </c>
      <c r="S263" s="16">
        <f t="shared" si="28"/>
        <v>4.0242955723270679</v>
      </c>
      <c r="T263" s="16">
        <f t="shared" si="29"/>
        <v>0.21004397460109933</v>
      </c>
      <c r="U263" s="5">
        <f t="shared" si="30"/>
        <v>1.1025467321444021E-2</v>
      </c>
      <c r="V263" s="18">
        <f t="shared" si="31"/>
        <v>5.7546294411260092E-4</v>
      </c>
      <c r="W263" s="18">
        <f t="shared" si="32"/>
        <v>5.2942590858359284E-4</v>
      </c>
      <c r="X263" s="5">
        <f>LOOKUP(G263,'Load Factor Adjustment'!$A$40:$A$46,'Load Factor Adjustment'!$D$40:$D$46)</f>
        <v>0.68571428571428572</v>
      </c>
      <c r="Y263" s="5">
        <f t="shared" si="33"/>
        <v>7.5603204489901859E-3</v>
      </c>
      <c r="Z263" s="18">
        <f t="shared" si="34"/>
        <v>3.6303490874303507E-4</v>
      </c>
    </row>
    <row r="264" spans="1:26" s="5" customFormat="1" ht="15" customHeight="1" x14ac:dyDescent="0.25">
      <c r="A264" s="2">
        <v>2015</v>
      </c>
      <c r="B264" s="2">
        <v>1791</v>
      </c>
      <c r="C264" s="3" t="s">
        <v>25</v>
      </c>
      <c r="D264" s="4">
        <v>42340</v>
      </c>
      <c r="E264" s="2">
        <v>5391</v>
      </c>
      <c r="F264" s="3" t="s">
        <v>5</v>
      </c>
      <c r="G264" s="3" t="s">
        <v>1</v>
      </c>
      <c r="H264" s="3" t="s">
        <v>4</v>
      </c>
      <c r="I264" s="2">
        <v>1994</v>
      </c>
      <c r="J264" s="2">
        <v>1500</v>
      </c>
      <c r="K264" s="2">
        <v>114</v>
      </c>
      <c r="L264" s="2">
        <v>0.7</v>
      </c>
      <c r="M264" s="1">
        <v>8.17</v>
      </c>
      <c r="N264" s="1">
        <v>1.9000000000000001E-4</v>
      </c>
      <c r="O264" s="1">
        <v>0.47899999999999998</v>
      </c>
      <c r="P264" s="1">
        <v>3.6100000000000003E-5</v>
      </c>
      <c r="Q264" s="1">
        <v>1.3788194407105601</v>
      </c>
      <c r="R264" s="1">
        <v>0.12035971791726401</v>
      </c>
      <c r="S264" s="16"/>
      <c r="T264" s="16"/>
      <c r="V264" s="18"/>
      <c r="W264" s="18"/>
      <c r="Z264" s="18"/>
    </row>
    <row r="265" spans="1:26" s="5" customFormat="1" ht="15" customHeight="1" x14ac:dyDescent="0.25">
      <c r="A265" s="2">
        <v>2015</v>
      </c>
      <c r="B265" s="2">
        <v>1791</v>
      </c>
      <c r="C265" s="3" t="s">
        <v>25</v>
      </c>
      <c r="D265" s="4">
        <v>42340</v>
      </c>
      <c r="E265" s="2">
        <v>5392</v>
      </c>
      <c r="F265" s="3" t="s">
        <v>2</v>
      </c>
      <c r="G265" s="3" t="s">
        <v>1</v>
      </c>
      <c r="H265" s="3" t="s">
        <v>28</v>
      </c>
      <c r="I265" s="2">
        <v>2014</v>
      </c>
      <c r="J265" s="2">
        <v>1500</v>
      </c>
      <c r="K265" s="2">
        <v>115</v>
      </c>
      <c r="L265" s="2">
        <v>0.7</v>
      </c>
      <c r="M265" s="1">
        <v>2.15</v>
      </c>
      <c r="N265" s="1">
        <v>2.6999999999999999E-5</v>
      </c>
      <c r="O265" s="1">
        <v>8.9999999999999993E-3</v>
      </c>
      <c r="P265" s="1">
        <v>3.9999999999999998E-7</v>
      </c>
      <c r="Q265" s="1">
        <v>0.31312211388806499</v>
      </c>
      <c r="R265" s="1">
        <v>1.5972221481203399E-3</v>
      </c>
      <c r="S265" s="16">
        <f t="shared" si="28"/>
        <v>1.065697326822495</v>
      </c>
      <c r="T265" s="16">
        <f t="shared" si="29"/>
        <v>0.11876249576914366</v>
      </c>
      <c r="U265" s="5">
        <f t="shared" si="30"/>
        <v>2.9197187036232738E-3</v>
      </c>
      <c r="V265" s="18">
        <f t="shared" si="31"/>
        <v>3.253767007373799E-4</v>
      </c>
      <c r="W265" s="18">
        <f t="shared" si="32"/>
        <v>2.9934656467838953E-4</v>
      </c>
      <c r="X265" s="5">
        <f>LOOKUP(G265,'Load Factor Adjustment'!$A$40:$A$46,'Load Factor Adjustment'!$D$40:$D$46)</f>
        <v>0.68571428571428572</v>
      </c>
      <c r="Y265" s="5">
        <f t="shared" si="33"/>
        <v>2.0020928253416735E-3</v>
      </c>
      <c r="Z265" s="18">
        <f t="shared" si="34"/>
        <v>2.0526621577946711E-4</v>
      </c>
    </row>
    <row r="266" spans="1:26" s="5" customFormat="1" ht="15" customHeight="1" x14ac:dyDescent="0.25">
      <c r="A266" s="2">
        <v>2015</v>
      </c>
      <c r="B266" s="2">
        <v>1792</v>
      </c>
      <c r="C266" s="3" t="s">
        <v>25</v>
      </c>
      <c r="D266" s="4">
        <v>42318</v>
      </c>
      <c r="E266" s="2">
        <v>5388</v>
      </c>
      <c r="F266" s="3" t="s">
        <v>5</v>
      </c>
      <c r="G266" s="3" t="s">
        <v>1</v>
      </c>
      <c r="H266" s="3" t="s">
        <v>4</v>
      </c>
      <c r="I266" s="2">
        <v>1986</v>
      </c>
      <c r="J266" s="2">
        <v>1200</v>
      </c>
      <c r="K266" s="2">
        <v>67</v>
      </c>
      <c r="L266" s="2">
        <v>0.7</v>
      </c>
      <c r="M266" s="1">
        <v>12.09</v>
      </c>
      <c r="N266" s="1">
        <v>2.7999999999999998E-4</v>
      </c>
      <c r="O266" s="1">
        <v>0.60499999999999998</v>
      </c>
      <c r="P266" s="1">
        <v>4.3999999999999999E-5</v>
      </c>
      <c r="Q266" s="1">
        <v>0.95847222093298101</v>
      </c>
      <c r="R266" s="1">
        <v>7.0287963205062906E-2</v>
      </c>
      <c r="S266" s="16"/>
      <c r="T266" s="16"/>
      <c r="V266" s="18"/>
      <c r="W266" s="18"/>
      <c r="Z266" s="18"/>
    </row>
    <row r="267" spans="1:26" s="5" customFormat="1" ht="15" customHeight="1" x14ac:dyDescent="0.25">
      <c r="A267" s="2">
        <v>2015</v>
      </c>
      <c r="B267" s="2">
        <v>1792</v>
      </c>
      <c r="C267" s="3" t="s">
        <v>25</v>
      </c>
      <c r="D267" s="4">
        <v>42318</v>
      </c>
      <c r="E267" s="2">
        <v>5389</v>
      </c>
      <c r="F267" s="3" t="s">
        <v>5</v>
      </c>
      <c r="G267" s="3" t="s">
        <v>1</v>
      </c>
      <c r="H267" s="3" t="s">
        <v>4</v>
      </c>
      <c r="I267" s="2">
        <v>1968</v>
      </c>
      <c r="J267" s="2">
        <v>900</v>
      </c>
      <c r="K267" s="2">
        <v>85</v>
      </c>
      <c r="L267" s="2">
        <v>0.7</v>
      </c>
      <c r="M267" s="1">
        <v>12.09</v>
      </c>
      <c r="N267" s="1">
        <v>2.7999999999999998E-4</v>
      </c>
      <c r="O267" s="1">
        <v>0.60499999999999998</v>
      </c>
      <c r="P267" s="1">
        <v>4.3999999999999999E-5</v>
      </c>
      <c r="Q267" s="1">
        <v>0.91197916543996305</v>
      </c>
      <c r="R267" s="1">
        <v>6.6878472452578594E-2</v>
      </c>
      <c r="S267" s="16"/>
      <c r="T267" s="16"/>
      <c r="V267" s="18"/>
      <c r="W267" s="18"/>
      <c r="Z267" s="18"/>
    </row>
    <row r="268" spans="1:26" s="5" customFormat="1" ht="15" customHeight="1" x14ac:dyDescent="0.25">
      <c r="A268" s="2">
        <v>2015</v>
      </c>
      <c r="B268" s="2">
        <v>1792</v>
      </c>
      <c r="C268" s="3" t="s">
        <v>25</v>
      </c>
      <c r="D268" s="4">
        <v>42318</v>
      </c>
      <c r="E268" s="2">
        <v>5390</v>
      </c>
      <c r="F268" s="3" t="s">
        <v>2</v>
      </c>
      <c r="G268" s="3" t="s">
        <v>1</v>
      </c>
      <c r="H268" s="3" t="s">
        <v>28</v>
      </c>
      <c r="I268" s="2">
        <v>2014</v>
      </c>
      <c r="J268" s="2">
        <v>2100</v>
      </c>
      <c r="K268" s="2">
        <v>105</v>
      </c>
      <c r="L268" s="2">
        <v>0.7</v>
      </c>
      <c r="M268" s="1">
        <v>2.15</v>
      </c>
      <c r="N268" s="1">
        <v>2.6999999999999999E-5</v>
      </c>
      <c r="O268" s="1">
        <v>8.9999999999999993E-3</v>
      </c>
      <c r="P268" s="1">
        <v>3.9999999999999998E-7</v>
      </c>
      <c r="Q268" s="1">
        <v>0.41403299536719701</v>
      </c>
      <c r="R268" s="1">
        <v>2.24583323752077E-3</v>
      </c>
      <c r="S268" s="16">
        <f>Q266+Q267-Q268</f>
        <v>1.4564183910057469</v>
      </c>
      <c r="T268" s="16">
        <f>R266+R267-R268</f>
        <v>0.13492060242012072</v>
      </c>
      <c r="U268" s="5">
        <f t="shared" si="30"/>
        <v>3.9901873726184848E-3</v>
      </c>
      <c r="V268" s="18">
        <f t="shared" si="31"/>
        <v>3.6964548608252253E-4</v>
      </c>
      <c r="W268" s="18">
        <f t="shared" si="32"/>
        <v>3.4007384719592077E-4</v>
      </c>
      <c r="X268" s="5">
        <f>LOOKUP(G268,'Load Factor Adjustment'!$A$40:$A$46,'Load Factor Adjustment'!$D$40:$D$46)</f>
        <v>0.68571428571428572</v>
      </c>
      <c r="Y268" s="5">
        <f t="shared" si="33"/>
        <v>2.7361284840812469E-3</v>
      </c>
      <c r="Z268" s="18">
        <f t="shared" si="34"/>
        <v>2.3319349522005995E-4</v>
      </c>
    </row>
    <row r="269" spans="1:26" s="5" customFormat="1" ht="15" customHeight="1" x14ac:dyDescent="0.25">
      <c r="A269" s="2">
        <v>2014</v>
      </c>
      <c r="B269" s="2">
        <v>1793</v>
      </c>
      <c r="C269" s="3" t="s">
        <v>25</v>
      </c>
      <c r="D269" s="4">
        <v>42166</v>
      </c>
      <c r="E269" s="2">
        <v>5116</v>
      </c>
      <c r="F269" s="3" t="s">
        <v>5</v>
      </c>
      <c r="G269" s="3" t="s">
        <v>1</v>
      </c>
      <c r="H269" s="3" t="s">
        <v>6</v>
      </c>
      <c r="I269" s="2">
        <v>2001</v>
      </c>
      <c r="J269" s="2">
        <v>1200</v>
      </c>
      <c r="K269" s="2">
        <v>386</v>
      </c>
      <c r="L269" s="2">
        <v>0.7</v>
      </c>
      <c r="M269" s="1">
        <v>3.79</v>
      </c>
      <c r="N269" s="1">
        <v>5.0000000000000002E-5</v>
      </c>
      <c r="O269" s="1">
        <v>8.7999999999999995E-2</v>
      </c>
      <c r="P269" s="1">
        <v>4.4000000000000002E-6</v>
      </c>
      <c r="Q269" s="1">
        <v>1.56901847274696</v>
      </c>
      <c r="R269" s="1">
        <v>5.0322961302789702E-2</v>
      </c>
      <c r="S269" s="16"/>
      <c r="T269" s="16"/>
      <c r="V269" s="18"/>
      <c r="W269" s="18"/>
      <c r="Z269" s="18"/>
    </row>
    <row r="270" spans="1:26" s="5" customFormat="1" ht="15" customHeight="1" x14ac:dyDescent="0.25">
      <c r="A270" s="2">
        <v>2014</v>
      </c>
      <c r="B270" s="2">
        <v>1793</v>
      </c>
      <c r="C270" s="3" t="s">
        <v>25</v>
      </c>
      <c r="D270" s="4">
        <v>42166</v>
      </c>
      <c r="E270" s="2">
        <v>5117</v>
      </c>
      <c r="F270" s="3" t="s">
        <v>2</v>
      </c>
      <c r="G270" s="3" t="s">
        <v>1</v>
      </c>
      <c r="H270" s="3" t="s">
        <v>0</v>
      </c>
      <c r="I270" s="2">
        <v>2014</v>
      </c>
      <c r="J270" s="2">
        <v>1200</v>
      </c>
      <c r="K270" s="2">
        <v>408</v>
      </c>
      <c r="L270" s="2">
        <v>0.7</v>
      </c>
      <c r="M270" s="1">
        <v>0.26</v>
      </c>
      <c r="N270" s="1">
        <v>3.5999999999999998E-6</v>
      </c>
      <c r="O270" s="1">
        <v>8.9999999999999993E-3</v>
      </c>
      <c r="P270" s="1">
        <v>2.9999999999999999E-7</v>
      </c>
      <c r="Q270" s="1">
        <v>0.10638221658102</v>
      </c>
      <c r="R270" s="1">
        <v>4.0799998082076804E-3</v>
      </c>
      <c r="S270" s="16">
        <f t="shared" si="28"/>
        <v>1.4626362561659401</v>
      </c>
      <c r="T270" s="16">
        <f t="shared" si="29"/>
        <v>4.624296149458202E-2</v>
      </c>
      <c r="U270" s="5">
        <f t="shared" si="30"/>
        <v>4.0072226196327127E-3</v>
      </c>
      <c r="V270" s="18">
        <f t="shared" si="31"/>
        <v>1.2669304519063567E-4</v>
      </c>
      <c r="W270" s="18">
        <f t="shared" si="32"/>
        <v>1.1655760157538482E-4</v>
      </c>
      <c r="X270" s="5">
        <f>LOOKUP(G270,'Load Factor Adjustment'!$A$40:$A$46,'Load Factor Adjustment'!$D$40:$D$46)</f>
        <v>0.68571428571428572</v>
      </c>
      <c r="Y270" s="5">
        <f t="shared" si="33"/>
        <v>2.7478097963195744E-3</v>
      </c>
      <c r="Z270" s="18">
        <f t="shared" si="34"/>
        <v>7.9925212508835308E-5</v>
      </c>
    </row>
    <row r="271" spans="1:26" s="5" customFormat="1" ht="15" customHeight="1" x14ac:dyDescent="0.25">
      <c r="A271" s="2">
        <v>2014</v>
      </c>
      <c r="B271" s="2">
        <v>1794</v>
      </c>
      <c r="C271" s="3" t="s">
        <v>25</v>
      </c>
      <c r="D271" s="4">
        <v>42180</v>
      </c>
      <c r="E271" s="2">
        <v>5120</v>
      </c>
      <c r="F271" s="3" t="s">
        <v>5</v>
      </c>
      <c r="G271" s="3" t="s">
        <v>1</v>
      </c>
      <c r="H271" s="3" t="s">
        <v>8</v>
      </c>
      <c r="I271" s="2">
        <v>1998</v>
      </c>
      <c r="J271" s="2">
        <v>1200</v>
      </c>
      <c r="K271" s="2">
        <v>340</v>
      </c>
      <c r="L271" s="2">
        <v>0.7</v>
      </c>
      <c r="M271" s="1">
        <v>5.93</v>
      </c>
      <c r="N271" s="1">
        <v>9.8999999999999994E-5</v>
      </c>
      <c r="O271" s="1">
        <v>0.12</v>
      </c>
      <c r="P271" s="1">
        <v>6.3999999999999997E-6</v>
      </c>
      <c r="Q271" s="1">
        <v>2.2408517488264499</v>
      </c>
      <c r="R271" s="1">
        <v>6.1955553938603497E-2</v>
      </c>
      <c r="S271" s="16"/>
      <c r="T271" s="16"/>
      <c r="V271" s="18"/>
      <c r="W271" s="18"/>
      <c r="Z271" s="18"/>
    </row>
    <row r="272" spans="1:26" s="5" customFormat="1" ht="15" customHeight="1" x14ac:dyDescent="0.25">
      <c r="A272" s="2">
        <v>2014</v>
      </c>
      <c r="B272" s="2">
        <v>1794</v>
      </c>
      <c r="C272" s="3" t="s">
        <v>25</v>
      </c>
      <c r="D272" s="4">
        <v>42180</v>
      </c>
      <c r="E272" s="2">
        <v>5121</v>
      </c>
      <c r="F272" s="3" t="s">
        <v>2</v>
      </c>
      <c r="G272" s="3" t="s">
        <v>1</v>
      </c>
      <c r="H272" s="3" t="s">
        <v>0</v>
      </c>
      <c r="I272" s="2">
        <v>2015</v>
      </c>
      <c r="J272" s="2">
        <v>1200</v>
      </c>
      <c r="K272" s="2">
        <v>295</v>
      </c>
      <c r="L272" s="2">
        <v>0.7</v>
      </c>
      <c r="M272" s="1">
        <v>0.26</v>
      </c>
      <c r="N272" s="1">
        <v>3.5999999999999998E-6</v>
      </c>
      <c r="O272" s="1">
        <v>8.9999999999999993E-3</v>
      </c>
      <c r="P272" s="1">
        <v>2.9999999999999999E-7</v>
      </c>
      <c r="Q272" s="1">
        <v>7.6918514439708097E-2</v>
      </c>
      <c r="R272" s="1">
        <v>2.9499998613266298E-3</v>
      </c>
      <c r="S272" s="16">
        <f t="shared" si="28"/>
        <v>2.1639332343867417</v>
      </c>
      <c r="T272" s="16">
        <f t="shared" si="29"/>
        <v>5.9005554077276867E-2</v>
      </c>
      <c r="U272" s="5">
        <f t="shared" si="30"/>
        <v>5.9285842037992923E-3</v>
      </c>
      <c r="V272" s="18">
        <f t="shared" si="31"/>
        <v>1.6165905226651195E-4</v>
      </c>
      <c r="W272" s="18">
        <f t="shared" si="32"/>
        <v>1.48726328085191E-4</v>
      </c>
      <c r="X272" s="5">
        <f>LOOKUP(G272,'Load Factor Adjustment'!$A$40:$A$46,'Load Factor Adjustment'!$D$40:$D$46)</f>
        <v>0.68571428571428572</v>
      </c>
      <c r="Y272" s="5">
        <f t="shared" si="33"/>
        <v>4.0653148826052289E-3</v>
      </c>
      <c r="Z272" s="18">
        <f t="shared" si="34"/>
        <v>1.0198376782984525E-4</v>
      </c>
    </row>
    <row r="273" spans="1:26" s="5" customFormat="1" ht="15" customHeight="1" x14ac:dyDescent="0.25">
      <c r="A273" s="2">
        <v>2014</v>
      </c>
      <c r="B273" s="2">
        <v>1795</v>
      </c>
      <c r="C273" s="3" t="s">
        <v>25</v>
      </c>
      <c r="D273" s="4">
        <v>42156</v>
      </c>
      <c r="E273" s="2">
        <v>5111</v>
      </c>
      <c r="F273" s="3" t="s">
        <v>5</v>
      </c>
      <c r="G273" s="3" t="s">
        <v>27</v>
      </c>
      <c r="H273" s="3" t="s">
        <v>4</v>
      </c>
      <c r="I273" s="2">
        <v>1997</v>
      </c>
      <c r="J273" s="2">
        <v>600</v>
      </c>
      <c r="K273" s="2">
        <v>80</v>
      </c>
      <c r="L273" s="2">
        <v>0.51</v>
      </c>
      <c r="M273" s="1">
        <v>8.17</v>
      </c>
      <c r="N273" s="1">
        <v>1.9000000000000001E-4</v>
      </c>
      <c r="O273" s="1">
        <v>0.47899999999999998</v>
      </c>
      <c r="P273" s="1">
        <v>3.6100000000000003E-5</v>
      </c>
      <c r="Q273" s="1">
        <v>0.28198412574970599</v>
      </c>
      <c r="R273" s="1">
        <v>2.4614919713411201E-2</v>
      </c>
      <c r="S273" s="16"/>
      <c r="T273" s="16"/>
      <c r="V273" s="18"/>
      <c r="W273" s="18"/>
      <c r="Z273" s="18"/>
    </row>
    <row r="274" spans="1:26" s="5" customFormat="1" ht="15" customHeight="1" x14ac:dyDescent="0.25">
      <c r="A274" s="2">
        <v>2014</v>
      </c>
      <c r="B274" s="2">
        <v>1795</v>
      </c>
      <c r="C274" s="3" t="s">
        <v>25</v>
      </c>
      <c r="D274" s="4">
        <v>42156</v>
      </c>
      <c r="E274" s="2">
        <v>5112</v>
      </c>
      <c r="F274" s="3" t="s">
        <v>2</v>
      </c>
      <c r="G274" s="3" t="s">
        <v>27</v>
      </c>
      <c r="H274" s="3" t="s">
        <v>23</v>
      </c>
      <c r="I274" s="2">
        <v>2012</v>
      </c>
      <c r="J274" s="2">
        <v>600</v>
      </c>
      <c r="K274" s="2">
        <v>75</v>
      </c>
      <c r="L274" s="2">
        <v>0.51</v>
      </c>
      <c r="M274" s="1">
        <v>2.74</v>
      </c>
      <c r="N274" s="1">
        <v>3.6000000000000001E-5</v>
      </c>
      <c r="O274" s="1">
        <v>8.9999999999999993E-3</v>
      </c>
      <c r="P274" s="1">
        <v>8.9999999999999996E-7</v>
      </c>
      <c r="Q274" s="1">
        <v>7.204761803826E-2</v>
      </c>
      <c r="R274" s="1">
        <v>2.9598212562331099E-4</v>
      </c>
      <c r="S274" s="16">
        <f t="shared" si="28"/>
        <v>0.20993650771144601</v>
      </c>
      <c r="T274" s="16">
        <f t="shared" si="29"/>
        <v>2.431893758778789E-2</v>
      </c>
      <c r="U274" s="5">
        <f t="shared" si="30"/>
        <v>5.7516851427793429E-4</v>
      </c>
      <c r="V274" s="18">
        <f t="shared" si="31"/>
        <v>6.6627226267912024E-5</v>
      </c>
      <c r="W274" s="18">
        <f t="shared" si="32"/>
        <v>6.1297048166479072E-5</v>
      </c>
      <c r="X274" s="5">
        <f>LOOKUP(G274,'Load Factor Adjustment'!$A$40:$A$46,'Load Factor Adjustment'!$D$40:$D$46)</f>
        <v>0.78431372549019607</v>
      </c>
      <c r="Y274" s="5">
        <f t="shared" si="33"/>
        <v>4.5111256021798765E-4</v>
      </c>
      <c r="Z274" s="18">
        <f t="shared" si="34"/>
        <v>4.8076116209003194E-5</v>
      </c>
    </row>
    <row r="275" spans="1:26" s="5" customFormat="1" ht="15" customHeight="1" x14ac:dyDescent="0.25">
      <c r="A275" s="2">
        <v>2014</v>
      </c>
      <c r="B275" s="2">
        <v>1796</v>
      </c>
      <c r="C275" s="3" t="s">
        <v>25</v>
      </c>
      <c r="D275" s="4">
        <v>42156</v>
      </c>
      <c r="E275" s="2">
        <v>5113</v>
      </c>
      <c r="F275" s="3" t="s">
        <v>5</v>
      </c>
      <c r="G275" s="3" t="s">
        <v>27</v>
      </c>
      <c r="H275" s="3" t="s">
        <v>4</v>
      </c>
      <c r="I275" s="2">
        <v>1997</v>
      </c>
      <c r="J275" s="2">
        <v>600</v>
      </c>
      <c r="K275" s="2">
        <v>80</v>
      </c>
      <c r="L275" s="2">
        <v>0.51</v>
      </c>
      <c r="M275" s="1">
        <v>8.17</v>
      </c>
      <c r="N275" s="1">
        <v>1.9000000000000001E-4</v>
      </c>
      <c r="O275" s="1">
        <v>0.47899999999999998</v>
      </c>
      <c r="P275" s="1">
        <v>3.6100000000000003E-5</v>
      </c>
      <c r="Q275" s="1">
        <v>0.28198412574970599</v>
      </c>
      <c r="R275" s="1">
        <v>2.4614919713411201E-2</v>
      </c>
      <c r="S275" s="16"/>
      <c r="T275" s="16"/>
      <c r="V275" s="18"/>
      <c r="W275" s="18"/>
      <c r="Z275" s="18"/>
    </row>
    <row r="276" spans="1:26" s="5" customFormat="1" ht="15" customHeight="1" x14ac:dyDescent="0.25">
      <c r="A276" s="2">
        <v>2014</v>
      </c>
      <c r="B276" s="2">
        <v>1796</v>
      </c>
      <c r="C276" s="3" t="s">
        <v>25</v>
      </c>
      <c r="D276" s="4">
        <v>42156</v>
      </c>
      <c r="E276" s="2">
        <v>5114</v>
      </c>
      <c r="F276" s="3" t="s">
        <v>2</v>
      </c>
      <c r="G276" s="3" t="s">
        <v>27</v>
      </c>
      <c r="H276" s="3" t="s">
        <v>23</v>
      </c>
      <c r="I276" s="2">
        <v>2012</v>
      </c>
      <c r="J276" s="2">
        <v>600</v>
      </c>
      <c r="K276" s="2">
        <v>75</v>
      </c>
      <c r="L276" s="2">
        <v>0.51</v>
      </c>
      <c r="M276" s="1">
        <v>2.74</v>
      </c>
      <c r="N276" s="1">
        <v>3.6000000000000001E-5</v>
      </c>
      <c r="O276" s="1">
        <v>8.9999999999999993E-3</v>
      </c>
      <c r="P276" s="1">
        <v>8.9999999999999996E-7</v>
      </c>
      <c r="Q276" s="1">
        <v>7.204761803826E-2</v>
      </c>
      <c r="R276" s="1">
        <v>2.9598212562331099E-4</v>
      </c>
      <c r="S276" s="16">
        <f t="shared" si="28"/>
        <v>0.20993650771144601</v>
      </c>
      <c r="T276" s="16">
        <f t="shared" si="29"/>
        <v>2.431893758778789E-2</v>
      </c>
      <c r="U276" s="5">
        <f t="shared" si="30"/>
        <v>5.7516851427793429E-4</v>
      </c>
      <c r="V276" s="18">
        <f t="shared" si="31"/>
        <v>6.6627226267912024E-5</v>
      </c>
      <c r="W276" s="18">
        <f t="shared" si="32"/>
        <v>6.1297048166479072E-5</v>
      </c>
      <c r="X276" s="5">
        <f>LOOKUP(G276,'Load Factor Adjustment'!$A$40:$A$46,'Load Factor Adjustment'!$D$40:$D$46)</f>
        <v>0.78431372549019607</v>
      </c>
      <c r="Y276" s="5">
        <f t="shared" si="33"/>
        <v>4.5111256021798765E-4</v>
      </c>
      <c r="Z276" s="18">
        <f t="shared" si="34"/>
        <v>4.8076116209003194E-5</v>
      </c>
    </row>
    <row r="277" spans="1:26" s="5" customFormat="1" ht="15" customHeight="1" x14ac:dyDescent="0.25">
      <c r="A277" s="2">
        <v>2015</v>
      </c>
      <c r="B277" s="2">
        <v>1797</v>
      </c>
      <c r="C277" s="3" t="s">
        <v>25</v>
      </c>
      <c r="D277" s="4">
        <v>42192</v>
      </c>
      <c r="E277" s="2">
        <v>5118</v>
      </c>
      <c r="F277" s="3" t="s">
        <v>5</v>
      </c>
      <c r="G277" s="3" t="s">
        <v>1</v>
      </c>
      <c r="H277" s="3" t="s">
        <v>4</v>
      </c>
      <c r="I277" s="2">
        <v>1974</v>
      </c>
      <c r="J277" s="2">
        <v>2000</v>
      </c>
      <c r="K277" s="2">
        <v>85</v>
      </c>
      <c r="L277" s="2">
        <v>0.7</v>
      </c>
      <c r="M277" s="1">
        <v>12.09</v>
      </c>
      <c r="N277" s="1">
        <v>2.7999999999999998E-4</v>
      </c>
      <c r="O277" s="1">
        <v>0.60499999999999998</v>
      </c>
      <c r="P277" s="1">
        <v>4.3999999999999999E-5</v>
      </c>
      <c r="Q277" s="1">
        <v>2.0266203676443602</v>
      </c>
      <c r="R277" s="1">
        <v>0.14861882767239701</v>
      </c>
      <c r="S277" s="16"/>
      <c r="T277" s="16"/>
      <c r="V277" s="18"/>
      <c r="W277" s="18"/>
      <c r="Z277" s="18"/>
    </row>
    <row r="278" spans="1:26" s="5" customFormat="1" ht="15" customHeight="1" x14ac:dyDescent="0.25">
      <c r="A278" s="2">
        <v>2015</v>
      </c>
      <c r="B278" s="2">
        <v>1797</v>
      </c>
      <c r="C278" s="3" t="s">
        <v>25</v>
      </c>
      <c r="D278" s="4">
        <v>42192</v>
      </c>
      <c r="E278" s="2">
        <v>5119</v>
      </c>
      <c r="F278" s="3" t="s">
        <v>2</v>
      </c>
      <c r="G278" s="3" t="s">
        <v>1</v>
      </c>
      <c r="H278" s="3" t="s">
        <v>28</v>
      </c>
      <c r="I278" s="2">
        <v>2014</v>
      </c>
      <c r="J278" s="2">
        <v>2000</v>
      </c>
      <c r="K278" s="2">
        <v>100</v>
      </c>
      <c r="L278" s="2">
        <v>0.7</v>
      </c>
      <c r="M278" s="1">
        <v>2.15</v>
      </c>
      <c r="N278" s="1">
        <v>2.6999999999999999E-5</v>
      </c>
      <c r="O278" s="1">
        <v>8.9999999999999993E-3</v>
      </c>
      <c r="P278" s="1">
        <v>3.9999999999999998E-7</v>
      </c>
      <c r="Q278" s="1">
        <v>0.37345679855096597</v>
      </c>
      <c r="R278" s="1">
        <v>2.0061727527662799E-3</v>
      </c>
      <c r="S278" s="16">
        <f t="shared" si="28"/>
        <v>1.6531635690933941</v>
      </c>
      <c r="T278" s="16">
        <f t="shared" si="29"/>
        <v>0.14661265491963074</v>
      </c>
      <c r="U278" s="5">
        <f t="shared" si="30"/>
        <v>4.5292152577901205E-3</v>
      </c>
      <c r="V278" s="18">
        <f t="shared" si="31"/>
        <v>4.016785066291253E-4</v>
      </c>
      <c r="W278" s="18">
        <f t="shared" si="32"/>
        <v>3.6954422609879531E-4</v>
      </c>
      <c r="X278" s="5">
        <f>LOOKUP(G278,'Load Factor Adjustment'!$A$40:$A$46,'Load Factor Adjustment'!$D$40:$D$46)</f>
        <v>0.68571428571428572</v>
      </c>
      <c r="Y278" s="5">
        <f t="shared" si="33"/>
        <v>3.1057476053417969E-3</v>
      </c>
      <c r="Z278" s="18">
        <f t="shared" si="34"/>
        <v>2.5340175503917392E-4</v>
      </c>
    </row>
    <row r="279" spans="1:26" s="5" customFormat="1" ht="15" customHeight="1" x14ac:dyDescent="0.25">
      <c r="A279" s="2">
        <v>2015</v>
      </c>
      <c r="B279" s="2">
        <v>1798</v>
      </c>
      <c r="C279" s="3" t="s">
        <v>25</v>
      </c>
      <c r="D279" s="4">
        <v>42220</v>
      </c>
      <c r="E279" s="2">
        <v>5122</v>
      </c>
      <c r="F279" s="3" t="s">
        <v>5</v>
      </c>
      <c r="G279" s="3" t="s">
        <v>1</v>
      </c>
      <c r="H279" s="3" t="s">
        <v>4</v>
      </c>
      <c r="I279" s="2">
        <v>1996</v>
      </c>
      <c r="J279" s="2">
        <v>1000</v>
      </c>
      <c r="K279" s="2">
        <v>95</v>
      </c>
      <c r="L279" s="2">
        <v>0.7</v>
      </c>
      <c r="M279" s="1">
        <v>8.17</v>
      </c>
      <c r="N279" s="1">
        <v>1.9000000000000001E-4</v>
      </c>
      <c r="O279" s="1">
        <v>0.47899999999999998</v>
      </c>
      <c r="P279" s="1">
        <v>3.6100000000000003E-5</v>
      </c>
      <c r="Q279" s="1">
        <v>0.766010800394756</v>
      </c>
      <c r="R279" s="1">
        <v>6.6866509954035702E-2</v>
      </c>
      <c r="S279" s="16"/>
      <c r="T279" s="16"/>
      <c r="V279" s="18"/>
      <c r="W279" s="18"/>
      <c r="Z279" s="18"/>
    </row>
    <row r="280" spans="1:26" s="5" customFormat="1" ht="15" customHeight="1" x14ac:dyDescent="0.25">
      <c r="A280" s="2">
        <v>2015</v>
      </c>
      <c r="B280" s="2">
        <v>1798</v>
      </c>
      <c r="C280" s="3" t="s">
        <v>25</v>
      </c>
      <c r="D280" s="4">
        <v>42220</v>
      </c>
      <c r="E280" s="2">
        <v>5123</v>
      </c>
      <c r="F280" s="3" t="s">
        <v>2</v>
      </c>
      <c r="G280" s="3" t="s">
        <v>1</v>
      </c>
      <c r="H280" s="3" t="s">
        <v>28</v>
      </c>
      <c r="I280" s="2">
        <v>2014</v>
      </c>
      <c r="J280" s="2">
        <v>1000</v>
      </c>
      <c r="K280" s="2">
        <v>111</v>
      </c>
      <c r="L280" s="2">
        <v>0.7</v>
      </c>
      <c r="M280" s="1">
        <v>2.15</v>
      </c>
      <c r="N280" s="1">
        <v>2.6999999999999999E-5</v>
      </c>
      <c r="O280" s="1">
        <v>8.9999999999999993E-3</v>
      </c>
      <c r="P280" s="1">
        <v>3.9999999999999998E-7</v>
      </c>
      <c r="Q280" s="1">
        <v>0.195706023373202</v>
      </c>
      <c r="R280" s="1">
        <v>9.4212958240436496E-4</v>
      </c>
      <c r="S280" s="16">
        <f t="shared" si="28"/>
        <v>0.57030477702155402</v>
      </c>
      <c r="T280" s="16">
        <f t="shared" si="29"/>
        <v>6.5924380371631341E-2</v>
      </c>
      <c r="U280" s="5">
        <f t="shared" si="30"/>
        <v>1.5624788411549425E-3</v>
      </c>
      <c r="V280" s="18">
        <f t="shared" si="31"/>
        <v>1.8061474074419545E-4</v>
      </c>
      <c r="W280" s="18">
        <f t="shared" si="32"/>
        <v>1.6616556148465981E-4</v>
      </c>
      <c r="X280" s="5">
        <f>LOOKUP(G280,'Load Factor Adjustment'!$A$40:$A$46,'Load Factor Adjustment'!$D$40:$D$46)</f>
        <v>0.68571428571428572</v>
      </c>
      <c r="Y280" s="5">
        <f t="shared" si="33"/>
        <v>1.0714140625062464E-3</v>
      </c>
      <c r="Z280" s="18">
        <f t="shared" si="34"/>
        <v>1.1394209930376674E-4</v>
      </c>
    </row>
    <row r="281" spans="1:26" s="5" customFormat="1" ht="15" customHeight="1" x14ac:dyDescent="0.25">
      <c r="A281" s="2">
        <v>2015</v>
      </c>
      <c r="B281" s="2">
        <v>1799</v>
      </c>
      <c r="C281" s="3" t="s">
        <v>11</v>
      </c>
      <c r="D281" s="4">
        <v>42320</v>
      </c>
      <c r="E281" s="2">
        <v>5260</v>
      </c>
      <c r="F281" s="3" t="s">
        <v>5</v>
      </c>
      <c r="G281" s="3" t="s">
        <v>1</v>
      </c>
      <c r="H281" s="3" t="s">
        <v>4</v>
      </c>
      <c r="I281" s="2">
        <v>1989</v>
      </c>
      <c r="J281" s="2">
        <v>500</v>
      </c>
      <c r="K281" s="2">
        <v>71</v>
      </c>
      <c r="L281" s="2">
        <v>0.7</v>
      </c>
      <c r="M281" s="1">
        <v>8.17</v>
      </c>
      <c r="N281" s="1">
        <v>1.9000000000000001E-4</v>
      </c>
      <c r="O281" s="1">
        <v>0.47899999999999998</v>
      </c>
      <c r="P281" s="1">
        <v>3.6100000000000003E-5</v>
      </c>
      <c r="Q281" s="1">
        <v>0.28624614120014602</v>
      </c>
      <c r="R281" s="1">
        <v>2.4986958982823899E-2</v>
      </c>
      <c r="S281" s="16"/>
      <c r="T281" s="16"/>
      <c r="V281" s="18"/>
      <c r="W281" s="18"/>
      <c r="Z281" s="18"/>
    </row>
    <row r="282" spans="1:26" s="5" customFormat="1" ht="15" customHeight="1" x14ac:dyDescent="0.25">
      <c r="A282" s="2">
        <v>2015</v>
      </c>
      <c r="B282" s="2">
        <v>1799</v>
      </c>
      <c r="C282" s="3" t="s">
        <v>11</v>
      </c>
      <c r="D282" s="4">
        <v>42320</v>
      </c>
      <c r="E282" s="2">
        <v>5261</v>
      </c>
      <c r="F282" s="3" t="s">
        <v>2</v>
      </c>
      <c r="G282" s="3" t="s">
        <v>1</v>
      </c>
      <c r="H282" s="3" t="s">
        <v>28</v>
      </c>
      <c r="I282" s="2">
        <v>2012</v>
      </c>
      <c r="J282" s="2">
        <v>500</v>
      </c>
      <c r="K282" s="2">
        <v>85</v>
      </c>
      <c r="L282" s="2">
        <v>0.7</v>
      </c>
      <c r="M282" s="1">
        <v>2.15</v>
      </c>
      <c r="N282" s="1">
        <v>2.6999999999999999E-5</v>
      </c>
      <c r="O282" s="1">
        <v>8.9999999999999993E-3</v>
      </c>
      <c r="P282" s="1">
        <v>8.9999999999999996E-7</v>
      </c>
      <c r="Q282" s="1">
        <v>7.27189447939742E-2</v>
      </c>
      <c r="R282" s="1">
        <v>3.6892359007293301E-4</v>
      </c>
      <c r="S282" s="16">
        <f t="shared" si="28"/>
        <v>0.21352719640617182</v>
      </c>
      <c r="T282" s="16">
        <f t="shared" si="29"/>
        <v>2.4618035392750967E-2</v>
      </c>
      <c r="U282" s="5">
        <f t="shared" si="30"/>
        <v>5.8500601755115563E-4</v>
      </c>
      <c r="V282" s="18">
        <f t="shared" si="31"/>
        <v>6.7446672308906766E-5</v>
      </c>
      <c r="W282" s="18">
        <f t="shared" si="32"/>
        <v>6.2050938524194223E-5</v>
      </c>
      <c r="X282" s="5">
        <f>LOOKUP(G282,'Load Factor Adjustment'!$A$40:$A$46,'Load Factor Adjustment'!$D$40:$D$46)</f>
        <v>0.68571428571428572</v>
      </c>
      <c r="Y282" s="5">
        <f t="shared" si="33"/>
        <v>4.0114698346364956E-4</v>
      </c>
      <c r="Z282" s="18">
        <f t="shared" si="34"/>
        <v>4.2549214988018899E-5</v>
      </c>
    </row>
    <row r="283" spans="1:26" s="5" customFormat="1" ht="15" customHeight="1" x14ac:dyDescent="0.25">
      <c r="A283" s="2">
        <v>2014</v>
      </c>
      <c r="B283" s="2">
        <v>1800</v>
      </c>
      <c r="C283" s="3" t="s">
        <v>11</v>
      </c>
      <c r="D283" s="4">
        <v>42240</v>
      </c>
      <c r="E283" s="2">
        <v>5258</v>
      </c>
      <c r="F283" s="3" t="s">
        <v>5</v>
      </c>
      <c r="G283" s="3" t="s">
        <v>1</v>
      </c>
      <c r="H283" s="3" t="s">
        <v>4</v>
      </c>
      <c r="I283" s="2">
        <v>1979</v>
      </c>
      <c r="J283" s="2">
        <v>400</v>
      </c>
      <c r="K283" s="2">
        <v>173</v>
      </c>
      <c r="L283" s="2">
        <v>0.7</v>
      </c>
      <c r="M283" s="1">
        <v>11.16</v>
      </c>
      <c r="N283" s="1">
        <v>2.5999999999999998E-4</v>
      </c>
      <c r="O283" s="1">
        <v>0.39600000000000002</v>
      </c>
      <c r="P283" s="1">
        <v>2.8799999999999999E-5</v>
      </c>
      <c r="Q283" s="1">
        <v>0.76248146080257895</v>
      </c>
      <c r="R283" s="1">
        <v>3.9597776476067797E-2</v>
      </c>
      <c r="S283" s="16"/>
      <c r="T283" s="16"/>
      <c r="V283" s="18"/>
      <c r="W283" s="18"/>
      <c r="Z283" s="18"/>
    </row>
    <row r="284" spans="1:26" s="5" customFormat="1" ht="15" customHeight="1" x14ac:dyDescent="0.25">
      <c r="A284" s="2">
        <v>2014</v>
      </c>
      <c r="B284" s="2">
        <v>1800</v>
      </c>
      <c r="C284" s="3" t="s">
        <v>11</v>
      </c>
      <c r="D284" s="4">
        <v>42240</v>
      </c>
      <c r="E284" s="2">
        <v>5259</v>
      </c>
      <c r="F284" s="3" t="s">
        <v>2</v>
      </c>
      <c r="G284" s="3" t="s">
        <v>1</v>
      </c>
      <c r="H284" s="3" t="s">
        <v>28</v>
      </c>
      <c r="I284" s="2">
        <v>2015</v>
      </c>
      <c r="J284" s="2">
        <v>400</v>
      </c>
      <c r="K284" s="2">
        <v>100</v>
      </c>
      <c r="L284" s="2">
        <v>0.7</v>
      </c>
      <c r="M284" s="1">
        <v>2.15</v>
      </c>
      <c r="N284" s="1">
        <v>2.6999999999999999E-5</v>
      </c>
      <c r="O284" s="1">
        <v>8.9999999999999993E-3</v>
      </c>
      <c r="P284" s="1">
        <v>3.9999999999999998E-7</v>
      </c>
      <c r="Q284" s="1">
        <v>6.8024693145820103E-2</v>
      </c>
      <c r="R284" s="1">
        <v>3.0246911898227399E-4</v>
      </c>
      <c r="S284" s="16">
        <f t="shared" si="28"/>
        <v>0.69445676765675879</v>
      </c>
      <c r="T284" s="16">
        <f t="shared" si="29"/>
        <v>3.9295307357085522E-2</v>
      </c>
      <c r="U284" s="5">
        <f t="shared" si="30"/>
        <v>1.9026212812513939E-3</v>
      </c>
      <c r="V284" s="18">
        <f t="shared" si="31"/>
        <v>1.0765837632078225E-4</v>
      </c>
      <c r="W284" s="18">
        <f t="shared" si="32"/>
        <v>9.9045706215119679E-5</v>
      </c>
      <c r="X284" s="5">
        <f>LOOKUP(G284,'Load Factor Adjustment'!$A$40:$A$46,'Load Factor Adjustment'!$D$40:$D$46)</f>
        <v>0.68571428571428572</v>
      </c>
      <c r="Y284" s="5">
        <f t="shared" si="33"/>
        <v>1.3046545928580987E-3</v>
      </c>
      <c r="Z284" s="18">
        <f t="shared" si="34"/>
        <v>6.7917055690367784E-5</v>
      </c>
    </row>
    <row r="285" spans="1:26" s="5" customFormat="1" ht="15" customHeight="1" x14ac:dyDescent="0.25">
      <c r="A285" s="2">
        <v>2014</v>
      </c>
      <c r="B285" s="2">
        <v>1801</v>
      </c>
      <c r="C285" s="3" t="s">
        <v>11</v>
      </c>
      <c r="D285" s="4">
        <v>42234</v>
      </c>
      <c r="E285" s="2">
        <v>5256</v>
      </c>
      <c r="F285" s="3" t="s">
        <v>5</v>
      </c>
      <c r="G285" s="3" t="s">
        <v>1</v>
      </c>
      <c r="H285" s="3" t="s">
        <v>4</v>
      </c>
      <c r="I285" s="2">
        <v>1995</v>
      </c>
      <c r="J285" s="2">
        <v>600</v>
      </c>
      <c r="K285" s="2">
        <v>135</v>
      </c>
      <c r="L285" s="2">
        <v>0.7</v>
      </c>
      <c r="M285" s="1">
        <v>7.6</v>
      </c>
      <c r="N285" s="1">
        <v>1.8000000000000001E-4</v>
      </c>
      <c r="O285" s="1">
        <v>0.27400000000000002</v>
      </c>
      <c r="P285" s="1">
        <v>1.9899999999999999E-5</v>
      </c>
      <c r="Q285" s="1">
        <v>0.60999998569787905</v>
      </c>
      <c r="R285" s="1">
        <v>3.2049999182961503E-2</v>
      </c>
      <c r="S285" s="16"/>
      <c r="T285" s="16"/>
      <c r="V285" s="18"/>
      <c r="W285" s="18"/>
      <c r="Z285" s="18"/>
    </row>
    <row r="286" spans="1:26" s="5" customFormat="1" ht="15" customHeight="1" x14ac:dyDescent="0.25">
      <c r="A286" s="2">
        <v>2014</v>
      </c>
      <c r="B286" s="2">
        <v>1801</v>
      </c>
      <c r="C286" s="3" t="s">
        <v>11</v>
      </c>
      <c r="D286" s="4">
        <v>42234</v>
      </c>
      <c r="E286" s="2">
        <v>5257</v>
      </c>
      <c r="F286" s="3" t="s">
        <v>2</v>
      </c>
      <c r="G286" s="3" t="s">
        <v>1</v>
      </c>
      <c r="H286" s="3" t="s">
        <v>0</v>
      </c>
      <c r="I286" s="2">
        <v>2014</v>
      </c>
      <c r="J286" s="2">
        <v>600</v>
      </c>
      <c r="K286" s="2">
        <v>165</v>
      </c>
      <c r="L286" s="2">
        <v>0.7</v>
      </c>
      <c r="M286" s="1">
        <v>0.26</v>
      </c>
      <c r="N286" s="1">
        <v>3.9999999999999998E-6</v>
      </c>
      <c r="O286" s="1">
        <v>8.9999999999999993E-3</v>
      </c>
      <c r="P286" s="1">
        <v>3.9999999999999998E-7</v>
      </c>
      <c r="Q286" s="1">
        <v>2.07777766931188E-2</v>
      </c>
      <c r="R286" s="1">
        <v>7.7916662487340202E-4</v>
      </c>
      <c r="S286" s="16">
        <f t="shared" si="28"/>
        <v>0.5892222090047603</v>
      </c>
      <c r="T286" s="16">
        <f t="shared" si="29"/>
        <v>3.1270832558088102E-2</v>
      </c>
      <c r="U286" s="5">
        <f t="shared" si="30"/>
        <v>1.6143074219308502E-3</v>
      </c>
      <c r="V286" s="18">
        <f t="shared" si="31"/>
        <v>8.5673513857775617E-5</v>
      </c>
      <c r="W286" s="18">
        <f t="shared" si="32"/>
        <v>7.8819632749153575E-5</v>
      </c>
      <c r="X286" s="5">
        <f>LOOKUP(G286,'Load Factor Adjustment'!$A$40:$A$46,'Load Factor Adjustment'!$D$40:$D$46)</f>
        <v>0.68571428571428572</v>
      </c>
      <c r="Y286" s="5">
        <f t="shared" si="33"/>
        <v>1.106953660752583E-3</v>
      </c>
      <c r="Z286" s="18">
        <f t="shared" si="34"/>
        <v>5.4047748170848164E-5</v>
      </c>
    </row>
    <row r="287" spans="1:26" s="5" customFormat="1" ht="15" customHeight="1" x14ac:dyDescent="0.25">
      <c r="A287" s="2">
        <v>2014</v>
      </c>
      <c r="B287" s="2">
        <v>1802</v>
      </c>
      <c r="C287" s="3" t="s">
        <v>11</v>
      </c>
      <c r="D287" s="4">
        <v>42265</v>
      </c>
      <c r="E287" s="2">
        <v>5254</v>
      </c>
      <c r="F287" s="3" t="s">
        <v>5</v>
      </c>
      <c r="G287" s="3" t="s">
        <v>1</v>
      </c>
      <c r="H287" s="3" t="s">
        <v>8</v>
      </c>
      <c r="I287" s="2">
        <v>1999</v>
      </c>
      <c r="J287" s="2">
        <v>2000</v>
      </c>
      <c r="K287" s="2">
        <v>110</v>
      </c>
      <c r="L287" s="2">
        <v>0.7</v>
      </c>
      <c r="M287" s="1">
        <v>6.54</v>
      </c>
      <c r="N287" s="1">
        <v>1.4999999999999999E-4</v>
      </c>
      <c r="O287" s="1">
        <v>0.30399999999999999</v>
      </c>
      <c r="P287" s="1">
        <v>2.2099999999999998E-5</v>
      </c>
      <c r="Q287" s="1">
        <v>1.41574072466836</v>
      </c>
      <c r="R287" s="1">
        <v>9.6623451681045802E-2</v>
      </c>
      <c r="S287" s="16"/>
      <c r="T287" s="16"/>
      <c r="V287" s="18"/>
      <c r="W287" s="18"/>
      <c r="Z287" s="18"/>
    </row>
    <row r="288" spans="1:26" s="5" customFormat="1" ht="15" customHeight="1" x14ac:dyDescent="0.25">
      <c r="A288" s="2">
        <v>2014</v>
      </c>
      <c r="B288" s="2">
        <v>1802</v>
      </c>
      <c r="C288" s="3" t="s">
        <v>11</v>
      </c>
      <c r="D288" s="4">
        <v>42265</v>
      </c>
      <c r="E288" s="2">
        <v>5255</v>
      </c>
      <c r="F288" s="3" t="s">
        <v>2</v>
      </c>
      <c r="G288" s="3" t="s">
        <v>1</v>
      </c>
      <c r="H288" s="3" t="s">
        <v>28</v>
      </c>
      <c r="I288" s="2">
        <v>2013</v>
      </c>
      <c r="J288" s="2">
        <v>2000</v>
      </c>
      <c r="K288" s="2">
        <v>135</v>
      </c>
      <c r="L288" s="2">
        <v>0.7</v>
      </c>
      <c r="M288" s="1">
        <v>2.15</v>
      </c>
      <c r="N288" s="1">
        <v>2.6999999999999999E-5</v>
      </c>
      <c r="O288" s="1">
        <v>8.9999999999999993E-3</v>
      </c>
      <c r="P288" s="1">
        <v>3.9999999999999998E-7</v>
      </c>
      <c r="Q288" s="1">
        <v>0.504166678043804</v>
      </c>
      <c r="R288" s="1">
        <v>2.7083332162344798E-3</v>
      </c>
      <c r="S288" s="16">
        <f t="shared" si="28"/>
        <v>0.91157404662455599</v>
      </c>
      <c r="T288" s="16">
        <f t="shared" si="29"/>
        <v>9.391511846481132E-2</v>
      </c>
      <c r="U288" s="5">
        <f t="shared" si="30"/>
        <v>2.4974631414371399E-3</v>
      </c>
      <c r="V288" s="18">
        <f t="shared" si="31"/>
        <v>2.5730169442414062E-4</v>
      </c>
      <c r="W288" s="18">
        <f t="shared" si="32"/>
        <v>2.3671755887020939E-4</v>
      </c>
      <c r="X288" s="5">
        <f>LOOKUP(G288,'Load Factor Adjustment'!$A$40:$A$46,'Load Factor Adjustment'!$D$40:$D$46)</f>
        <v>0.68571428571428572</v>
      </c>
      <c r="Y288" s="5">
        <f t="shared" si="33"/>
        <v>1.7125461541283246E-3</v>
      </c>
      <c r="Z288" s="18">
        <f t="shared" si="34"/>
        <v>1.6232061179671502E-4</v>
      </c>
    </row>
    <row r="289" spans="1:26" s="5" customFormat="1" ht="15" customHeight="1" x14ac:dyDescent="0.25">
      <c r="A289" s="2">
        <v>2014</v>
      </c>
      <c r="B289" s="2">
        <v>1803</v>
      </c>
      <c r="C289" s="3" t="s">
        <v>11</v>
      </c>
      <c r="D289" s="4">
        <v>42229</v>
      </c>
      <c r="E289" s="2">
        <v>5252</v>
      </c>
      <c r="F289" s="3" t="s">
        <v>5</v>
      </c>
      <c r="G289" s="3" t="s">
        <v>1</v>
      </c>
      <c r="H289" s="3" t="s">
        <v>4</v>
      </c>
      <c r="I289" s="2">
        <v>1973</v>
      </c>
      <c r="J289" s="2">
        <v>600</v>
      </c>
      <c r="K289" s="2">
        <v>150</v>
      </c>
      <c r="L289" s="2">
        <v>0.7</v>
      </c>
      <c r="M289" s="1">
        <v>11.16</v>
      </c>
      <c r="N289" s="1">
        <v>2.5999999999999998E-4</v>
      </c>
      <c r="O289" s="1">
        <v>0.39600000000000002</v>
      </c>
      <c r="P289" s="1">
        <v>2.8799999999999999E-5</v>
      </c>
      <c r="Q289" s="1">
        <v>0.99166663977213998</v>
      </c>
      <c r="R289" s="1">
        <v>5.1499998307024702E-2</v>
      </c>
      <c r="S289" s="16"/>
      <c r="T289" s="16"/>
      <c r="V289" s="18"/>
      <c r="W289" s="18"/>
      <c r="Z289" s="18"/>
    </row>
    <row r="290" spans="1:26" s="5" customFormat="1" ht="15" customHeight="1" x14ac:dyDescent="0.25">
      <c r="A290" s="2">
        <v>2014</v>
      </c>
      <c r="B290" s="2">
        <v>1803</v>
      </c>
      <c r="C290" s="3" t="s">
        <v>11</v>
      </c>
      <c r="D290" s="4">
        <v>42229</v>
      </c>
      <c r="E290" s="2">
        <v>5253</v>
      </c>
      <c r="F290" s="3" t="s">
        <v>2</v>
      </c>
      <c r="G290" s="3" t="s">
        <v>1</v>
      </c>
      <c r="H290" s="3" t="s">
        <v>28</v>
      </c>
      <c r="I290" s="2">
        <v>2013</v>
      </c>
      <c r="J290" s="2">
        <v>600</v>
      </c>
      <c r="K290" s="2">
        <v>180</v>
      </c>
      <c r="L290" s="2">
        <v>0.7</v>
      </c>
      <c r="M290" s="1">
        <v>1.29</v>
      </c>
      <c r="N290" s="1">
        <v>1.7E-5</v>
      </c>
      <c r="O290" s="1">
        <v>8.9999999999999993E-3</v>
      </c>
      <c r="P290" s="1">
        <v>2.9999999999999999E-7</v>
      </c>
      <c r="Q290" s="1">
        <v>0.11174999499252899</v>
      </c>
      <c r="R290" s="1">
        <v>8.2499995631729898E-4</v>
      </c>
      <c r="S290" s="16">
        <f t="shared" si="28"/>
        <v>0.87991664477961096</v>
      </c>
      <c r="T290" s="16">
        <f t="shared" si="29"/>
        <v>5.0674998350707406E-2</v>
      </c>
      <c r="U290" s="5">
        <f t="shared" si="30"/>
        <v>2.4107305336427695E-3</v>
      </c>
      <c r="V290" s="18">
        <f t="shared" si="31"/>
        <v>1.3883561191974631E-4</v>
      </c>
      <c r="W290" s="18">
        <f t="shared" si="32"/>
        <v>1.2772876296616661E-4</v>
      </c>
      <c r="X290" s="5">
        <f>LOOKUP(G290,'Load Factor Adjustment'!$A$40:$A$46,'Load Factor Adjustment'!$D$40:$D$46)</f>
        <v>0.68571428571428572</v>
      </c>
      <c r="Y290" s="5">
        <f t="shared" si="33"/>
        <v>1.6530723659264706E-3</v>
      </c>
      <c r="Z290" s="18">
        <f t="shared" si="34"/>
        <v>8.7585437462514248E-5</v>
      </c>
    </row>
    <row r="291" spans="1:26" s="5" customFormat="1" ht="15" customHeight="1" x14ac:dyDescent="0.25">
      <c r="A291" s="2">
        <v>2014</v>
      </c>
      <c r="B291" s="2">
        <v>1804</v>
      </c>
      <c r="C291" s="3" t="s">
        <v>11</v>
      </c>
      <c r="D291" s="4">
        <v>42244</v>
      </c>
      <c r="E291" s="2">
        <v>5250</v>
      </c>
      <c r="F291" s="3" t="s">
        <v>5</v>
      </c>
      <c r="G291" s="3" t="s">
        <v>1</v>
      </c>
      <c r="H291" s="3" t="s">
        <v>4</v>
      </c>
      <c r="I291" s="2">
        <v>1995</v>
      </c>
      <c r="J291" s="2">
        <v>1000</v>
      </c>
      <c r="K291" s="2">
        <v>230</v>
      </c>
      <c r="L291" s="2">
        <v>0.7</v>
      </c>
      <c r="M291" s="1">
        <v>7.6</v>
      </c>
      <c r="N291" s="1">
        <v>1.8000000000000001E-4</v>
      </c>
      <c r="O291" s="1">
        <v>0.27400000000000002</v>
      </c>
      <c r="P291" s="1">
        <v>1.9899999999999999E-5</v>
      </c>
      <c r="Q291" s="1">
        <v>1.7320987248211399</v>
      </c>
      <c r="R291" s="1">
        <v>9.1006170519520396E-2</v>
      </c>
      <c r="S291" s="16"/>
      <c r="T291" s="16"/>
      <c r="V291" s="18"/>
      <c r="W291" s="18"/>
      <c r="Z291" s="18"/>
    </row>
    <row r="292" spans="1:26" s="5" customFormat="1" ht="15" customHeight="1" x14ac:dyDescent="0.25">
      <c r="A292" s="2">
        <v>2014</v>
      </c>
      <c r="B292" s="2">
        <v>1804</v>
      </c>
      <c r="C292" s="3" t="s">
        <v>11</v>
      </c>
      <c r="D292" s="4">
        <v>42244</v>
      </c>
      <c r="E292" s="2">
        <v>5251</v>
      </c>
      <c r="F292" s="3" t="s">
        <v>2</v>
      </c>
      <c r="G292" s="3" t="s">
        <v>1</v>
      </c>
      <c r="H292" s="3" t="s">
        <v>0</v>
      </c>
      <c r="I292" s="2">
        <v>2015</v>
      </c>
      <c r="J292" s="2">
        <v>1000</v>
      </c>
      <c r="K292" s="2">
        <v>270</v>
      </c>
      <c r="L292" s="2">
        <v>0.7</v>
      </c>
      <c r="M292" s="1">
        <v>0.26</v>
      </c>
      <c r="N292" s="1">
        <v>3.5999999999999998E-6</v>
      </c>
      <c r="O292" s="1">
        <v>8.9999999999999993E-3</v>
      </c>
      <c r="P292" s="1">
        <v>2.9999999999999999E-7</v>
      </c>
      <c r="Q292" s="1">
        <v>5.7916663589323403E-2</v>
      </c>
      <c r="R292" s="1">
        <v>2.1874998930858699E-3</v>
      </c>
      <c r="S292" s="16">
        <f t="shared" si="28"/>
        <v>1.6741820612318166</v>
      </c>
      <c r="T292" s="16">
        <f t="shared" si="29"/>
        <v>8.8818670626434532E-2</v>
      </c>
      <c r="U292" s="5">
        <f t="shared" si="30"/>
        <v>4.5868001677584012E-3</v>
      </c>
      <c r="V292" s="18">
        <f t="shared" si="31"/>
        <v>2.4333882363406721E-4</v>
      </c>
      <c r="W292" s="18">
        <f t="shared" si="32"/>
        <v>2.2387171774334184E-4</v>
      </c>
      <c r="X292" s="5">
        <f>LOOKUP(G292,'Load Factor Adjustment'!$A$40:$A$46,'Load Factor Adjustment'!$D$40:$D$46)</f>
        <v>0.68571428571428572</v>
      </c>
      <c r="Y292" s="5">
        <f t="shared" si="33"/>
        <v>3.1452344007486181E-3</v>
      </c>
      <c r="Z292" s="18">
        <f t="shared" si="34"/>
        <v>1.5351203502400582E-4</v>
      </c>
    </row>
    <row r="293" spans="1:26" s="5" customFormat="1" ht="15" customHeight="1" x14ac:dyDescent="0.25">
      <c r="A293" s="2">
        <v>2014</v>
      </c>
      <c r="B293" s="2">
        <v>1805</v>
      </c>
      <c r="C293" s="3" t="s">
        <v>11</v>
      </c>
      <c r="D293" s="4">
        <v>42261</v>
      </c>
      <c r="E293" s="2">
        <v>5248</v>
      </c>
      <c r="F293" s="3" t="s">
        <v>5</v>
      </c>
      <c r="G293" s="3" t="s">
        <v>1</v>
      </c>
      <c r="H293" s="3" t="s">
        <v>4</v>
      </c>
      <c r="I293" s="2">
        <v>1978</v>
      </c>
      <c r="J293" s="2">
        <v>285</v>
      </c>
      <c r="K293" s="2">
        <v>67</v>
      </c>
      <c r="L293" s="2">
        <v>0.7</v>
      </c>
      <c r="M293" s="1">
        <v>12.09</v>
      </c>
      <c r="N293" s="1">
        <v>2.7999999999999998E-4</v>
      </c>
      <c r="O293" s="1">
        <v>0.60499999999999998</v>
      </c>
      <c r="P293" s="1">
        <v>4.3999999999999999E-5</v>
      </c>
      <c r="Q293" s="1">
        <v>0.226337631625671</v>
      </c>
      <c r="R293" s="1">
        <v>1.64891808464185E-2</v>
      </c>
      <c r="S293" s="16"/>
      <c r="T293" s="16"/>
      <c r="V293" s="18"/>
      <c r="W293" s="18"/>
      <c r="Z293" s="18"/>
    </row>
    <row r="294" spans="1:26" s="5" customFormat="1" ht="15" customHeight="1" x14ac:dyDescent="0.25">
      <c r="A294" s="2">
        <v>2014</v>
      </c>
      <c r="B294" s="2">
        <v>1805</v>
      </c>
      <c r="C294" s="3" t="s">
        <v>11</v>
      </c>
      <c r="D294" s="4">
        <v>42261</v>
      </c>
      <c r="E294" s="2">
        <v>5247</v>
      </c>
      <c r="F294" s="3" t="s">
        <v>5</v>
      </c>
      <c r="G294" s="3" t="s">
        <v>1</v>
      </c>
      <c r="H294" s="3" t="s">
        <v>4</v>
      </c>
      <c r="I294" s="2">
        <v>1971</v>
      </c>
      <c r="J294" s="2">
        <v>285</v>
      </c>
      <c r="K294" s="2">
        <v>75</v>
      </c>
      <c r="L294" s="2">
        <v>0.7</v>
      </c>
      <c r="M294" s="1">
        <v>12.09</v>
      </c>
      <c r="N294" s="1">
        <v>2.7999999999999998E-4</v>
      </c>
      <c r="O294" s="1">
        <v>0.60499999999999998</v>
      </c>
      <c r="P294" s="1">
        <v>4.3999999999999999E-5</v>
      </c>
      <c r="Q294" s="1">
        <v>0.25481770799057801</v>
      </c>
      <c r="R294" s="1">
        <v>1.8686632008808698E-2</v>
      </c>
      <c r="S294" s="16"/>
      <c r="T294" s="16"/>
      <c r="V294" s="18"/>
      <c r="W294" s="18"/>
      <c r="Z294" s="18"/>
    </row>
    <row r="295" spans="1:26" s="5" customFormat="1" ht="15" customHeight="1" x14ac:dyDescent="0.25">
      <c r="A295" s="2">
        <v>2014</v>
      </c>
      <c r="B295" s="2">
        <v>1805</v>
      </c>
      <c r="C295" s="3" t="s">
        <v>11</v>
      </c>
      <c r="D295" s="4">
        <v>42261</v>
      </c>
      <c r="E295" s="2">
        <v>5249</v>
      </c>
      <c r="F295" s="3" t="s">
        <v>2</v>
      </c>
      <c r="G295" s="3" t="s">
        <v>1</v>
      </c>
      <c r="H295" s="3" t="s">
        <v>28</v>
      </c>
      <c r="I295" s="2">
        <v>2014</v>
      </c>
      <c r="J295" s="2">
        <v>570</v>
      </c>
      <c r="K295" s="2">
        <v>75</v>
      </c>
      <c r="L295" s="2">
        <v>0.7</v>
      </c>
      <c r="M295" s="1">
        <v>2.15</v>
      </c>
      <c r="N295" s="1">
        <v>2.6999999999999999E-5</v>
      </c>
      <c r="O295" s="1">
        <v>8.9999999999999993E-3</v>
      </c>
      <c r="P295" s="1">
        <v>8.9999999999999996E-7</v>
      </c>
      <c r="Q295" s="1">
        <v>7.3458422037979296E-2</v>
      </c>
      <c r="R295" s="1">
        <v>3.8148435337237701E-4</v>
      </c>
      <c r="S295" s="16">
        <f>Q293+Q294-Q295</f>
        <v>0.4076969175782697</v>
      </c>
      <c r="T295" s="16">
        <f>R293+R294-R295</f>
        <v>3.4794328501854821E-2</v>
      </c>
      <c r="U295" s="5">
        <f t="shared" si="30"/>
        <v>1.1169778563788211E-3</v>
      </c>
      <c r="V295" s="18">
        <f t="shared" si="31"/>
        <v>9.5326927402341976E-5</v>
      </c>
      <c r="W295" s="18">
        <f t="shared" si="32"/>
        <v>8.7700773210154626E-5</v>
      </c>
      <c r="X295" s="5">
        <f>LOOKUP(G295,'Load Factor Adjustment'!$A$40:$A$46,'Load Factor Adjustment'!$D$40:$D$46)</f>
        <v>0.68571428571428572</v>
      </c>
      <c r="Y295" s="5">
        <f t="shared" si="33"/>
        <v>7.6592767294547735E-4</v>
      </c>
      <c r="Z295" s="18">
        <f t="shared" si="34"/>
        <v>6.0137673058391746E-5</v>
      </c>
    </row>
    <row r="296" spans="1:26" s="5" customFormat="1" ht="15" customHeight="1" x14ac:dyDescent="0.25">
      <c r="A296" s="2">
        <v>2015</v>
      </c>
      <c r="B296" s="2">
        <v>1806</v>
      </c>
      <c r="C296" s="3" t="s">
        <v>11</v>
      </c>
      <c r="D296" s="4">
        <v>42235</v>
      </c>
      <c r="E296" s="2">
        <v>5245</v>
      </c>
      <c r="F296" s="3" t="s">
        <v>5</v>
      </c>
      <c r="G296" s="3" t="s">
        <v>20</v>
      </c>
      <c r="H296" s="3" t="s">
        <v>4</v>
      </c>
      <c r="I296" s="2">
        <v>1985</v>
      </c>
      <c r="J296" s="2">
        <v>500</v>
      </c>
      <c r="K296" s="2">
        <v>130</v>
      </c>
      <c r="L296" s="2">
        <v>0.51</v>
      </c>
      <c r="M296" s="1">
        <v>10.23</v>
      </c>
      <c r="N296" s="1">
        <v>2.4000000000000001E-4</v>
      </c>
      <c r="O296" s="1">
        <v>0.39600000000000002</v>
      </c>
      <c r="P296" s="1">
        <v>2.8799999999999999E-5</v>
      </c>
      <c r="Q296" s="1">
        <v>0.47905255102135502</v>
      </c>
      <c r="R296" s="1">
        <v>2.7098808587737899E-2</v>
      </c>
      <c r="S296" s="16"/>
      <c r="T296" s="16"/>
      <c r="V296" s="18"/>
      <c r="W296" s="18"/>
      <c r="Z296" s="18"/>
    </row>
    <row r="297" spans="1:26" s="5" customFormat="1" ht="15" customHeight="1" x14ac:dyDescent="0.25">
      <c r="A297" s="2">
        <v>2015</v>
      </c>
      <c r="B297" s="2">
        <v>1806</v>
      </c>
      <c r="C297" s="3" t="s">
        <v>11</v>
      </c>
      <c r="D297" s="4">
        <v>42235</v>
      </c>
      <c r="E297" s="2">
        <v>5246</v>
      </c>
      <c r="F297" s="3" t="s">
        <v>2</v>
      </c>
      <c r="G297" s="3" t="s">
        <v>20</v>
      </c>
      <c r="H297" s="3" t="s">
        <v>13</v>
      </c>
      <c r="I297" s="2">
        <v>2014</v>
      </c>
      <c r="J297" s="2">
        <v>500</v>
      </c>
      <c r="K297" s="2">
        <v>160</v>
      </c>
      <c r="L297" s="2">
        <v>0.51</v>
      </c>
      <c r="M297" s="1">
        <v>2.3199999999999998</v>
      </c>
      <c r="N297" s="1">
        <v>3.0000000000000001E-5</v>
      </c>
      <c r="O297" s="1">
        <v>0.112</v>
      </c>
      <c r="P297" s="1">
        <v>7.9999999999999996E-6</v>
      </c>
      <c r="Q297" s="1">
        <v>0.10771163510996901</v>
      </c>
      <c r="R297" s="1">
        <v>5.9365079787039501E-3</v>
      </c>
      <c r="S297" s="16">
        <f t="shared" si="28"/>
        <v>0.37134091591138602</v>
      </c>
      <c r="T297" s="16">
        <f t="shared" si="29"/>
        <v>2.116230060903395E-2</v>
      </c>
      <c r="U297" s="5">
        <f t="shared" si="30"/>
        <v>1.0173723723599618E-3</v>
      </c>
      <c r="V297" s="18">
        <f t="shared" si="31"/>
        <v>5.7978905778175208E-5</v>
      </c>
      <c r="W297" s="18">
        <f t="shared" si="32"/>
        <v>5.3340593315921195E-5</v>
      </c>
      <c r="X297" s="5">
        <f>LOOKUP(G297,'Load Factor Adjustment'!$A$40:$A$46,'Load Factor Adjustment'!$D$40:$D$46)</f>
        <v>0.78431372549019607</v>
      </c>
      <c r="Y297" s="5">
        <f t="shared" si="33"/>
        <v>7.9793911557644057E-4</v>
      </c>
      <c r="Z297" s="18">
        <f t="shared" si="34"/>
        <v>4.18357594634676E-5</v>
      </c>
    </row>
    <row r="298" spans="1:26" s="5" customFormat="1" ht="15" customHeight="1" x14ac:dyDescent="0.25">
      <c r="A298" s="2">
        <v>2014</v>
      </c>
      <c r="B298" s="2">
        <v>1807</v>
      </c>
      <c r="C298" s="3" t="s">
        <v>11</v>
      </c>
      <c r="D298" s="4">
        <v>42255</v>
      </c>
      <c r="E298" s="2">
        <v>5243</v>
      </c>
      <c r="F298" s="3" t="s">
        <v>5</v>
      </c>
      <c r="G298" s="3" t="s">
        <v>1</v>
      </c>
      <c r="H298" s="3" t="s">
        <v>4</v>
      </c>
      <c r="I298" s="2">
        <v>1989</v>
      </c>
      <c r="J298" s="2">
        <v>175</v>
      </c>
      <c r="K298" s="2">
        <v>62</v>
      </c>
      <c r="L298" s="2">
        <v>0.7</v>
      </c>
      <c r="M298" s="1">
        <v>8.17</v>
      </c>
      <c r="N298" s="1">
        <v>1.9000000000000001E-4</v>
      </c>
      <c r="O298" s="1">
        <v>0.47899999999999998</v>
      </c>
      <c r="P298" s="1">
        <v>3.6100000000000003E-5</v>
      </c>
      <c r="Q298" s="1">
        <v>7.6749517347335094E-2</v>
      </c>
      <c r="R298" s="1">
        <v>5.5968333784214503E-3</v>
      </c>
      <c r="S298" s="16"/>
      <c r="T298" s="16"/>
      <c r="V298" s="18"/>
      <c r="W298" s="18"/>
      <c r="Z298" s="18"/>
    </row>
    <row r="299" spans="1:26" s="5" customFormat="1" ht="15" customHeight="1" x14ac:dyDescent="0.25">
      <c r="A299" s="2">
        <v>2014</v>
      </c>
      <c r="B299" s="2">
        <v>1807</v>
      </c>
      <c r="C299" s="3" t="s">
        <v>11</v>
      </c>
      <c r="D299" s="4">
        <v>42255</v>
      </c>
      <c r="E299" s="2">
        <v>5244</v>
      </c>
      <c r="F299" s="3" t="s">
        <v>2</v>
      </c>
      <c r="G299" s="3" t="s">
        <v>1</v>
      </c>
      <c r="H299" s="3" t="s">
        <v>28</v>
      </c>
      <c r="I299" s="2">
        <v>2014</v>
      </c>
      <c r="J299" s="2">
        <v>175</v>
      </c>
      <c r="K299" s="2">
        <v>77</v>
      </c>
      <c r="L299" s="2">
        <v>0.7</v>
      </c>
      <c r="M299" s="1">
        <v>2.15</v>
      </c>
      <c r="N299" s="1">
        <v>2.6999999999999999E-5</v>
      </c>
      <c r="O299" s="1">
        <v>8.9999999999999993E-3</v>
      </c>
      <c r="P299" s="1">
        <v>8.9999999999999996E-7</v>
      </c>
      <c r="Q299" s="1">
        <v>2.2599998195844101E-2</v>
      </c>
      <c r="R299" s="1">
        <v>1.01764316927843E-4</v>
      </c>
      <c r="S299" s="16">
        <f t="shared" si="28"/>
        <v>5.4149519151490993E-2</v>
      </c>
      <c r="T299" s="16">
        <f t="shared" si="29"/>
        <v>5.4950690614936071E-3</v>
      </c>
      <c r="U299" s="5">
        <f t="shared" si="30"/>
        <v>1.4835484699038628E-4</v>
      </c>
      <c r="V299" s="18">
        <f t="shared" si="31"/>
        <v>1.5054983730119472E-5</v>
      </c>
      <c r="W299" s="18">
        <f t="shared" si="32"/>
        <v>1.3850585031709915E-5</v>
      </c>
      <c r="X299" s="5">
        <f>LOOKUP(G299,'Load Factor Adjustment'!$A$40:$A$46,'Load Factor Adjustment'!$D$40:$D$46)</f>
        <v>0.68571428571428572</v>
      </c>
      <c r="Y299" s="5">
        <f t="shared" si="33"/>
        <v>1.0172903793626488E-4</v>
      </c>
      <c r="Z299" s="18">
        <f t="shared" si="34"/>
        <v>9.497544021743941E-6</v>
      </c>
    </row>
    <row r="300" spans="1:26" s="5" customFormat="1" ht="15" customHeight="1" x14ac:dyDescent="0.25">
      <c r="A300" s="2">
        <v>2015</v>
      </c>
      <c r="B300" s="2">
        <v>1808</v>
      </c>
      <c r="C300" s="3" t="s">
        <v>11</v>
      </c>
      <c r="D300" s="4">
        <v>42241</v>
      </c>
      <c r="E300" s="2">
        <v>5241</v>
      </c>
      <c r="F300" s="3" t="s">
        <v>5</v>
      </c>
      <c r="G300" s="3" t="s">
        <v>1</v>
      </c>
      <c r="H300" s="3" t="s">
        <v>4</v>
      </c>
      <c r="I300" s="2">
        <v>1965</v>
      </c>
      <c r="J300" s="2">
        <v>400</v>
      </c>
      <c r="K300" s="2">
        <v>55</v>
      </c>
      <c r="L300" s="2">
        <v>0.7</v>
      </c>
      <c r="M300" s="1">
        <v>12.09</v>
      </c>
      <c r="N300" s="1">
        <v>2.7999999999999998E-4</v>
      </c>
      <c r="O300" s="1">
        <v>0.60499999999999998</v>
      </c>
      <c r="P300" s="1">
        <v>4.3999999999999999E-5</v>
      </c>
      <c r="Q300" s="1">
        <v>0.26226851816574098</v>
      </c>
      <c r="R300" s="1">
        <v>1.92330247576043E-2</v>
      </c>
      <c r="S300" s="16"/>
      <c r="T300" s="16"/>
      <c r="V300" s="18"/>
      <c r="W300" s="18"/>
      <c r="Z300" s="18"/>
    </row>
    <row r="301" spans="1:26" s="5" customFormat="1" ht="15" customHeight="1" x14ac:dyDescent="0.25">
      <c r="A301" s="2">
        <v>2015</v>
      </c>
      <c r="B301" s="2">
        <v>1808</v>
      </c>
      <c r="C301" s="3" t="s">
        <v>11</v>
      </c>
      <c r="D301" s="4">
        <v>42241</v>
      </c>
      <c r="E301" s="2">
        <v>5242</v>
      </c>
      <c r="F301" s="3" t="s">
        <v>2</v>
      </c>
      <c r="G301" s="3" t="s">
        <v>1</v>
      </c>
      <c r="H301" s="3" t="s">
        <v>0</v>
      </c>
      <c r="I301" s="2">
        <v>2014</v>
      </c>
      <c r="J301" s="2">
        <v>400</v>
      </c>
      <c r="K301" s="2">
        <v>63</v>
      </c>
      <c r="L301" s="2">
        <v>0.7</v>
      </c>
      <c r="M301" s="1">
        <v>2.74</v>
      </c>
      <c r="N301" s="1">
        <v>3.6000000000000001E-5</v>
      </c>
      <c r="O301" s="1">
        <v>8.9999999999999993E-3</v>
      </c>
      <c r="P301" s="1">
        <v>8.9999999999999996E-7</v>
      </c>
      <c r="Q301" s="1">
        <v>5.4677777081576603E-2</v>
      </c>
      <c r="R301" s="1">
        <v>2.0999998791775901E-4</v>
      </c>
      <c r="S301" s="16">
        <f t="shared" si="28"/>
        <v>0.20759074108416437</v>
      </c>
      <c r="T301" s="16">
        <f t="shared" si="29"/>
        <v>1.902302476968654E-2</v>
      </c>
      <c r="U301" s="5">
        <f t="shared" si="30"/>
        <v>5.6874175639497085E-4</v>
      </c>
      <c r="V301" s="18">
        <f t="shared" si="31"/>
        <v>5.2117876081332983E-5</v>
      </c>
      <c r="W301" s="18">
        <f t="shared" si="32"/>
        <v>4.7948445994826346E-5</v>
      </c>
      <c r="X301" s="5">
        <f>LOOKUP(G301,'Load Factor Adjustment'!$A$40:$A$46,'Load Factor Adjustment'!$D$40:$D$46)</f>
        <v>0.68571428571428572</v>
      </c>
      <c r="Y301" s="5">
        <f t="shared" si="33"/>
        <v>3.8999434724226571E-4</v>
      </c>
      <c r="Z301" s="18">
        <f t="shared" si="34"/>
        <v>3.2878934396452349E-5</v>
      </c>
    </row>
    <row r="302" spans="1:26" s="5" customFormat="1" ht="15" customHeight="1" x14ac:dyDescent="0.25">
      <c r="A302" s="2">
        <v>2014</v>
      </c>
      <c r="B302" s="2">
        <v>1809</v>
      </c>
      <c r="C302" s="3" t="s">
        <v>11</v>
      </c>
      <c r="D302" s="4">
        <v>42103</v>
      </c>
      <c r="E302" s="2">
        <v>5053</v>
      </c>
      <c r="F302" s="3" t="s">
        <v>5</v>
      </c>
      <c r="G302" s="3" t="s">
        <v>1</v>
      </c>
      <c r="H302" s="3" t="s">
        <v>4</v>
      </c>
      <c r="I302" s="2">
        <v>1985</v>
      </c>
      <c r="J302" s="2">
        <v>600</v>
      </c>
      <c r="K302" s="2">
        <v>122</v>
      </c>
      <c r="L302" s="2">
        <v>0.7</v>
      </c>
      <c r="M302" s="1">
        <v>10.23</v>
      </c>
      <c r="N302" s="1">
        <v>2.4000000000000001E-4</v>
      </c>
      <c r="O302" s="1">
        <v>0.39600000000000002</v>
      </c>
      <c r="P302" s="1">
        <v>2.8799999999999999E-5</v>
      </c>
      <c r="Q302" s="1">
        <v>0.74047217964758005</v>
      </c>
      <c r="R302" s="1">
        <v>4.1886665289713403E-2</v>
      </c>
      <c r="S302" s="16"/>
      <c r="T302" s="16"/>
      <c r="V302" s="18"/>
      <c r="W302" s="18"/>
      <c r="Z302" s="18"/>
    </row>
    <row r="303" spans="1:26" s="5" customFormat="1" ht="15" customHeight="1" x14ac:dyDescent="0.25">
      <c r="A303" s="2">
        <v>2014</v>
      </c>
      <c r="B303" s="2">
        <v>1809</v>
      </c>
      <c r="C303" s="3" t="s">
        <v>11</v>
      </c>
      <c r="D303" s="4">
        <v>42103</v>
      </c>
      <c r="E303" s="2">
        <v>5054</v>
      </c>
      <c r="F303" s="3" t="s">
        <v>2</v>
      </c>
      <c r="G303" s="3" t="s">
        <v>1</v>
      </c>
      <c r="H303" s="3" t="s">
        <v>28</v>
      </c>
      <c r="I303" s="2">
        <v>2014</v>
      </c>
      <c r="J303" s="2">
        <v>600</v>
      </c>
      <c r="K303" s="2">
        <v>150</v>
      </c>
      <c r="L303" s="2">
        <v>0.7</v>
      </c>
      <c r="M303" s="1">
        <v>2.15</v>
      </c>
      <c r="N303" s="1">
        <v>2.6999999999999999E-5</v>
      </c>
      <c r="O303" s="1">
        <v>8.9999999999999993E-3</v>
      </c>
      <c r="P303" s="1">
        <v>3.9999999999999998E-7</v>
      </c>
      <c r="Q303" s="1">
        <v>0.154930559549325</v>
      </c>
      <c r="R303" s="1">
        <v>7.0833329533945603E-4</v>
      </c>
      <c r="S303" s="16">
        <f t="shared" si="28"/>
        <v>0.58554162009825506</v>
      </c>
      <c r="T303" s="16">
        <f t="shared" si="29"/>
        <v>4.117833199437395E-2</v>
      </c>
      <c r="U303" s="5">
        <f t="shared" si="30"/>
        <v>1.6042236167075482E-3</v>
      </c>
      <c r="V303" s="18">
        <f t="shared" si="31"/>
        <v>1.1281734792979164E-4</v>
      </c>
      <c r="W303" s="18">
        <f t="shared" si="32"/>
        <v>1.0379196009540831E-4</v>
      </c>
      <c r="X303" s="5">
        <f>LOOKUP(G303,'Load Factor Adjustment'!$A$40:$A$46,'Load Factor Adjustment'!$D$40:$D$46)</f>
        <v>0.68571428571428572</v>
      </c>
      <c r="Y303" s="5">
        <f t="shared" si="33"/>
        <v>1.1000390514566045E-3</v>
      </c>
      <c r="Z303" s="18">
        <f t="shared" si="34"/>
        <v>7.1171629779708554E-5</v>
      </c>
    </row>
    <row r="304" spans="1:26" s="5" customFormat="1" ht="15" customHeight="1" x14ac:dyDescent="0.25">
      <c r="A304" s="2">
        <v>2013</v>
      </c>
      <c r="B304" s="2">
        <v>1810</v>
      </c>
      <c r="C304" s="3" t="s">
        <v>11</v>
      </c>
      <c r="D304" s="4">
        <v>42103</v>
      </c>
      <c r="E304" s="2">
        <v>5063</v>
      </c>
      <c r="F304" s="3" t="s">
        <v>5</v>
      </c>
      <c r="G304" s="3" t="s">
        <v>1</v>
      </c>
      <c r="H304" s="3" t="s">
        <v>4</v>
      </c>
      <c r="I304" s="2">
        <v>1965</v>
      </c>
      <c r="J304" s="2">
        <v>1500</v>
      </c>
      <c r="K304" s="2">
        <v>125</v>
      </c>
      <c r="L304" s="2">
        <v>0.7</v>
      </c>
      <c r="M304" s="1">
        <v>13.02</v>
      </c>
      <c r="N304" s="1">
        <v>2.9999999999999997E-4</v>
      </c>
      <c r="O304" s="1">
        <v>0.55400000000000005</v>
      </c>
      <c r="P304" s="1">
        <v>4.0299999999999997E-5</v>
      </c>
      <c r="Q304" s="1">
        <v>2.4045139389058998</v>
      </c>
      <c r="R304" s="1">
        <v>0.15011574329330099</v>
      </c>
      <c r="S304" s="16"/>
      <c r="T304" s="16"/>
      <c r="V304" s="18"/>
      <c r="W304" s="18"/>
      <c r="Z304" s="18"/>
    </row>
    <row r="305" spans="1:26" s="5" customFormat="1" ht="15" customHeight="1" x14ac:dyDescent="0.25">
      <c r="A305" s="2">
        <v>2013</v>
      </c>
      <c r="B305" s="2">
        <v>1810</v>
      </c>
      <c r="C305" s="3" t="s">
        <v>11</v>
      </c>
      <c r="D305" s="4">
        <v>42103</v>
      </c>
      <c r="E305" s="2">
        <v>5064</v>
      </c>
      <c r="F305" s="3" t="s">
        <v>2</v>
      </c>
      <c r="G305" s="3" t="s">
        <v>1</v>
      </c>
      <c r="H305" s="3" t="s">
        <v>28</v>
      </c>
      <c r="I305" s="2">
        <v>2014</v>
      </c>
      <c r="J305" s="2">
        <v>1500</v>
      </c>
      <c r="K305" s="2">
        <v>150</v>
      </c>
      <c r="L305" s="2">
        <v>0.7</v>
      </c>
      <c r="M305" s="1">
        <v>2.15</v>
      </c>
      <c r="N305" s="1">
        <v>2.6999999999999999E-5</v>
      </c>
      <c r="O305" s="1">
        <v>8.9999999999999993E-3</v>
      </c>
      <c r="P305" s="1">
        <v>3.9999999999999998E-7</v>
      </c>
      <c r="Q305" s="1">
        <v>0.40842014854964998</v>
      </c>
      <c r="R305" s="1">
        <v>2.0833332366786998E-3</v>
      </c>
      <c r="S305" s="16">
        <f t="shared" si="28"/>
        <v>1.9960937903562499</v>
      </c>
      <c r="T305" s="16">
        <f t="shared" si="29"/>
        <v>0.14803241005662229</v>
      </c>
      <c r="U305" s="5">
        <f t="shared" si="30"/>
        <v>5.468750110565068E-3</v>
      </c>
      <c r="V305" s="18">
        <f t="shared" si="31"/>
        <v>4.0556824673047202E-4</v>
      </c>
      <c r="W305" s="18">
        <f t="shared" si="32"/>
        <v>3.7312278699203429E-4</v>
      </c>
      <c r="X305" s="5">
        <f>LOOKUP(G305,'Load Factor Adjustment'!$A$40:$A$46,'Load Factor Adjustment'!$D$40:$D$46)</f>
        <v>0.68571428571428572</v>
      </c>
      <c r="Y305" s="5">
        <f t="shared" si="33"/>
        <v>3.7500000758160469E-3</v>
      </c>
      <c r="Z305" s="18">
        <f t="shared" si="34"/>
        <v>2.5585562536596635E-4</v>
      </c>
    </row>
    <row r="306" spans="1:26" s="5" customFormat="1" ht="15" customHeight="1" x14ac:dyDescent="0.25">
      <c r="A306" s="2">
        <v>2015</v>
      </c>
      <c r="B306" s="2">
        <v>1811</v>
      </c>
      <c r="C306" s="3" t="s">
        <v>11</v>
      </c>
      <c r="D306" s="4">
        <v>42160</v>
      </c>
      <c r="E306" s="2">
        <v>5067</v>
      </c>
      <c r="F306" s="3" t="s">
        <v>5</v>
      </c>
      <c r="G306" s="3" t="s">
        <v>1</v>
      </c>
      <c r="H306" s="3" t="s">
        <v>4</v>
      </c>
      <c r="I306" s="2">
        <v>1994</v>
      </c>
      <c r="J306" s="2">
        <v>200</v>
      </c>
      <c r="K306" s="2">
        <v>81</v>
      </c>
      <c r="L306" s="2">
        <v>0.7</v>
      </c>
      <c r="M306" s="1">
        <v>8.17</v>
      </c>
      <c r="N306" s="1">
        <v>1.9000000000000001E-4</v>
      </c>
      <c r="O306" s="1">
        <v>0.47899999999999998</v>
      </c>
      <c r="P306" s="1">
        <v>3.6100000000000003E-5</v>
      </c>
      <c r="Q306" s="1">
        <v>0.114474999401595</v>
      </c>
      <c r="R306" s="1">
        <v>8.3339997806883004E-3</v>
      </c>
      <c r="S306" s="16"/>
      <c r="T306" s="16"/>
      <c r="V306" s="18"/>
      <c r="W306" s="18"/>
      <c r="Z306" s="18"/>
    </row>
    <row r="307" spans="1:26" s="5" customFormat="1" ht="15" customHeight="1" x14ac:dyDescent="0.25">
      <c r="A307" s="2">
        <v>2015</v>
      </c>
      <c r="B307" s="2">
        <v>1811</v>
      </c>
      <c r="C307" s="3" t="s">
        <v>11</v>
      </c>
      <c r="D307" s="4">
        <v>42160</v>
      </c>
      <c r="E307" s="2">
        <v>5068</v>
      </c>
      <c r="F307" s="3" t="s">
        <v>2</v>
      </c>
      <c r="G307" s="3" t="s">
        <v>1</v>
      </c>
      <c r="H307" s="3" t="s">
        <v>28</v>
      </c>
      <c r="I307" s="2">
        <v>2014</v>
      </c>
      <c r="J307" s="2">
        <v>200</v>
      </c>
      <c r="K307" s="2">
        <v>85</v>
      </c>
      <c r="L307" s="2">
        <v>0.7</v>
      </c>
      <c r="M307" s="1">
        <v>2.15</v>
      </c>
      <c r="N307" s="1">
        <v>2.6999999999999999E-5</v>
      </c>
      <c r="O307" s="1">
        <v>8.9999999999999993E-3</v>
      </c>
      <c r="P307" s="1">
        <v>8.9999999999999996E-7</v>
      </c>
      <c r="Q307" s="1">
        <v>2.8556327925741198E-2</v>
      </c>
      <c r="R307" s="1">
        <v>1.29861103489499E-4</v>
      </c>
      <c r="S307" s="16">
        <f t="shared" si="28"/>
        <v>8.5918671475853803E-2</v>
      </c>
      <c r="T307" s="16">
        <f t="shared" si="29"/>
        <v>8.204138677198802E-3</v>
      </c>
      <c r="U307" s="5">
        <f t="shared" si="30"/>
        <v>2.3539362048179125E-4</v>
      </c>
      <c r="V307" s="18">
        <f t="shared" si="31"/>
        <v>2.2477092266298089E-5</v>
      </c>
      <c r="W307" s="18">
        <f t="shared" si="32"/>
        <v>2.0678924884994242E-5</v>
      </c>
      <c r="X307" s="5">
        <f>LOOKUP(G307,'Load Factor Adjustment'!$A$40:$A$46,'Load Factor Adjustment'!$D$40:$D$46)</f>
        <v>0.68571428571428572</v>
      </c>
      <c r="Y307" s="5">
        <f t="shared" si="33"/>
        <v>1.6141276833037113E-4</v>
      </c>
      <c r="Z307" s="18">
        <f t="shared" si="34"/>
        <v>1.4179834206853195E-5</v>
      </c>
    </row>
    <row r="308" spans="1:26" s="5" customFormat="1" ht="15" customHeight="1" x14ac:dyDescent="0.25">
      <c r="A308" s="2">
        <v>2014</v>
      </c>
      <c r="B308" s="2">
        <v>1812</v>
      </c>
      <c r="C308" s="3" t="s">
        <v>11</v>
      </c>
      <c r="D308" s="4">
        <v>42103</v>
      </c>
      <c r="E308" s="2">
        <v>5059</v>
      </c>
      <c r="F308" s="3" t="s">
        <v>5</v>
      </c>
      <c r="G308" s="3" t="s">
        <v>1</v>
      </c>
      <c r="H308" s="3" t="s">
        <v>4</v>
      </c>
      <c r="I308" s="2">
        <v>1987</v>
      </c>
      <c r="J308" s="2">
        <v>200</v>
      </c>
      <c r="K308" s="2">
        <v>72</v>
      </c>
      <c r="L308" s="2">
        <v>0.7</v>
      </c>
      <c r="M308" s="1">
        <v>12.09</v>
      </c>
      <c r="N308" s="1">
        <v>2.7999999999999998E-4</v>
      </c>
      <c r="O308" s="1">
        <v>0.60499999999999998</v>
      </c>
      <c r="P308" s="1">
        <v>4.3999999999999999E-5</v>
      </c>
      <c r="Q308" s="1">
        <v>0.15424444404490401</v>
      </c>
      <c r="R308" s="1">
        <v>9.8511111797132192E-3</v>
      </c>
      <c r="S308" s="16"/>
      <c r="T308" s="16"/>
      <c r="V308" s="18"/>
      <c r="W308" s="18"/>
      <c r="Z308" s="18"/>
    </row>
    <row r="309" spans="1:26" s="5" customFormat="1" ht="15" customHeight="1" x14ac:dyDescent="0.25">
      <c r="A309" s="2">
        <v>2014</v>
      </c>
      <c r="B309" s="2">
        <v>1812</v>
      </c>
      <c r="C309" s="3" t="s">
        <v>11</v>
      </c>
      <c r="D309" s="4">
        <v>42103</v>
      </c>
      <c r="E309" s="2">
        <v>5060</v>
      </c>
      <c r="F309" s="3" t="s">
        <v>2</v>
      </c>
      <c r="G309" s="3" t="s">
        <v>1</v>
      </c>
      <c r="H309" s="3" t="s">
        <v>28</v>
      </c>
      <c r="I309" s="2">
        <v>2014</v>
      </c>
      <c r="J309" s="2">
        <v>200</v>
      </c>
      <c r="K309" s="2">
        <v>85</v>
      </c>
      <c r="L309" s="2">
        <v>0.7</v>
      </c>
      <c r="M309" s="1">
        <v>2.15</v>
      </c>
      <c r="N309" s="1">
        <v>2.6999999999999999E-5</v>
      </c>
      <c r="O309" s="1">
        <v>8.9999999999999993E-3</v>
      </c>
      <c r="P309" s="1">
        <v>8.9999999999999996E-7</v>
      </c>
      <c r="Q309" s="1">
        <v>2.8556327925741198E-2</v>
      </c>
      <c r="R309" s="1">
        <v>1.29861103489499E-4</v>
      </c>
      <c r="S309" s="16">
        <f t="shared" si="28"/>
        <v>0.12568811611916281</v>
      </c>
      <c r="T309" s="16">
        <f t="shared" si="29"/>
        <v>9.7212500762237208E-3</v>
      </c>
      <c r="U309" s="5">
        <f t="shared" si="30"/>
        <v>3.4435100306619949E-4</v>
      </c>
      <c r="V309" s="18">
        <f t="shared" si="31"/>
        <v>2.6633561852667727E-5</v>
      </c>
      <c r="W309" s="18">
        <f t="shared" si="32"/>
        <v>2.450287690445431E-5</v>
      </c>
      <c r="X309" s="5">
        <f>LOOKUP(G309,'Load Factor Adjustment'!$A$40:$A$46,'Load Factor Adjustment'!$D$40:$D$46)</f>
        <v>0.68571428571428572</v>
      </c>
      <c r="Y309" s="5">
        <f t="shared" si="33"/>
        <v>2.3612640210253678E-4</v>
      </c>
      <c r="Z309" s="18">
        <f t="shared" si="34"/>
        <v>1.6801972734482956E-5</v>
      </c>
    </row>
    <row r="310" spans="1:26" s="5" customFormat="1" ht="15" customHeight="1" x14ac:dyDescent="0.25">
      <c r="A310" s="2">
        <v>2014</v>
      </c>
      <c r="B310" s="2">
        <v>1813</v>
      </c>
      <c r="C310" s="3" t="s">
        <v>11</v>
      </c>
      <c r="D310" s="4">
        <v>42096</v>
      </c>
      <c r="E310" s="2">
        <v>5045</v>
      </c>
      <c r="F310" s="3" t="s">
        <v>5</v>
      </c>
      <c r="G310" s="3" t="s">
        <v>1</v>
      </c>
      <c r="H310" s="3" t="s">
        <v>4</v>
      </c>
      <c r="I310" s="2">
        <v>1977</v>
      </c>
      <c r="J310" s="2">
        <v>800</v>
      </c>
      <c r="K310" s="2">
        <v>77</v>
      </c>
      <c r="L310" s="2">
        <v>0.7</v>
      </c>
      <c r="M310" s="1">
        <v>12.09</v>
      </c>
      <c r="N310" s="1">
        <v>2.7999999999999998E-4</v>
      </c>
      <c r="O310" s="1">
        <v>0.60499999999999998</v>
      </c>
      <c r="P310" s="1">
        <v>4.3999999999999999E-5</v>
      </c>
      <c r="Q310" s="1">
        <v>0.73435185086407495</v>
      </c>
      <c r="R310" s="1">
        <v>5.3852469321292E-2</v>
      </c>
      <c r="S310" s="16"/>
      <c r="T310" s="16"/>
      <c r="V310" s="18"/>
      <c r="W310" s="18"/>
      <c r="Z310" s="18"/>
    </row>
    <row r="311" spans="1:26" s="5" customFormat="1" ht="15" customHeight="1" x14ac:dyDescent="0.25">
      <c r="A311" s="2">
        <v>2014</v>
      </c>
      <c r="B311" s="2">
        <v>1813</v>
      </c>
      <c r="C311" s="3" t="s">
        <v>11</v>
      </c>
      <c r="D311" s="4">
        <v>42096</v>
      </c>
      <c r="E311" s="2">
        <v>5046</v>
      </c>
      <c r="F311" s="3" t="s">
        <v>2</v>
      </c>
      <c r="G311" s="3" t="s">
        <v>1</v>
      </c>
      <c r="H311" s="3" t="s">
        <v>28</v>
      </c>
      <c r="I311" s="2">
        <v>2013</v>
      </c>
      <c r="J311" s="2">
        <v>800</v>
      </c>
      <c r="K311" s="2">
        <v>85</v>
      </c>
      <c r="L311" s="2">
        <v>0.7</v>
      </c>
      <c r="M311" s="1">
        <v>2.15</v>
      </c>
      <c r="N311" s="1">
        <v>2.6999999999999999E-5</v>
      </c>
      <c r="O311" s="1">
        <v>8.9999999999999993E-3</v>
      </c>
      <c r="P311" s="1">
        <v>8.9999999999999996E-7</v>
      </c>
      <c r="Q311" s="1">
        <v>0.118475311637753</v>
      </c>
      <c r="R311" s="1">
        <v>6.6111107427539002E-4</v>
      </c>
      <c r="S311" s="16">
        <f t="shared" si="28"/>
        <v>0.61587653922632191</v>
      </c>
      <c r="T311" s="16">
        <f t="shared" si="29"/>
        <v>5.319135824701661E-2</v>
      </c>
      <c r="U311" s="5">
        <f t="shared" si="30"/>
        <v>1.687332984181704E-3</v>
      </c>
      <c r="V311" s="18">
        <f t="shared" si="31"/>
        <v>1.4572974862196332E-4</v>
      </c>
      <c r="W311" s="18">
        <f t="shared" si="32"/>
        <v>1.3407136873220627E-4</v>
      </c>
      <c r="X311" s="5">
        <f>LOOKUP(G311,'Load Factor Adjustment'!$A$40:$A$46,'Load Factor Adjustment'!$D$40:$D$46)</f>
        <v>0.68571428571428572</v>
      </c>
      <c r="Y311" s="5">
        <f t="shared" si="33"/>
        <v>1.1570283320103112E-3</v>
      </c>
      <c r="Z311" s="18">
        <f t="shared" si="34"/>
        <v>9.1934652844941441E-5</v>
      </c>
    </row>
    <row r="312" spans="1:26" s="5" customFormat="1" ht="15" customHeight="1" x14ac:dyDescent="0.25">
      <c r="A312" s="2">
        <v>2015</v>
      </c>
      <c r="B312" s="2">
        <v>1814</v>
      </c>
      <c r="C312" s="3" t="s">
        <v>11</v>
      </c>
      <c r="D312" s="4">
        <v>42209</v>
      </c>
      <c r="E312" s="2">
        <v>5047</v>
      </c>
      <c r="F312" s="3" t="s">
        <v>5</v>
      </c>
      <c r="G312" s="3" t="s">
        <v>1</v>
      </c>
      <c r="H312" s="3" t="s">
        <v>4</v>
      </c>
      <c r="I312" s="2">
        <v>1996</v>
      </c>
      <c r="J312" s="2">
        <v>200</v>
      </c>
      <c r="K312" s="2">
        <v>103</v>
      </c>
      <c r="L312" s="2">
        <v>0.7</v>
      </c>
      <c r="M312" s="1">
        <v>8.17</v>
      </c>
      <c r="N312" s="1">
        <v>1.9000000000000001E-4</v>
      </c>
      <c r="O312" s="1">
        <v>0.47899999999999998</v>
      </c>
      <c r="P312" s="1">
        <v>3.6100000000000003E-5</v>
      </c>
      <c r="Q312" s="1">
        <v>0.14435894983804801</v>
      </c>
      <c r="R312" s="1">
        <v>1.0368030599421501E-2</v>
      </c>
      <c r="S312" s="16"/>
      <c r="T312" s="16"/>
      <c r="V312" s="18"/>
      <c r="W312" s="18"/>
      <c r="Z312" s="18"/>
    </row>
    <row r="313" spans="1:26" s="5" customFormat="1" ht="15" customHeight="1" x14ac:dyDescent="0.25">
      <c r="A313" s="2">
        <v>2015</v>
      </c>
      <c r="B313" s="2">
        <v>1814</v>
      </c>
      <c r="C313" s="3" t="s">
        <v>11</v>
      </c>
      <c r="D313" s="4">
        <v>42209</v>
      </c>
      <c r="E313" s="2">
        <v>5048</v>
      </c>
      <c r="F313" s="3" t="s">
        <v>2</v>
      </c>
      <c r="G313" s="3" t="s">
        <v>1</v>
      </c>
      <c r="H313" s="3" t="s">
        <v>13</v>
      </c>
      <c r="I313" s="2">
        <v>2015</v>
      </c>
      <c r="J313" s="2">
        <v>200</v>
      </c>
      <c r="K313" s="2">
        <v>106</v>
      </c>
      <c r="L313" s="2">
        <v>0.7</v>
      </c>
      <c r="M313" s="1">
        <v>2.3199999999999998</v>
      </c>
      <c r="N313" s="1">
        <v>3.0000000000000001E-5</v>
      </c>
      <c r="O313" s="1">
        <v>0.112</v>
      </c>
      <c r="P313" s="1">
        <v>7.9999999999999996E-6</v>
      </c>
      <c r="Q313" s="1">
        <v>3.8441356265625802E-2</v>
      </c>
      <c r="R313" s="1">
        <v>1.9629629857543301E-3</v>
      </c>
      <c r="S313" s="16">
        <f t="shared" si="28"/>
        <v>0.1059175935724222</v>
      </c>
      <c r="T313" s="16">
        <f t="shared" si="29"/>
        <v>8.4050676136671713E-3</v>
      </c>
      <c r="U313" s="5">
        <f t="shared" si="30"/>
        <v>2.9018518786964984E-4</v>
      </c>
      <c r="V313" s="18">
        <f t="shared" si="31"/>
        <v>2.3027582503197731E-5</v>
      </c>
      <c r="W313" s="18">
        <f t="shared" si="32"/>
        <v>2.1185375902941913E-5</v>
      </c>
      <c r="X313" s="5">
        <f>LOOKUP(G313,'Load Factor Adjustment'!$A$40:$A$46,'Load Factor Adjustment'!$D$40:$D$46)</f>
        <v>0.68571428571428572</v>
      </c>
      <c r="Y313" s="5">
        <f t="shared" si="33"/>
        <v>1.9898412882490274E-4</v>
      </c>
      <c r="Z313" s="18">
        <f t="shared" si="34"/>
        <v>1.4527114904874454E-5</v>
      </c>
    </row>
    <row r="314" spans="1:26" s="5" customFormat="1" ht="15" customHeight="1" x14ac:dyDescent="0.25">
      <c r="A314" s="2">
        <v>2014</v>
      </c>
      <c r="B314" s="2">
        <v>1815</v>
      </c>
      <c r="C314" s="3" t="s">
        <v>11</v>
      </c>
      <c r="D314" s="4">
        <v>42221</v>
      </c>
      <c r="E314" s="2">
        <v>5071</v>
      </c>
      <c r="F314" s="3" t="s">
        <v>5</v>
      </c>
      <c r="G314" s="3" t="s">
        <v>1</v>
      </c>
      <c r="H314" s="3" t="s">
        <v>8</v>
      </c>
      <c r="I314" s="2">
        <v>2003</v>
      </c>
      <c r="J314" s="2">
        <v>1100</v>
      </c>
      <c r="K314" s="2">
        <v>92</v>
      </c>
      <c r="L314" s="2">
        <v>0.7</v>
      </c>
      <c r="M314" s="1">
        <v>6.54</v>
      </c>
      <c r="N314" s="1">
        <v>1.4999999999999999E-4</v>
      </c>
      <c r="O314" s="1">
        <v>0.55200000000000005</v>
      </c>
      <c r="P314" s="1">
        <v>4.0200000000000001E-5</v>
      </c>
      <c r="Q314" s="1">
        <v>0.65124073334744703</v>
      </c>
      <c r="R314" s="1">
        <v>8.0772590617393503E-2</v>
      </c>
      <c r="S314" s="16"/>
      <c r="T314" s="16"/>
      <c r="V314" s="18"/>
      <c r="W314" s="18"/>
      <c r="Z314" s="18"/>
    </row>
    <row r="315" spans="1:26" s="5" customFormat="1" ht="15" customHeight="1" x14ac:dyDescent="0.25">
      <c r="A315" s="2">
        <v>2014</v>
      </c>
      <c r="B315" s="2">
        <v>1815</v>
      </c>
      <c r="C315" s="3" t="s">
        <v>11</v>
      </c>
      <c r="D315" s="4">
        <v>42221</v>
      </c>
      <c r="E315" s="2">
        <v>5072</v>
      </c>
      <c r="F315" s="3" t="s">
        <v>2</v>
      </c>
      <c r="G315" s="3" t="s">
        <v>1</v>
      </c>
      <c r="H315" s="3" t="s">
        <v>13</v>
      </c>
      <c r="I315" s="2">
        <v>2013</v>
      </c>
      <c r="J315" s="2">
        <v>1100</v>
      </c>
      <c r="K315" s="2">
        <v>95</v>
      </c>
      <c r="L315" s="2">
        <v>0.7</v>
      </c>
      <c r="M315" s="1">
        <v>2.74</v>
      </c>
      <c r="N315" s="1">
        <v>3.6000000000000001E-5</v>
      </c>
      <c r="O315" s="1">
        <v>0.112</v>
      </c>
      <c r="P315" s="1">
        <v>7.9999999999999996E-6</v>
      </c>
      <c r="Q315" s="1">
        <v>0.23689891705240099</v>
      </c>
      <c r="R315" s="1">
        <v>1.25787037592851E-2</v>
      </c>
      <c r="S315" s="16">
        <f t="shared" si="28"/>
        <v>0.41434181629504607</v>
      </c>
      <c r="T315" s="16">
        <f t="shared" si="29"/>
        <v>6.8193886858108399E-2</v>
      </c>
      <c r="U315" s="5">
        <f t="shared" si="30"/>
        <v>1.1351830583425919E-3</v>
      </c>
      <c r="V315" s="18">
        <f t="shared" si="31"/>
        <v>1.8683256673454355E-4</v>
      </c>
      <c r="W315" s="18">
        <f t="shared" si="32"/>
        <v>1.7188596139578008E-4</v>
      </c>
      <c r="X315" s="5">
        <f>LOOKUP(G315,'Load Factor Adjustment'!$A$40:$A$46,'Load Factor Adjustment'!$D$40:$D$46)</f>
        <v>0.68571428571428572</v>
      </c>
      <c r="Y315" s="5">
        <f t="shared" si="33"/>
        <v>7.7841124000634879E-4</v>
      </c>
      <c r="Z315" s="18">
        <f t="shared" si="34"/>
        <v>1.1786465924282063E-4</v>
      </c>
    </row>
    <row r="316" spans="1:26" s="5" customFormat="1" ht="15" customHeight="1" x14ac:dyDescent="0.25">
      <c r="A316" s="2">
        <v>2014</v>
      </c>
      <c r="B316" s="2">
        <v>1816</v>
      </c>
      <c r="C316" s="3" t="s">
        <v>11</v>
      </c>
      <c r="D316" s="4">
        <v>42100</v>
      </c>
      <c r="E316" s="2">
        <v>5051</v>
      </c>
      <c r="F316" s="3" t="s">
        <v>5</v>
      </c>
      <c r="G316" s="3" t="s">
        <v>31</v>
      </c>
      <c r="H316" s="3" t="s">
        <v>4</v>
      </c>
      <c r="I316" s="2">
        <v>1968</v>
      </c>
      <c r="J316" s="2">
        <v>500</v>
      </c>
      <c r="K316" s="2">
        <v>103</v>
      </c>
      <c r="L316" s="2">
        <v>0.36</v>
      </c>
      <c r="M316" s="1">
        <v>12.09</v>
      </c>
      <c r="N316" s="1">
        <v>2.7999999999999998E-4</v>
      </c>
      <c r="O316" s="1">
        <v>0.60499999999999998</v>
      </c>
      <c r="P316" s="1">
        <v>4.3999999999999999E-5</v>
      </c>
      <c r="Q316" s="1">
        <v>0.31574406511797098</v>
      </c>
      <c r="R316" s="1">
        <v>2.31545648862167E-2</v>
      </c>
      <c r="S316" s="16"/>
      <c r="T316" s="16"/>
      <c r="V316" s="18"/>
      <c r="W316" s="18"/>
      <c r="Z316" s="18"/>
    </row>
    <row r="317" spans="1:26" s="5" customFormat="1" ht="15" customHeight="1" x14ac:dyDescent="0.25">
      <c r="A317" s="2">
        <v>2014</v>
      </c>
      <c r="B317" s="2">
        <v>1816</v>
      </c>
      <c r="C317" s="3" t="s">
        <v>11</v>
      </c>
      <c r="D317" s="4">
        <v>42100</v>
      </c>
      <c r="E317" s="2">
        <v>5052</v>
      </c>
      <c r="F317" s="3" t="s">
        <v>2</v>
      </c>
      <c r="G317" s="3" t="s">
        <v>31</v>
      </c>
      <c r="H317" s="3" t="s">
        <v>28</v>
      </c>
      <c r="I317" s="2">
        <v>2014</v>
      </c>
      <c r="J317" s="2">
        <v>500</v>
      </c>
      <c r="K317" s="2">
        <v>109</v>
      </c>
      <c r="L317" s="2">
        <v>0.36</v>
      </c>
      <c r="M317" s="1">
        <v>2.15</v>
      </c>
      <c r="N317" s="1">
        <v>2.6999999999999999E-5</v>
      </c>
      <c r="O317" s="1">
        <v>8.9999999999999993E-3</v>
      </c>
      <c r="P317" s="1">
        <v>3.9999999999999998E-7</v>
      </c>
      <c r="Q317" s="1">
        <v>4.7957841272231599E-2</v>
      </c>
      <c r="R317" s="1">
        <v>2.16269841737421E-4</v>
      </c>
      <c r="S317" s="16">
        <f t="shared" si="28"/>
        <v>0.26778622384573936</v>
      </c>
      <c r="T317" s="16">
        <f t="shared" si="29"/>
        <v>2.2938295044479279E-2</v>
      </c>
      <c r="U317" s="5">
        <f t="shared" si="30"/>
        <v>7.33660887248601E-4</v>
      </c>
      <c r="V317" s="18">
        <f t="shared" si="31"/>
        <v>6.2844643957477481E-5</v>
      </c>
      <c r="W317" s="18">
        <f t="shared" si="32"/>
        <v>5.7817072440879283E-5</v>
      </c>
      <c r="X317" s="5">
        <f>LOOKUP(G317,'Load Factor Adjustment'!$A$40:$A$46,'Load Factor Adjustment'!$D$40:$D$46)</f>
        <v>0.78431372549019607</v>
      </c>
      <c r="Y317" s="5">
        <f t="shared" si="33"/>
        <v>5.7542030372439296E-4</v>
      </c>
      <c r="Z317" s="18">
        <f t="shared" si="34"/>
        <v>4.5346723483042575E-5</v>
      </c>
    </row>
    <row r="318" spans="1:26" s="5" customFormat="1" ht="15" customHeight="1" x14ac:dyDescent="0.25">
      <c r="A318" s="2">
        <v>2014</v>
      </c>
      <c r="B318" s="2">
        <v>1817</v>
      </c>
      <c r="C318" s="3" t="s">
        <v>11</v>
      </c>
      <c r="D318" s="4">
        <v>42100</v>
      </c>
      <c r="E318" s="2">
        <v>5049</v>
      </c>
      <c r="F318" s="3" t="s">
        <v>5</v>
      </c>
      <c r="G318" s="3" t="s">
        <v>1</v>
      </c>
      <c r="H318" s="3" t="s">
        <v>4</v>
      </c>
      <c r="I318" s="2">
        <v>1987</v>
      </c>
      <c r="J318" s="2">
        <v>300</v>
      </c>
      <c r="K318" s="2">
        <v>86</v>
      </c>
      <c r="L318" s="2">
        <v>0.7</v>
      </c>
      <c r="M318" s="1">
        <v>12.09</v>
      </c>
      <c r="N318" s="1">
        <v>2.7999999999999998E-4</v>
      </c>
      <c r="O318" s="1">
        <v>0.60499999999999998</v>
      </c>
      <c r="P318" s="1">
        <v>4.3999999999999999E-5</v>
      </c>
      <c r="Q318" s="1">
        <v>0.29419166612346997</v>
      </c>
      <c r="R318" s="1">
        <v>2.0452870467440602E-2</v>
      </c>
      <c r="S318" s="16"/>
      <c r="T318" s="16"/>
      <c r="V318" s="18"/>
      <c r="W318" s="18"/>
      <c r="Z318" s="18"/>
    </row>
    <row r="319" spans="1:26" s="5" customFormat="1" ht="15" customHeight="1" x14ac:dyDescent="0.25">
      <c r="A319" s="2">
        <v>2014</v>
      </c>
      <c r="B319" s="2">
        <v>1817</v>
      </c>
      <c r="C319" s="3" t="s">
        <v>11</v>
      </c>
      <c r="D319" s="4">
        <v>42100</v>
      </c>
      <c r="E319" s="2">
        <v>5050</v>
      </c>
      <c r="F319" s="3" t="s">
        <v>2</v>
      </c>
      <c r="G319" s="3" t="s">
        <v>1</v>
      </c>
      <c r="H319" s="3" t="s">
        <v>28</v>
      </c>
      <c r="I319" s="2">
        <v>2014</v>
      </c>
      <c r="J319" s="2">
        <v>300</v>
      </c>
      <c r="K319" s="2">
        <v>95</v>
      </c>
      <c r="L319" s="2">
        <v>0.7</v>
      </c>
      <c r="M319" s="1">
        <v>2.15</v>
      </c>
      <c r="N319" s="1">
        <v>2.6999999999999999E-5</v>
      </c>
      <c r="O319" s="1">
        <v>8.9999999999999993E-3</v>
      </c>
      <c r="P319" s="1">
        <v>8.9999999999999996E-7</v>
      </c>
      <c r="Q319" s="1">
        <v>4.8170718870952103E-2</v>
      </c>
      <c r="R319" s="1">
        <v>2.2760415344574299E-4</v>
      </c>
      <c r="S319" s="16">
        <f t="shared" si="28"/>
        <v>0.24602094725251789</v>
      </c>
      <c r="T319" s="16">
        <f t="shared" si="29"/>
        <v>2.022526631399486E-2</v>
      </c>
      <c r="U319" s="5">
        <f t="shared" si="30"/>
        <v>6.7402999247265173E-4</v>
      </c>
      <c r="V319" s="18">
        <f t="shared" si="31"/>
        <v>5.5411688531492768E-5</v>
      </c>
      <c r="W319" s="18">
        <f t="shared" si="32"/>
        <v>5.097875344897335E-5</v>
      </c>
      <c r="X319" s="5">
        <f>LOOKUP(G319,'Load Factor Adjustment'!$A$40:$A$46,'Load Factor Adjustment'!$D$40:$D$46)</f>
        <v>0.68571428571428572</v>
      </c>
      <c r="Y319" s="5">
        <f t="shared" si="33"/>
        <v>4.6219199483838976E-4</v>
      </c>
      <c r="Z319" s="18">
        <f t="shared" si="34"/>
        <v>3.4956859507867442E-5</v>
      </c>
    </row>
    <row r="320" spans="1:26" s="5" customFormat="1" ht="15" customHeight="1" x14ac:dyDescent="0.25">
      <c r="A320" s="2">
        <v>2014</v>
      </c>
      <c r="B320" s="2">
        <v>1818</v>
      </c>
      <c r="C320" s="3" t="s">
        <v>11</v>
      </c>
      <c r="D320" s="4">
        <v>42151</v>
      </c>
      <c r="E320" s="2">
        <v>5057</v>
      </c>
      <c r="F320" s="3" t="s">
        <v>5</v>
      </c>
      <c r="G320" s="3" t="s">
        <v>1</v>
      </c>
      <c r="H320" s="3" t="s">
        <v>8</v>
      </c>
      <c r="I320" s="2">
        <v>1997</v>
      </c>
      <c r="J320" s="2">
        <v>1200</v>
      </c>
      <c r="K320" s="2">
        <v>102</v>
      </c>
      <c r="L320" s="2">
        <v>0.7</v>
      </c>
      <c r="M320" s="1">
        <v>6.54</v>
      </c>
      <c r="N320" s="1">
        <v>1.4999999999999999E-4</v>
      </c>
      <c r="O320" s="1">
        <v>0.30399999999999999</v>
      </c>
      <c r="P320" s="1">
        <v>2.2099999999999998E-5</v>
      </c>
      <c r="Q320" s="1">
        <v>0.78766665772458</v>
      </c>
      <c r="R320" s="1">
        <v>5.3757774935272701E-2</v>
      </c>
      <c r="S320" s="16"/>
      <c r="T320" s="16"/>
      <c r="V320" s="18"/>
      <c r="W320" s="18"/>
      <c r="Z320" s="18"/>
    </row>
    <row r="321" spans="1:26" s="5" customFormat="1" ht="15" customHeight="1" x14ac:dyDescent="0.25">
      <c r="A321" s="2">
        <v>2014</v>
      </c>
      <c r="B321" s="2">
        <v>1818</v>
      </c>
      <c r="C321" s="3" t="s">
        <v>11</v>
      </c>
      <c r="D321" s="4">
        <v>42151</v>
      </c>
      <c r="E321" s="2">
        <v>5058</v>
      </c>
      <c r="F321" s="3" t="s">
        <v>2</v>
      </c>
      <c r="G321" s="3" t="s">
        <v>1</v>
      </c>
      <c r="H321" s="3" t="s">
        <v>28</v>
      </c>
      <c r="I321" s="2">
        <v>2014</v>
      </c>
      <c r="J321" s="2">
        <v>1200</v>
      </c>
      <c r="K321" s="2">
        <v>100</v>
      </c>
      <c r="L321" s="2">
        <v>0.7</v>
      </c>
      <c r="M321" s="1">
        <v>2.15</v>
      </c>
      <c r="N321" s="1">
        <v>2.6999999999999999E-5</v>
      </c>
      <c r="O321" s="1">
        <v>8.9999999999999993E-3</v>
      </c>
      <c r="P321" s="1">
        <v>3.9999999999999998E-7</v>
      </c>
      <c r="Q321" s="1">
        <v>0.21407407928402</v>
      </c>
      <c r="R321" s="1">
        <v>1.0555555043033E-3</v>
      </c>
      <c r="S321" s="16">
        <f t="shared" si="28"/>
        <v>0.57359257844056</v>
      </c>
      <c r="T321" s="16">
        <f t="shared" si="29"/>
        <v>5.2702219430969401E-2</v>
      </c>
      <c r="U321" s="5">
        <f t="shared" si="30"/>
        <v>1.5714865162755069E-3</v>
      </c>
      <c r="V321" s="18">
        <f t="shared" si="31"/>
        <v>1.443896422766285E-4</v>
      </c>
      <c r="W321" s="18">
        <f t="shared" si="32"/>
        <v>1.3283847089449823E-4</v>
      </c>
      <c r="X321" s="5">
        <f>LOOKUP(G321,'Load Factor Adjustment'!$A$40:$A$46,'Load Factor Adjustment'!$D$40:$D$46)</f>
        <v>0.68571428571428572</v>
      </c>
      <c r="Y321" s="5">
        <f t="shared" si="33"/>
        <v>1.0775907540174904E-3</v>
      </c>
      <c r="Z321" s="18">
        <f t="shared" si="34"/>
        <v>9.1089237184798787E-5</v>
      </c>
    </row>
    <row r="322" spans="1:26" s="5" customFormat="1" ht="15" customHeight="1" x14ac:dyDescent="0.25">
      <c r="A322" s="2">
        <v>2014</v>
      </c>
      <c r="B322" s="2">
        <v>1819</v>
      </c>
      <c r="C322" s="3" t="s">
        <v>11</v>
      </c>
      <c r="D322" s="4">
        <v>42205</v>
      </c>
      <c r="E322" s="2">
        <v>5069</v>
      </c>
      <c r="F322" s="3" t="s">
        <v>5</v>
      </c>
      <c r="G322" s="3" t="s">
        <v>1</v>
      </c>
      <c r="H322" s="3" t="s">
        <v>8</v>
      </c>
      <c r="I322" s="2">
        <v>1998</v>
      </c>
      <c r="J322" s="2">
        <v>1100</v>
      </c>
      <c r="K322" s="2">
        <v>360</v>
      </c>
      <c r="L322" s="2">
        <v>0.7</v>
      </c>
      <c r="M322" s="1">
        <v>5.93</v>
      </c>
      <c r="N322" s="1">
        <v>9.8999999999999994E-5</v>
      </c>
      <c r="O322" s="1">
        <v>0.12</v>
      </c>
      <c r="P322" s="1">
        <v>6.3999999999999997E-6</v>
      </c>
      <c r="Q322" s="1">
        <v>2.1749443444491998</v>
      </c>
      <c r="R322" s="1">
        <v>6.0133331763938702E-2</v>
      </c>
      <c r="S322" s="16"/>
      <c r="T322" s="16"/>
      <c r="V322" s="18"/>
      <c r="W322" s="18"/>
      <c r="Z322" s="18"/>
    </row>
    <row r="323" spans="1:26" s="5" customFormat="1" ht="15" customHeight="1" x14ac:dyDescent="0.25">
      <c r="A323" s="2">
        <v>2014</v>
      </c>
      <c r="B323" s="2">
        <v>1819</v>
      </c>
      <c r="C323" s="3" t="s">
        <v>11</v>
      </c>
      <c r="D323" s="4">
        <v>42205</v>
      </c>
      <c r="E323" s="2">
        <v>5070</v>
      </c>
      <c r="F323" s="3" t="s">
        <v>2</v>
      </c>
      <c r="G323" s="3" t="s">
        <v>1</v>
      </c>
      <c r="H323" s="3" t="s">
        <v>0</v>
      </c>
      <c r="I323" s="2">
        <v>2014</v>
      </c>
      <c r="J323" s="2">
        <v>1100</v>
      </c>
      <c r="K323" s="2">
        <v>420</v>
      </c>
      <c r="L323" s="2">
        <v>0.7</v>
      </c>
      <c r="M323" s="1">
        <v>0.26</v>
      </c>
      <c r="N323" s="1">
        <v>3.5999999999999998E-6</v>
      </c>
      <c r="O323" s="1">
        <v>8.9999999999999993E-3</v>
      </c>
      <c r="P323" s="1">
        <v>2.9999999999999999E-7</v>
      </c>
      <c r="Q323" s="1">
        <v>9.9743513224083799E-2</v>
      </c>
      <c r="R323" s="1">
        <v>3.7965275958165498E-3</v>
      </c>
      <c r="S323" s="16">
        <f t="shared" si="28"/>
        <v>2.075200831225116</v>
      </c>
      <c r="T323" s="16">
        <f t="shared" si="29"/>
        <v>5.6336804168122152E-2</v>
      </c>
      <c r="U323" s="5">
        <f t="shared" si="30"/>
        <v>5.6854817293838797E-3</v>
      </c>
      <c r="V323" s="18">
        <f t="shared" si="31"/>
        <v>1.5434740867978673E-4</v>
      </c>
      <c r="W323" s="18">
        <f t="shared" si="32"/>
        <v>1.4199961598540379E-4</v>
      </c>
      <c r="X323" s="5">
        <f>LOOKUP(G323,'Load Factor Adjustment'!$A$40:$A$46,'Load Factor Adjustment'!$D$40:$D$46)</f>
        <v>0.68571428571428572</v>
      </c>
      <c r="Y323" s="5">
        <f t="shared" si="33"/>
        <v>3.8986160430060889E-3</v>
      </c>
      <c r="Z323" s="18">
        <f t="shared" si="34"/>
        <v>9.7371165247134024E-5</v>
      </c>
    </row>
    <row r="324" spans="1:26" s="5" customFormat="1" ht="15" customHeight="1" x14ac:dyDescent="0.25">
      <c r="A324" s="2">
        <v>2014</v>
      </c>
      <c r="B324" s="2">
        <v>1820</v>
      </c>
      <c r="C324" s="3" t="s">
        <v>11</v>
      </c>
      <c r="D324" s="4">
        <v>42207</v>
      </c>
      <c r="E324" s="2">
        <v>5055</v>
      </c>
      <c r="F324" s="3" t="s">
        <v>5</v>
      </c>
      <c r="G324" s="3" t="s">
        <v>1</v>
      </c>
      <c r="H324" s="3" t="s">
        <v>8</v>
      </c>
      <c r="I324" s="2">
        <v>2002</v>
      </c>
      <c r="J324" s="2">
        <v>1700</v>
      </c>
      <c r="K324" s="2">
        <v>198</v>
      </c>
      <c r="L324" s="2">
        <v>0.7</v>
      </c>
      <c r="M324" s="1">
        <v>5.93</v>
      </c>
      <c r="N324" s="1">
        <v>1.3999999999999999E-4</v>
      </c>
      <c r="O324" s="1">
        <v>0.12</v>
      </c>
      <c r="P324" s="1">
        <v>6.3999999999999997E-6</v>
      </c>
      <c r="Q324" s="1">
        <v>1.97648604452151</v>
      </c>
      <c r="R324" s="1">
        <v>5.1113331999347901E-2</v>
      </c>
      <c r="S324" s="16"/>
      <c r="T324" s="16"/>
      <c r="V324" s="18"/>
      <c r="W324" s="18"/>
      <c r="Z324" s="18"/>
    </row>
    <row r="325" spans="1:26" s="5" customFormat="1" ht="15" customHeight="1" x14ac:dyDescent="0.25">
      <c r="A325" s="2">
        <v>2014</v>
      </c>
      <c r="B325" s="2">
        <v>1820</v>
      </c>
      <c r="C325" s="3" t="s">
        <v>11</v>
      </c>
      <c r="D325" s="4">
        <v>42207</v>
      </c>
      <c r="E325" s="2">
        <v>5056</v>
      </c>
      <c r="F325" s="3" t="s">
        <v>2</v>
      </c>
      <c r="G325" s="3" t="s">
        <v>1</v>
      </c>
      <c r="H325" s="3" t="s">
        <v>0</v>
      </c>
      <c r="I325" s="2">
        <v>2014</v>
      </c>
      <c r="J325" s="2">
        <v>1700</v>
      </c>
      <c r="K325" s="2">
        <v>240</v>
      </c>
      <c r="L325" s="2">
        <v>0.7</v>
      </c>
      <c r="M325" s="1">
        <v>0.26</v>
      </c>
      <c r="N325" s="1">
        <v>3.5999999999999998E-6</v>
      </c>
      <c r="O325" s="1">
        <v>8.9999999999999993E-3</v>
      </c>
      <c r="P325" s="1">
        <v>2.9999999999999999E-7</v>
      </c>
      <c r="Q325" s="1">
        <v>9.1485180357197896E-2</v>
      </c>
      <c r="R325" s="1">
        <v>3.63611095561468E-3</v>
      </c>
      <c r="S325" s="16">
        <f t="shared" ref="S325:S386" si="35">Q324-Q325</f>
        <v>1.8850008641643121</v>
      </c>
      <c r="T325" s="16">
        <f t="shared" ref="T325:T386" si="36">R324-R325</f>
        <v>4.7477221043733218E-2</v>
      </c>
      <c r="U325" s="5">
        <f t="shared" ref="U325:U386" si="37">S325/365</f>
        <v>5.1643859292172939E-3</v>
      </c>
      <c r="V325" s="18">
        <f t="shared" ref="V325:V386" si="38">T325/365</f>
        <v>1.3007457820200883E-4</v>
      </c>
      <c r="W325" s="18">
        <f t="shared" ref="W325:W386" si="39">V325*0.92</f>
        <v>1.1966861194584813E-4</v>
      </c>
      <c r="X325" s="5">
        <f>LOOKUP(G325,'Load Factor Adjustment'!$A$40:$A$46,'Load Factor Adjustment'!$D$40:$D$46)</f>
        <v>0.68571428571428572</v>
      </c>
      <c r="Y325" s="5">
        <f t="shared" ref="Y325:Y386" si="40">U325*X325</f>
        <v>3.5412932086061446E-3</v>
      </c>
      <c r="Z325" s="18">
        <f t="shared" ref="Z325:Z386" si="41">W325*X325</f>
        <v>8.2058476762867283E-5</v>
      </c>
    </row>
    <row r="326" spans="1:26" s="5" customFormat="1" ht="15" customHeight="1" x14ac:dyDescent="0.25">
      <c r="A326" s="2">
        <v>2015</v>
      </c>
      <c r="B326" s="2">
        <v>1821</v>
      </c>
      <c r="C326" s="3" t="s">
        <v>11</v>
      </c>
      <c r="D326" s="4">
        <v>42167</v>
      </c>
      <c r="E326" s="2">
        <v>5187</v>
      </c>
      <c r="F326" s="3" t="s">
        <v>5</v>
      </c>
      <c r="G326" s="3" t="s">
        <v>1</v>
      </c>
      <c r="H326" s="3" t="s">
        <v>4</v>
      </c>
      <c r="I326" s="2">
        <v>1996</v>
      </c>
      <c r="J326" s="2">
        <v>700</v>
      </c>
      <c r="K326" s="2">
        <v>100</v>
      </c>
      <c r="L326" s="2">
        <v>0.7</v>
      </c>
      <c r="M326" s="1">
        <v>8.17</v>
      </c>
      <c r="N326" s="1">
        <v>1.9000000000000001E-4</v>
      </c>
      <c r="O326" s="1">
        <v>0.47899999999999998</v>
      </c>
      <c r="P326" s="1">
        <v>3.6100000000000003E-5</v>
      </c>
      <c r="Q326" s="1">
        <v>0.56442901081718899</v>
      </c>
      <c r="R326" s="1">
        <v>4.9270059966131603E-2</v>
      </c>
      <c r="S326" s="16"/>
      <c r="T326" s="16"/>
      <c r="V326" s="18"/>
      <c r="W326" s="18"/>
      <c r="Z326" s="18"/>
    </row>
    <row r="327" spans="1:26" s="5" customFormat="1" ht="15" customHeight="1" x14ac:dyDescent="0.25">
      <c r="A327" s="2">
        <v>2015</v>
      </c>
      <c r="B327" s="2">
        <v>1821</v>
      </c>
      <c r="C327" s="3" t="s">
        <v>11</v>
      </c>
      <c r="D327" s="4">
        <v>42167</v>
      </c>
      <c r="E327" s="2">
        <v>5188</v>
      </c>
      <c r="F327" s="3" t="s">
        <v>2</v>
      </c>
      <c r="G327" s="3" t="s">
        <v>1</v>
      </c>
      <c r="H327" s="3" t="s">
        <v>0</v>
      </c>
      <c r="I327" s="2">
        <v>2015</v>
      </c>
      <c r="J327" s="2">
        <v>700</v>
      </c>
      <c r="K327" s="2">
        <v>115</v>
      </c>
      <c r="L327" s="2">
        <v>0.7</v>
      </c>
      <c r="M327" s="1">
        <v>2.3199999999999998</v>
      </c>
      <c r="N327" s="1">
        <v>3.0000000000000001E-5</v>
      </c>
      <c r="O327" s="1">
        <v>0.112</v>
      </c>
      <c r="P327" s="1">
        <v>7.9999999999999996E-6</v>
      </c>
      <c r="Q327" s="1">
        <v>0.15062692213585499</v>
      </c>
      <c r="R327" s="1">
        <v>8.6959877165712404E-3</v>
      </c>
      <c r="S327" s="16">
        <f t="shared" si="35"/>
        <v>0.413802088681334</v>
      </c>
      <c r="T327" s="16">
        <f t="shared" si="36"/>
        <v>4.0574072249560361E-2</v>
      </c>
      <c r="U327" s="5">
        <f t="shared" si="37"/>
        <v>1.1337043525516E-3</v>
      </c>
      <c r="V327" s="18">
        <f t="shared" si="38"/>
        <v>1.1116184177961742E-4</v>
      </c>
      <c r="W327" s="18">
        <f t="shared" si="39"/>
        <v>1.0226889443724803E-4</v>
      </c>
      <c r="X327" s="5">
        <f>LOOKUP(G327,'Load Factor Adjustment'!$A$40:$A$46,'Load Factor Adjustment'!$D$40:$D$46)</f>
        <v>0.68571428571428572</v>
      </c>
      <c r="Y327" s="5">
        <f t="shared" si="40"/>
        <v>7.773972703210972E-4</v>
      </c>
      <c r="Z327" s="18">
        <f t="shared" si="41"/>
        <v>7.0127241899827224E-5</v>
      </c>
    </row>
    <row r="328" spans="1:26" s="5" customFormat="1" ht="15" customHeight="1" x14ac:dyDescent="0.25">
      <c r="A328" s="2">
        <v>2013</v>
      </c>
      <c r="B328" s="2">
        <v>1822</v>
      </c>
      <c r="C328" s="3" t="s">
        <v>11</v>
      </c>
      <c r="D328" s="4">
        <v>42139</v>
      </c>
      <c r="E328" s="2">
        <v>5061</v>
      </c>
      <c r="F328" s="3" t="s">
        <v>5</v>
      </c>
      <c r="G328" s="3" t="s">
        <v>1</v>
      </c>
      <c r="H328" s="3" t="s">
        <v>4</v>
      </c>
      <c r="I328" s="2">
        <v>1992</v>
      </c>
      <c r="J328" s="2">
        <v>1400</v>
      </c>
      <c r="K328" s="2">
        <v>300</v>
      </c>
      <c r="L328" s="2">
        <v>0.7</v>
      </c>
      <c r="M328" s="1">
        <v>7.6</v>
      </c>
      <c r="N328" s="1">
        <v>1.8000000000000001E-4</v>
      </c>
      <c r="O328" s="1">
        <v>0.27400000000000002</v>
      </c>
      <c r="P328" s="1">
        <v>1.9899999999999999E-5</v>
      </c>
      <c r="Q328" s="1">
        <v>3.1629628888038201</v>
      </c>
      <c r="R328" s="1">
        <v>0.166185180948689</v>
      </c>
      <c r="S328" s="16"/>
      <c r="T328" s="16"/>
      <c r="V328" s="18"/>
      <c r="W328" s="18"/>
      <c r="Z328" s="18"/>
    </row>
    <row r="329" spans="1:26" s="5" customFormat="1" ht="15" customHeight="1" x14ac:dyDescent="0.25">
      <c r="A329" s="2">
        <v>2013</v>
      </c>
      <c r="B329" s="2">
        <v>1822</v>
      </c>
      <c r="C329" s="3" t="s">
        <v>11</v>
      </c>
      <c r="D329" s="4">
        <v>42139</v>
      </c>
      <c r="E329" s="2">
        <v>5062</v>
      </c>
      <c r="F329" s="3" t="s">
        <v>2</v>
      </c>
      <c r="G329" s="3" t="s">
        <v>1</v>
      </c>
      <c r="H329" s="3" t="s">
        <v>0</v>
      </c>
      <c r="I329" s="2">
        <v>2014</v>
      </c>
      <c r="J329" s="2">
        <v>1400</v>
      </c>
      <c r="K329" s="2">
        <v>370</v>
      </c>
      <c r="L329" s="2">
        <v>0.7</v>
      </c>
      <c r="M329" s="1">
        <v>0.26</v>
      </c>
      <c r="N329" s="1">
        <v>3.5999999999999998E-6</v>
      </c>
      <c r="O329" s="1">
        <v>8.9999999999999993E-3</v>
      </c>
      <c r="P329" s="1">
        <v>2.9999999999999999E-7</v>
      </c>
      <c r="Q329" s="1">
        <v>0.113991969275725</v>
      </c>
      <c r="R329" s="1">
        <v>4.4365738733557602E-3</v>
      </c>
      <c r="S329" s="16">
        <f t="shared" si="35"/>
        <v>3.0489709195280952</v>
      </c>
      <c r="T329" s="16">
        <f t="shared" si="36"/>
        <v>0.16174860707533326</v>
      </c>
      <c r="U329" s="5">
        <f t="shared" si="37"/>
        <v>8.3533449850084797E-3</v>
      </c>
      <c r="V329" s="18">
        <f t="shared" si="38"/>
        <v>4.4314686869954318E-4</v>
      </c>
      <c r="W329" s="18">
        <f t="shared" si="39"/>
        <v>4.0769511920357975E-4</v>
      </c>
      <c r="X329" s="5">
        <f>LOOKUP(G329,'Load Factor Adjustment'!$A$40:$A$46,'Load Factor Adjustment'!$D$40:$D$46)</f>
        <v>0.68571428571428572</v>
      </c>
      <c r="Y329" s="5">
        <f t="shared" si="40"/>
        <v>5.7280079897201004E-3</v>
      </c>
      <c r="Z329" s="18">
        <f t="shared" si="41"/>
        <v>2.7956236745388326E-4</v>
      </c>
    </row>
    <row r="330" spans="1:26" s="5" customFormat="1" ht="15" customHeight="1" x14ac:dyDescent="0.25">
      <c r="A330" s="2">
        <v>2015</v>
      </c>
      <c r="B330" s="2">
        <v>1823</v>
      </c>
      <c r="C330" s="3" t="s">
        <v>9</v>
      </c>
      <c r="D330" s="4">
        <v>42317</v>
      </c>
      <c r="E330" s="2">
        <v>5480</v>
      </c>
      <c r="F330" s="3" t="s">
        <v>5</v>
      </c>
      <c r="G330" s="3" t="s">
        <v>1</v>
      </c>
      <c r="H330" s="3" t="s">
        <v>8</v>
      </c>
      <c r="I330" s="2">
        <v>1998</v>
      </c>
      <c r="J330" s="2">
        <v>800</v>
      </c>
      <c r="K330" s="2">
        <v>360</v>
      </c>
      <c r="L330" s="2">
        <v>0.7</v>
      </c>
      <c r="M330" s="1">
        <v>5.93</v>
      </c>
      <c r="N330" s="1">
        <v>9.8999999999999994E-5</v>
      </c>
      <c r="O330" s="1">
        <v>0.12</v>
      </c>
      <c r="P330" s="1">
        <v>6.3999999999999997E-6</v>
      </c>
      <c r="Q330" s="1">
        <v>1.5817777050539601</v>
      </c>
      <c r="R330" s="1">
        <v>4.3733332191955403E-2</v>
      </c>
      <c r="S330" s="16"/>
      <c r="T330" s="16"/>
      <c r="V330" s="18"/>
      <c r="W330" s="18"/>
      <c r="Z330" s="18"/>
    </row>
    <row r="331" spans="1:26" s="5" customFormat="1" ht="15" customHeight="1" x14ac:dyDescent="0.25">
      <c r="A331" s="2">
        <v>2015</v>
      </c>
      <c r="B331" s="2">
        <v>1823</v>
      </c>
      <c r="C331" s="3" t="s">
        <v>9</v>
      </c>
      <c r="D331" s="4">
        <v>42317</v>
      </c>
      <c r="E331" s="2">
        <v>5481</v>
      </c>
      <c r="F331" s="3" t="s">
        <v>2</v>
      </c>
      <c r="G331" s="3" t="s">
        <v>1</v>
      </c>
      <c r="H331" s="3" t="s">
        <v>0</v>
      </c>
      <c r="I331" s="2">
        <v>2015</v>
      </c>
      <c r="J331" s="2">
        <v>800</v>
      </c>
      <c r="K331" s="2">
        <v>420</v>
      </c>
      <c r="L331" s="2">
        <v>0.7</v>
      </c>
      <c r="M331" s="1">
        <v>0.26</v>
      </c>
      <c r="N331" s="1">
        <v>3.5999999999999998E-6</v>
      </c>
      <c r="O331" s="1">
        <v>8.9999999999999993E-3</v>
      </c>
      <c r="P331" s="1">
        <v>2.9999999999999999E-7</v>
      </c>
      <c r="Q331" s="1">
        <v>7.1140736952988504E-2</v>
      </c>
      <c r="R331" s="1">
        <v>2.6444443099692301E-3</v>
      </c>
      <c r="S331" s="16">
        <f t="shared" si="35"/>
        <v>1.5106369681009717</v>
      </c>
      <c r="T331" s="16">
        <f t="shared" si="36"/>
        <v>4.1088887881986169E-2</v>
      </c>
      <c r="U331" s="5">
        <f t="shared" si="37"/>
        <v>4.1387314194547171E-3</v>
      </c>
      <c r="V331" s="18">
        <f t="shared" si="38"/>
        <v>1.1257229556708539E-4</v>
      </c>
      <c r="W331" s="18">
        <f t="shared" si="39"/>
        <v>1.0356651192171856E-4</v>
      </c>
      <c r="X331" s="5">
        <f>LOOKUP(G331,'Load Factor Adjustment'!$A$40:$A$46,'Load Factor Adjustment'!$D$40:$D$46)</f>
        <v>0.68571428571428572</v>
      </c>
      <c r="Y331" s="5">
        <f t="shared" si="40"/>
        <v>2.8379872590546633E-3</v>
      </c>
      <c r="Z331" s="18">
        <f t="shared" si="41"/>
        <v>7.1017036746321306E-5</v>
      </c>
    </row>
    <row r="332" spans="1:26" s="5" customFormat="1" ht="15" customHeight="1" x14ac:dyDescent="0.25">
      <c r="A332" s="2">
        <v>2015</v>
      </c>
      <c r="B332" s="2">
        <v>1824</v>
      </c>
      <c r="C332" s="3" t="s">
        <v>9</v>
      </c>
      <c r="D332" s="4">
        <v>42313</v>
      </c>
      <c r="E332" s="2">
        <v>5477</v>
      </c>
      <c r="F332" s="3" t="s">
        <v>5</v>
      </c>
      <c r="G332" s="3" t="s">
        <v>19</v>
      </c>
      <c r="H332" s="3" t="s">
        <v>6</v>
      </c>
      <c r="I332" s="2">
        <v>2001</v>
      </c>
      <c r="J332" s="2">
        <v>800</v>
      </c>
      <c r="K332" s="2">
        <v>601</v>
      </c>
      <c r="L332" s="2">
        <v>0.7</v>
      </c>
      <c r="M332" s="1">
        <v>3.79</v>
      </c>
      <c r="N332" s="1">
        <v>5.0000000000000002E-5</v>
      </c>
      <c r="O332" s="1">
        <v>8.7999999999999995E-2</v>
      </c>
      <c r="P332" s="1">
        <v>4.4000000000000002E-6</v>
      </c>
      <c r="Q332" s="1">
        <v>1.6286357549584201</v>
      </c>
      <c r="R332" s="1">
        <v>5.2235060005140901E-2</v>
      </c>
      <c r="S332" s="16"/>
      <c r="T332" s="16"/>
      <c r="V332" s="18"/>
      <c r="W332" s="18"/>
      <c r="Z332" s="18"/>
    </row>
    <row r="333" spans="1:26" s="5" customFormat="1" ht="15" customHeight="1" x14ac:dyDescent="0.25">
      <c r="A333" s="2">
        <v>2015</v>
      </c>
      <c r="B333" s="2">
        <v>1824</v>
      </c>
      <c r="C333" s="3" t="s">
        <v>9</v>
      </c>
      <c r="D333" s="4">
        <v>42313</v>
      </c>
      <c r="E333" s="2">
        <v>5479</v>
      </c>
      <c r="F333" s="3" t="s">
        <v>2</v>
      </c>
      <c r="G333" s="3" t="s">
        <v>19</v>
      </c>
      <c r="H333" s="3" t="s">
        <v>0</v>
      </c>
      <c r="I333" s="2">
        <v>2014</v>
      </c>
      <c r="J333" s="2">
        <v>800</v>
      </c>
      <c r="K333" s="2">
        <v>626</v>
      </c>
      <c r="L333" s="2">
        <v>0.7</v>
      </c>
      <c r="M333" s="1">
        <v>0.26</v>
      </c>
      <c r="N333" s="1">
        <v>3.5999999999999998E-6</v>
      </c>
      <c r="O333" s="1">
        <v>8.9999999999999993E-3</v>
      </c>
      <c r="P333" s="1">
        <v>2.9999999999999999E-7</v>
      </c>
      <c r="Q333" s="1">
        <v>0.106033574601359</v>
      </c>
      <c r="R333" s="1">
        <v>3.9414812810493697E-3</v>
      </c>
      <c r="S333" s="16">
        <f t="shared" si="35"/>
        <v>1.5226021803570611</v>
      </c>
      <c r="T333" s="16">
        <f t="shared" si="36"/>
        <v>4.8293578724091533E-2</v>
      </c>
      <c r="U333" s="5">
        <f t="shared" si="37"/>
        <v>4.1715128228960573E-3</v>
      </c>
      <c r="V333" s="18">
        <f t="shared" si="38"/>
        <v>1.3231117458655214E-4</v>
      </c>
      <c r="W333" s="18">
        <f t="shared" si="39"/>
        <v>1.2172628061962798E-4</v>
      </c>
      <c r="X333" s="5">
        <f>LOOKUP(G333,'Load Factor Adjustment'!$A$40:$A$46,'Load Factor Adjustment'!$D$40:$D$46)</f>
        <v>0.62857142857142867</v>
      </c>
      <c r="Y333" s="5">
        <f t="shared" si="40"/>
        <v>2.6220937743918079E-3</v>
      </c>
      <c r="Z333" s="18">
        <f t="shared" si="41"/>
        <v>7.6513662103766173E-5</v>
      </c>
    </row>
    <row r="334" spans="1:26" s="5" customFormat="1" ht="15" customHeight="1" x14ac:dyDescent="0.25">
      <c r="A334" s="2">
        <v>2015</v>
      </c>
      <c r="B334" s="2">
        <v>1825</v>
      </c>
      <c r="C334" s="3" t="s">
        <v>9</v>
      </c>
      <c r="D334" s="4">
        <v>42286</v>
      </c>
      <c r="E334" s="2">
        <v>5475</v>
      </c>
      <c r="F334" s="3" t="s">
        <v>5</v>
      </c>
      <c r="G334" s="3" t="s">
        <v>1</v>
      </c>
      <c r="H334" s="3" t="s">
        <v>4</v>
      </c>
      <c r="I334" s="2">
        <v>1979</v>
      </c>
      <c r="J334" s="2">
        <v>600</v>
      </c>
      <c r="K334" s="2">
        <v>98</v>
      </c>
      <c r="L334" s="2">
        <v>0.7</v>
      </c>
      <c r="M334" s="1">
        <v>12.09</v>
      </c>
      <c r="N334" s="1">
        <v>2.7999999999999998E-4</v>
      </c>
      <c r="O334" s="1">
        <v>0.60499999999999998</v>
      </c>
      <c r="P334" s="1">
        <v>4.3999999999999999E-5</v>
      </c>
      <c r="Q334" s="1">
        <v>0.700972221279344</v>
      </c>
      <c r="R334" s="1">
        <v>5.14046298066878E-2</v>
      </c>
      <c r="S334" s="16"/>
      <c r="T334" s="16"/>
      <c r="V334" s="18"/>
      <c r="W334" s="18"/>
      <c r="Z334" s="18"/>
    </row>
    <row r="335" spans="1:26" s="5" customFormat="1" ht="15" customHeight="1" x14ac:dyDescent="0.25">
      <c r="A335" s="2">
        <v>2015</v>
      </c>
      <c r="B335" s="2">
        <v>1825</v>
      </c>
      <c r="C335" s="3" t="s">
        <v>9</v>
      </c>
      <c r="D335" s="4">
        <v>42286</v>
      </c>
      <c r="E335" s="2">
        <v>5476</v>
      </c>
      <c r="F335" s="3" t="s">
        <v>2</v>
      </c>
      <c r="G335" s="3" t="s">
        <v>1</v>
      </c>
      <c r="H335" s="3" t="s">
        <v>28</v>
      </c>
      <c r="I335" s="2">
        <v>2014</v>
      </c>
      <c r="J335" s="2">
        <v>600</v>
      </c>
      <c r="K335" s="2">
        <v>100</v>
      </c>
      <c r="L335" s="2">
        <v>0.7</v>
      </c>
      <c r="M335" s="1">
        <v>2.15</v>
      </c>
      <c r="N335" s="1">
        <v>2.6999999999999999E-5</v>
      </c>
      <c r="O335" s="1">
        <v>8.9999999999999993E-3</v>
      </c>
      <c r="P335" s="1">
        <v>3.9999999999999998E-7</v>
      </c>
      <c r="Q335" s="1">
        <v>0.10328703969955</v>
      </c>
      <c r="R335" s="1">
        <v>4.7222219689297101E-4</v>
      </c>
      <c r="S335" s="16">
        <f t="shared" si="35"/>
        <v>0.597685181579794</v>
      </c>
      <c r="T335" s="16">
        <f t="shared" si="36"/>
        <v>5.0932407609794832E-2</v>
      </c>
      <c r="U335" s="5">
        <f t="shared" si="37"/>
        <v>1.6374936481638191E-3</v>
      </c>
      <c r="V335" s="18">
        <f t="shared" si="38"/>
        <v>1.3954084276656119E-4</v>
      </c>
      <c r="W335" s="18">
        <f t="shared" si="39"/>
        <v>1.2837757534523629E-4</v>
      </c>
      <c r="X335" s="5">
        <f>LOOKUP(G335,'Load Factor Adjustment'!$A$40:$A$46,'Load Factor Adjustment'!$D$40:$D$46)</f>
        <v>0.68571428571428572</v>
      </c>
      <c r="Y335" s="5">
        <f t="shared" si="40"/>
        <v>1.1228527873123331E-3</v>
      </c>
      <c r="Z335" s="18">
        <f t="shared" si="41"/>
        <v>8.8030337379590596E-5</v>
      </c>
    </row>
    <row r="336" spans="1:26" s="5" customFormat="1" ht="15" customHeight="1" x14ac:dyDescent="0.25">
      <c r="A336" s="2">
        <v>2015</v>
      </c>
      <c r="B336" s="2">
        <v>1826</v>
      </c>
      <c r="C336" s="3" t="s">
        <v>9</v>
      </c>
      <c r="D336" s="4">
        <v>42250</v>
      </c>
      <c r="E336" s="2">
        <v>5308</v>
      </c>
      <c r="F336" s="3" t="s">
        <v>5</v>
      </c>
      <c r="G336" s="3" t="s">
        <v>1</v>
      </c>
      <c r="H336" s="3" t="s">
        <v>4</v>
      </c>
      <c r="I336" s="2">
        <v>1992</v>
      </c>
      <c r="J336" s="2">
        <v>1200</v>
      </c>
      <c r="K336" s="2">
        <v>216</v>
      </c>
      <c r="L336" s="2">
        <v>0.7</v>
      </c>
      <c r="M336" s="1">
        <v>7.6</v>
      </c>
      <c r="N336" s="1">
        <v>1.8000000000000001E-4</v>
      </c>
      <c r="O336" s="1">
        <v>0.27400000000000002</v>
      </c>
      <c r="P336" s="1">
        <v>1.9899999999999999E-5</v>
      </c>
      <c r="Q336" s="1">
        <v>1.95199995423321</v>
      </c>
      <c r="R336" s="1">
        <v>0.102559997385477</v>
      </c>
      <c r="S336" s="16"/>
      <c r="T336" s="16"/>
      <c r="V336" s="18"/>
      <c r="W336" s="18"/>
      <c r="Z336" s="18"/>
    </row>
    <row r="337" spans="1:26" s="5" customFormat="1" ht="15" customHeight="1" x14ac:dyDescent="0.25">
      <c r="A337" s="2">
        <v>2015</v>
      </c>
      <c r="B337" s="2">
        <v>1826</v>
      </c>
      <c r="C337" s="3" t="s">
        <v>9</v>
      </c>
      <c r="D337" s="4">
        <v>42250</v>
      </c>
      <c r="E337" s="2">
        <v>5309</v>
      </c>
      <c r="F337" s="3" t="s">
        <v>2</v>
      </c>
      <c r="G337" s="3" t="s">
        <v>1</v>
      </c>
      <c r="H337" s="3" t="s">
        <v>0</v>
      </c>
      <c r="I337" s="2">
        <v>2014</v>
      </c>
      <c r="J337" s="2">
        <v>1200</v>
      </c>
      <c r="K337" s="2">
        <v>230</v>
      </c>
      <c r="L337" s="2">
        <v>0.7</v>
      </c>
      <c r="M337" s="1">
        <v>0.26</v>
      </c>
      <c r="N337" s="1">
        <v>3.5999999999999998E-6</v>
      </c>
      <c r="O337" s="1">
        <v>8.9999999999999993E-3</v>
      </c>
      <c r="P337" s="1">
        <v>2.9999999999999999E-7</v>
      </c>
      <c r="Q337" s="1">
        <v>5.9970367190280899E-2</v>
      </c>
      <c r="R337" s="1">
        <v>2.2999998918817799E-3</v>
      </c>
      <c r="S337" s="16">
        <f t="shared" si="35"/>
        <v>1.8920295870429291</v>
      </c>
      <c r="T337" s="16">
        <f t="shared" si="36"/>
        <v>0.10025999749359522</v>
      </c>
      <c r="U337" s="5">
        <f t="shared" si="37"/>
        <v>5.1836427042272031E-3</v>
      </c>
      <c r="V337" s="18">
        <f t="shared" si="38"/>
        <v>2.7468492463998689E-4</v>
      </c>
      <c r="W337" s="18">
        <f t="shared" si="39"/>
        <v>2.5271013066878798E-4</v>
      </c>
      <c r="X337" s="5">
        <f>LOOKUP(G337,'Load Factor Adjustment'!$A$40:$A$46,'Load Factor Adjustment'!$D$40:$D$46)</f>
        <v>0.68571428571428572</v>
      </c>
      <c r="Y337" s="5">
        <f t="shared" si="40"/>
        <v>3.5544978543272251E-3</v>
      </c>
      <c r="Z337" s="18">
        <f t="shared" si="41"/>
        <v>1.7328694674431175E-4</v>
      </c>
    </row>
    <row r="338" spans="1:26" s="5" customFormat="1" ht="15" customHeight="1" x14ac:dyDescent="0.25">
      <c r="A338" s="2">
        <v>2015</v>
      </c>
      <c r="B338" s="2">
        <v>1827</v>
      </c>
      <c r="C338" s="3" t="s">
        <v>9</v>
      </c>
      <c r="D338" s="4">
        <v>42258</v>
      </c>
      <c r="E338" s="2">
        <v>5306</v>
      </c>
      <c r="F338" s="3" t="s">
        <v>5</v>
      </c>
      <c r="G338" s="3" t="s">
        <v>1</v>
      </c>
      <c r="H338" s="3" t="s">
        <v>4</v>
      </c>
      <c r="I338" s="2">
        <v>1977</v>
      </c>
      <c r="J338" s="2">
        <v>800</v>
      </c>
      <c r="K338" s="2">
        <v>90</v>
      </c>
      <c r="L338" s="2">
        <v>0.7</v>
      </c>
      <c r="M338" s="1">
        <v>12.09</v>
      </c>
      <c r="N338" s="1">
        <v>2.7999999999999998E-4</v>
      </c>
      <c r="O338" s="1">
        <v>0.60499999999999998</v>
      </c>
      <c r="P338" s="1">
        <v>4.3999999999999999E-5</v>
      </c>
      <c r="Q338" s="1">
        <v>0.85833333217878904</v>
      </c>
      <c r="R338" s="1">
        <v>6.2944444661250404E-2</v>
      </c>
      <c r="S338" s="16"/>
      <c r="T338" s="16"/>
      <c r="V338" s="18"/>
      <c r="W338" s="18"/>
      <c r="Z338" s="18"/>
    </row>
    <row r="339" spans="1:26" s="5" customFormat="1" ht="15" customHeight="1" x14ac:dyDescent="0.25">
      <c r="A339" s="2">
        <v>2015</v>
      </c>
      <c r="B339" s="2">
        <v>1827</v>
      </c>
      <c r="C339" s="3" t="s">
        <v>9</v>
      </c>
      <c r="D339" s="4">
        <v>42258</v>
      </c>
      <c r="E339" s="2">
        <v>5307</v>
      </c>
      <c r="F339" s="3" t="s">
        <v>2</v>
      </c>
      <c r="G339" s="3" t="s">
        <v>1</v>
      </c>
      <c r="H339" s="3" t="s">
        <v>28</v>
      </c>
      <c r="I339" s="2">
        <v>2014</v>
      </c>
      <c r="J339" s="2">
        <v>800</v>
      </c>
      <c r="K339" s="2">
        <v>100</v>
      </c>
      <c r="L339" s="2">
        <v>0.7</v>
      </c>
      <c r="M339" s="1">
        <v>2.15</v>
      </c>
      <c r="N339" s="1">
        <v>2.6999999999999999E-5</v>
      </c>
      <c r="O339" s="1">
        <v>8.9999999999999993E-3</v>
      </c>
      <c r="P339" s="1">
        <v>3.9999999999999998E-7</v>
      </c>
      <c r="Q339" s="1">
        <v>0.139382719573827</v>
      </c>
      <c r="R339" s="1">
        <v>6.5432095375004E-4</v>
      </c>
      <c r="S339" s="16">
        <f t="shared" si="35"/>
        <v>0.71895061260496207</v>
      </c>
      <c r="T339" s="16">
        <f t="shared" si="36"/>
        <v>6.2290123707500367E-2</v>
      </c>
      <c r="U339" s="5">
        <f t="shared" si="37"/>
        <v>1.9697277057670192E-3</v>
      </c>
      <c r="V339" s="18">
        <f t="shared" si="38"/>
        <v>1.7065787317123389E-4</v>
      </c>
      <c r="W339" s="18">
        <f t="shared" si="39"/>
        <v>1.5700524331753519E-4</v>
      </c>
      <c r="X339" s="5">
        <f>LOOKUP(G339,'Load Factor Adjustment'!$A$40:$A$46,'Load Factor Adjustment'!$D$40:$D$46)</f>
        <v>0.68571428571428572</v>
      </c>
      <c r="Y339" s="5">
        <f t="shared" si="40"/>
        <v>1.3506704268116702E-3</v>
      </c>
      <c r="Z339" s="18">
        <f t="shared" si="41"/>
        <v>1.0766073827488127E-4</v>
      </c>
    </row>
    <row r="340" spans="1:26" s="5" customFormat="1" ht="15" customHeight="1" x14ac:dyDescent="0.25">
      <c r="A340" s="2">
        <v>2015</v>
      </c>
      <c r="B340" s="2">
        <v>1828</v>
      </c>
      <c r="C340" s="3" t="s">
        <v>9</v>
      </c>
      <c r="D340" s="4">
        <v>42262</v>
      </c>
      <c r="E340" s="2">
        <v>5304</v>
      </c>
      <c r="F340" s="3" t="s">
        <v>5</v>
      </c>
      <c r="G340" s="3" t="s">
        <v>1</v>
      </c>
      <c r="H340" s="3" t="s">
        <v>4</v>
      </c>
      <c r="I340" s="2">
        <v>1985</v>
      </c>
      <c r="J340" s="2">
        <v>400</v>
      </c>
      <c r="K340" s="2">
        <v>81</v>
      </c>
      <c r="L340" s="2">
        <v>0.7</v>
      </c>
      <c r="M340" s="1">
        <v>12.09</v>
      </c>
      <c r="N340" s="1">
        <v>2.7999999999999998E-4</v>
      </c>
      <c r="O340" s="1">
        <v>0.60499999999999998</v>
      </c>
      <c r="P340" s="1">
        <v>4.3999999999999999E-5</v>
      </c>
      <c r="Q340" s="1">
        <v>0.38624999948045502</v>
      </c>
      <c r="R340" s="1">
        <v>2.83250000975627E-2</v>
      </c>
      <c r="S340" s="16"/>
      <c r="T340" s="16"/>
      <c r="V340" s="18"/>
      <c r="W340" s="18"/>
      <c r="Z340" s="18"/>
    </row>
    <row r="341" spans="1:26" s="5" customFormat="1" ht="15" customHeight="1" x14ac:dyDescent="0.25">
      <c r="A341" s="2">
        <v>2015</v>
      </c>
      <c r="B341" s="2">
        <v>1828</v>
      </c>
      <c r="C341" s="3" t="s">
        <v>9</v>
      </c>
      <c r="D341" s="4">
        <v>42262</v>
      </c>
      <c r="E341" s="2">
        <v>5305</v>
      </c>
      <c r="F341" s="3" t="s">
        <v>2</v>
      </c>
      <c r="G341" s="3" t="s">
        <v>1</v>
      </c>
      <c r="H341" s="3" t="s">
        <v>13</v>
      </c>
      <c r="I341" s="2">
        <v>2014</v>
      </c>
      <c r="J341" s="2">
        <v>400</v>
      </c>
      <c r="K341" s="2">
        <v>99</v>
      </c>
      <c r="L341" s="2">
        <v>0.7</v>
      </c>
      <c r="M341" s="1">
        <v>2.74</v>
      </c>
      <c r="N341" s="1">
        <v>3.6000000000000001E-5</v>
      </c>
      <c r="O341" s="1">
        <v>0.112</v>
      </c>
      <c r="P341" s="1">
        <v>7.9999999999999996E-6</v>
      </c>
      <c r="Q341" s="1">
        <v>8.5922221128191895E-2</v>
      </c>
      <c r="R341" s="1">
        <v>3.91111114890363E-3</v>
      </c>
      <c r="S341" s="16">
        <f t="shared" si="35"/>
        <v>0.3003277783522631</v>
      </c>
      <c r="T341" s="16">
        <f t="shared" si="36"/>
        <v>2.441388894865907E-2</v>
      </c>
      <c r="U341" s="5">
        <f t="shared" si="37"/>
        <v>8.2281583110209065E-4</v>
      </c>
      <c r="V341" s="18">
        <f t="shared" si="38"/>
        <v>6.6887366982627594E-5</v>
      </c>
      <c r="W341" s="18">
        <f t="shared" si="39"/>
        <v>6.1536377624017385E-5</v>
      </c>
      <c r="X341" s="5">
        <f>LOOKUP(G341,'Load Factor Adjustment'!$A$40:$A$46,'Load Factor Adjustment'!$D$40:$D$46)</f>
        <v>0.68571428571428572</v>
      </c>
      <c r="Y341" s="5">
        <f t="shared" si="40"/>
        <v>5.6421656989857644E-4</v>
      </c>
      <c r="Z341" s="18">
        <f t="shared" si="41"/>
        <v>4.2196373227897637E-5</v>
      </c>
    </row>
    <row r="342" spans="1:26" s="5" customFormat="1" ht="15" customHeight="1" x14ac:dyDescent="0.25">
      <c r="A342" s="2">
        <v>2015</v>
      </c>
      <c r="B342" s="2">
        <v>1829</v>
      </c>
      <c r="C342" s="3" t="s">
        <v>9</v>
      </c>
      <c r="D342" s="4">
        <v>42226</v>
      </c>
      <c r="E342" s="2">
        <v>5302</v>
      </c>
      <c r="F342" s="3" t="s">
        <v>5</v>
      </c>
      <c r="G342" s="3" t="s">
        <v>1</v>
      </c>
      <c r="H342" s="3" t="s">
        <v>4</v>
      </c>
      <c r="I342" s="2">
        <v>1989</v>
      </c>
      <c r="J342" s="2">
        <v>200</v>
      </c>
      <c r="K342" s="2">
        <v>71</v>
      </c>
      <c r="L342" s="2">
        <v>0.7</v>
      </c>
      <c r="M342" s="1">
        <v>8.17</v>
      </c>
      <c r="N342" s="1">
        <v>1.9000000000000001E-4</v>
      </c>
      <c r="O342" s="1">
        <v>0.47899999999999998</v>
      </c>
      <c r="P342" s="1">
        <v>3.6100000000000003E-5</v>
      </c>
      <c r="Q342" s="1">
        <v>0.102424073581085</v>
      </c>
      <c r="R342" s="1">
        <v>7.7006510180300204E-3</v>
      </c>
      <c r="S342" s="16"/>
      <c r="T342" s="16"/>
      <c r="V342" s="18"/>
      <c r="W342" s="18"/>
      <c r="Z342" s="18"/>
    </row>
    <row r="343" spans="1:26" s="5" customFormat="1" ht="15" customHeight="1" x14ac:dyDescent="0.25">
      <c r="A343" s="2">
        <v>2015</v>
      </c>
      <c r="B343" s="2">
        <v>1829</v>
      </c>
      <c r="C343" s="3" t="s">
        <v>9</v>
      </c>
      <c r="D343" s="4">
        <v>42226</v>
      </c>
      <c r="E343" s="2">
        <v>5303</v>
      </c>
      <c r="F343" s="3" t="s">
        <v>2</v>
      </c>
      <c r="G343" s="3" t="s">
        <v>1</v>
      </c>
      <c r="H343" s="3" t="s">
        <v>28</v>
      </c>
      <c r="I343" s="2">
        <v>2014</v>
      </c>
      <c r="J343" s="2">
        <v>200</v>
      </c>
      <c r="K343" s="2">
        <v>85</v>
      </c>
      <c r="L343" s="2">
        <v>0.7</v>
      </c>
      <c r="M343" s="1">
        <v>2.15</v>
      </c>
      <c r="N343" s="1">
        <v>2.6999999999999999E-5</v>
      </c>
      <c r="O343" s="1">
        <v>8.9999999999999993E-3</v>
      </c>
      <c r="P343" s="1">
        <v>8.9999999999999996E-7</v>
      </c>
      <c r="Q343" s="1">
        <v>2.8556327925741198E-2</v>
      </c>
      <c r="R343" s="1">
        <v>1.29861103489499E-4</v>
      </c>
      <c r="S343" s="16">
        <f t="shared" si="35"/>
        <v>7.3867745655343806E-2</v>
      </c>
      <c r="T343" s="16">
        <f t="shared" si="36"/>
        <v>7.5707899145405211E-3</v>
      </c>
      <c r="U343" s="5">
        <f t="shared" si="37"/>
        <v>2.0237738535710631E-4</v>
      </c>
      <c r="V343" s="18">
        <f t="shared" si="38"/>
        <v>2.0741890176823347E-5</v>
      </c>
      <c r="W343" s="18">
        <f t="shared" si="39"/>
        <v>1.9082538962677481E-5</v>
      </c>
      <c r="X343" s="5">
        <f>LOOKUP(G343,'Load Factor Adjustment'!$A$40:$A$46,'Load Factor Adjustment'!$D$40:$D$46)</f>
        <v>0.68571428571428572</v>
      </c>
      <c r="Y343" s="5">
        <f t="shared" si="40"/>
        <v>1.387730642448729E-4</v>
      </c>
      <c r="Z343" s="18">
        <f t="shared" si="41"/>
        <v>1.3085169574407416E-5</v>
      </c>
    </row>
    <row r="344" spans="1:26" s="5" customFormat="1" ht="15" customHeight="1" x14ac:dyDescent="0.25">
      <c r="A344" s="2">
        <v>2015</v>
      </c>
      <c r="B344" s="2">
        <v>1830</v>
      </c>
      <c r="C344" s="3" t="s">
        <v>9</v>
      </c>
      <c r="D344" s="4">
        <v>42251</v>
      </c>
      <c r="E344" s="2">
        <v>5300</v>
      </c>
      <c r="F344" s="3" t="s">
        <v>5</v>
      </c>
      <c r="G344" s="3" t="s">
        <v>1</v>
      </c>
      <c r="H344" s="3" t="s">
        <v>4</v>
      </c>
      <c r="I344" s="2">
        <v>1976</v>
      </c>
      <c r="J344" s="2">
        <v>500</v>
      </c>
      <c r="K344" s="2">
        <v>64</v>
      </c>
      <c r="L344" s="2">
        <v>0.7</v>
      </c>
      <c r="M344" s="1">
        <v>12.09</v>
      </c>
      <c r="N344" s="1">
        <v>2.7999999999999998E-4</v>
      </c>
      <c r="O344" s="1">
        <v>0.60499999999999998</v>
      </c>
      <c r="P344" s="1">
        <v>4.3999999999999999E-5</v>
      </c>
      <c r="Q344" s="1">
        <v>0.38148148096835099</v>
      </c>
      <c r="R344" s="1">
        <v>2.7975308738333499E-2</v>
      </c>
      <c r="S344" s="16"/>
      <c r="T344" s="16"/>
      <c r="V344" s="18"/>
      <c r="W344" s="18"/>
      <c r="Z344" s="18"/>
    </row>
    <row r="345" spans="1:26" s="5" customFormat="1" ht="15" customHeight="1" x14ac:dyDescent="0.25">
      <c r="A345" s="2">
        <v>2015</v>
      </c>
      <c r="B345" s="2">
        <v>1830</v>
      </c>
      <c r="C345" s="3" t="s">
        <v>9</v>
      </c>
      <c r="D345" s="4">
        <v>42251</v>
      </c>
      <c r="E345" s="2">
        <v>5301</v>
      </c>
      <c r="F345" s="3" t="s">
        <v>2</v>
      </c>
      <c r="G345" s="3" t="s">
        <v>1</v>
      </c>
      <c r="H345" s="3" t="s">
        <v>0</v>
      </c>
      <c r="I345" s="2">
        <v>2013</v>
      </c>
      <c r="J345" s="2">
        <v>500</v>
      </c>
      <c r="K345" s="2">
        <v>74</v>
      </c>
      <c r="L345" s="2">
        <v>0.7</v>
      </c>
      <c r="M345" s="1">
        <v>2.74</v>
      </c>
      <c r="N345" s="1">
        <v>3.6000000000000001E-5</v>
      </c>
      <c r="O345" s="1">
        <v>8.9999999999999993E-3</v>
      </c>
      <c r="P345" s="1">
        <v>8.9999999999999996E-7</v>
      </c>
      <c r="Q345" s="1">
        <v>8.0794752073644893E-2</v>
      </c>
      <c r="R345" s="1">
        <v>3.2118053723996601E-4</v>
      </c>
      <c r="S345" s="16">
        <f t="shared" si="35"/>
        <v>0.3006867288947061</v>
      </c>
      <c r="T345" s="16">
        <f t="shared" si="36"/>
        <v>2.7654128201093534E-2</v>
      </c>
      <c r="U345" s="5">
        <f t="shared" si="37"/>
        <v>8.237992572457701E-4</v>
      </c>
      <c r="V345" s="18">
        <f t="shared" si="38"/>
        <v>7.5764734797516536E-5</v>
      </c>
      <c r="W345" s="18">
        <f t="shared" si="39"/>
        <v>6.9703556013715219E-5</v>
      </c>
      <c r="X345" s="5">
        <f>LOOKUP(G345,'Load Factor Adjustment'!$A$40:$A$46,'Load Factor Adjustment'!$D$40:$D$46)</f>
        <v>0.68571428571428572</v>
      </c>
      <c r="Y345" s="5">
        <f t="shared" si="40"/>
        <v>5.6489091925424235E-4</v>
      </c>
      <c r="Z345" s="18">
        <f t="shared" si="41"/>
        <v>4.7796724123690434E-5</v>
      </c>
    </row>
    <row r="346" spans="1:26" s="5" customFormat="1" ht="15" customHeight="1" x14ac:dyDescent="0.25">
      <c r="A346" s="2">
        <v>2015</v>
      </c>
      <c r="B346" s="2">
        <v>1831</v>
      </c>
      <c r="C346" s="3" t="s">
        <v>9</v>
      </c>
      <c r="D346" s="4">
        <v>42251</v>
      </c>
      <c r="E346" s="2">
        <v>5298</v>
      </c>
      <c r="F346" s="3" t="s">
        <v>5</v>
      </c>
      <c r="G346" s="3" t="s">
        <v>1</v>
      </c>
      <c r="H346" s="3" t="s">
        <v>4</v>
      </c>
      <c r="I346" s="2">
        <v>1977</v>
      </c>
      <c r="J346" s="2">
        <v>250</v>
      </c>
      <c r="K346" s="2">
        <v>70</v>
      </c>
      <c r="L346" s="2">
        <v>0.7</v>
      </c>
      <c r="M346" s="1">
        <v>12.09</v>
      </c>
      <c r="N346" s="1">
        <v>2.7999999999999998E-4</v>
      </c>
      <c r="O346" s="1">
        <v>0.60499999999999998</v>
      </c>
      <c r="P346" s="1">
        <v>4.3999999999999999E-5</v>
      </c>
      <c r="Q346" s="1">
        <v>0.203896604611909</v>
      </c>
      <c r="R346" s="1">
        <v>1.45563272200368E-2</v>
      </c>
      <c r="S346" s="16"/>
      <c r="T346" s="16"/>
      <c r="V346" s="18"/>
      <c r="W346" s="18"/>
      <c r="Z346" s="18"/>
    </row>
    <row r="347" spans="1:26" s="5" customFormat="1" ht="15" customHeight="1" x14ac:dyDescent="0.25">
      <c r="A347" s="2">
        <v>2015</v>
      </c>
      <c r="B347" s="2">
        <v>1831</v>
      </c>
      <c r="C347" s="3" t="s">
        <v>9</v>
      </c>
      <c r="D347" s="4">
        <v>42251</v>
      </c>
      <c r="E347" s="2">
        <v>5299</v>
      </c>
      <c r="F347" s="3" t="s">
        <v>2</v>
      </c>
      <c r="G347" s="3" t="s">
        <v>1</v>
      </c>
      <c r="H347" s="3" t="s">
        <v>28</v>
      </c>
      <c r="I347" s="2">
        <v>2014</v>
      </c>
      <c r="J347" s="2">
        <v>250</v>
      </c>
      <c r="K347" s="2">
        <v>85</v>
      </c>
      <c r="L347" s="2">
        <v>0.7</v>
      </c>
      <c r="M347" s="1">
        <v>2.15</v>
      </c>
      <c r="N347" s="1">
        <v>2.6999999999999999E-5</v>
      </c>
      <c r="O347" s="1">
        <v>8.9999999999999993E-3</v>
      </c>
      <c r="P347" s="1">
        <v>8.9999999999999996E-7</v>
      </c>
      <c r="Q347" s="1">
        <v>3.5806086988811603E-2</v>
      </c>
      <c r="R347" s="1">
        <v>1.66015615307639E-4</v>
      </c>
      <c r="S347" s="16">
        <f t="shared" si="35"/>
        <v>0.1680905176230974</v>
      </c>
      <c r="T347" s="16">
        <f t="shared" si="36"/>
        <v>1.4390311604729162E-2</v>
      </c>
      <c r="U347" s="5">
        <f t="shared" si="37"/>
        <v>4.6052196609067781E-4</v>
      </c>
      <c r="V347" s="18">
        <f t="shared" si="38"/>
        <v>3.9425511245833323E-5</v>
      </c>
      <c r="W347" s="18">
        <f t="shared" si="39"/>
        <v>3.6271470346166656E-5</v>
      </c>
      <c r="X347" s="5">
        <f>LOOKUP(G347,'Load Factor Adjustment'!$A$40:$A$46,'Load Factor Adjustment'!$D$40:$D$46)</f>
        <v>0.68571428571428572</v>
      </c>
      <c r="Y347" s="5">
        <f t="shared" si="40"/>
        <v>3.1578649103360763E-4</v>
      </c>
      <c r="Z347" s="18">
        <f t="shared" si="41"/>
        <v>2.4871865380228566E-5</v>
      </c>
    </row>
    <row r="348" spans="1:26" s="5" customFormat="1" ht="15" customHeight="1" x14ac:dyDescent="0.25">
      <c r="A348" s="2">
        <v>2015</v>
      </c>
      <c r="B348" s="2">
        <v>1832</v>
      </c>
      <c r="C348" s="3" t="s">
        <v>9</v>
      </c>
      <c r="D348" s="4">
        <v>42258</v>
      </c>
      <c r="E348" s="2">
        <v>5296</v>
      </c>
      <c r="F348" s="3" t="s">
        <v>5</v>
      </c>
      <c r="G348" s="3" t="s">
        <v>31</v>
      </c>
      <c r="H348" s="3" t="s">
        <v>8</v>
      </c>
      <c r="I348" s="2">
        <v>1998</v>
      </c>
      <c r="J348" s="2">
        <v>900</v>
      </c>
      <c r="K348" s="2">
        <v>271</v>
      </c>
      <c r="L348" s="2">
        <v>0.36</v>
      </c>
      <c r="M348" s="1">
        <v>5.93</v>
      </c>
      <c r="N348" s="1">
        <v>1.3999999999999999E-4</v>
      </c>
      <c r="O348" s="1">
        <v>0.12</v>
      </c>
      <c r="P348" s="1">
        <v>6.3999999999999997E-6</v>
      </c>
      <c r="Q348" s="1">
        <v>0.73653930271024104</v>
      </c>
      <c r="R348" s="1">
        <v>1.9047429155570301E-2</v>
      </c>
      <c r="S348" s="16"/>
      <c r="T348" s="16"/>
      <c r="V348" s="18"/>
      <c r="W348" s="18"/>
      <c r="Z348" s="18"/>
    </row>
    <row r="349" spans="1:26" s="5" customFormat="1" ht="15" customHeight="1" x14ac:dyDescent="0.25">
      <c r="A349" s="2">
        <v>2015</v>
      </c>
      <c r="B349" s="2">
        <v>1832</v>
      </c>
      <c r="C349" s="3" t="s">
        <v>9</v>
      </c>
      <c r="D349" s="4">
        <v>42258</v>
      </c>
      <c r="E349" s="2">
        <v>5297</v>
      </c>
      <c r="F349" s="3" t="s">
        <v>2</v>
      </c>
      <c r="G349" s="3" t="s">
        <v>31</v>
      </c>
      <c r="H349" s="3" t="s">
        <v>0</v>
      </c>
      <c r="I349" s="2">
        <v>2015</v>
      </c>
      <c r="J349" s="2">
        <v>900</v>
      </c>
      <c r="K349" s="2">
        <v>232</v>
      </c>
      <c r="L349" s="2">
        <v>0.36</v>
      </c>
      <c r="M349" s="1">
        <v>0.26</v>
      </c>
      <c r="N349" s="1">
        <v>3.5999999999999998E-6</v>
      </c>
      <c r="O349" s="1">
        <v>8.9999999999999993E-3</v>
      </c>
      <c r="P349" s="1">
        <v>2.9999999999999999E-7</v>
      </c>
      <c r="Q349" s="1">
        <v>2.2885142939029299E-2</v>
      </c>
      <c r="R349" s="1">
        <v>8.5757143450337805E-4</v>
      </c>
      <c r="S349" s="16">
        <f t="shared" si="35"/>
        <v>0.71365415977121172</v>
      </c>
      <c r="T349" s="16">
        <f t="shared" si="36"/>
        <v>1.8189857721066922E-2</v>
      </c>
      <c r="U349" s="5">
        <f t="shared" si="37"/>
        <v>1.9552168760855115E-3</v>
      </c>
      <c r="V349" s="18">
        <f t="shared" si="38"/>
        <v>4.9835226633060063E-5</v>
      </c>
      <c r="W349" s="18">
        <f t="shared" si="39"/>
        <v>4.5848408502415256E-5</v>
      </c>
      <c r="X349" s="5">
        <f>LOOKUP(G349,'Load Factor Adjustment'!$A$40:$A$46,'Load Factor Adjustment'!$D$40:$D$46)</f>
        <v>0.78431372549019607</v>
      </c>
      <c r="Y349" s="5">
        <f t="shared" si="40"/>
        <v>1.5335034322239306E-3</v>
      </c>
      <c r="Z349" s="18">
        <f t="shared" si="41"/>
        <v>3.5959536080325692E-5</v>
      </c>
    </row>
    <row r="350" spans="1:26" s="5" customFormat="1" ht="15" customHeight="1" x14ac:dyDescent="0.25">
      <c r="A350" s="2">
        <v>2015</v>
      </c>
      <c r="B350" s="2">
        <v>1833</v>
      </c>
      <c r="C350" s="3" t="s">
        <v>9</v>
      </c>
      <c r="D350" s="4">
        <v>42258</v>
      </c>
      <c r="E350" s="2">
        <v>5294</v>
      </c>
      <c r="F350" s="3" t="s">
        <v>5</v>
      </c>
      <c r="G350" s="3" t="s">
        <v>1</v>
      </c>
      <c r="H350" s="3" t="s">
        <v>4</v>
      </c>
      <c r="I350" s="2">
        <v>1993</v>
      </c>
      <c r="J350" s="2">
        <v>700</v>
      </c>
      <c r="K350" s="2">
        <v>350</v>
      </c>
      <c r="L350" s="2">
        <v>0.7</v>
      </c>
      <c r="M350" s="1">
        <v>7.6</v>
      </c>
      <c r="N350" s="1">
        <v>1.8000000000000001E-4</v>
      </c>
      <c r="O350" s="1">
        <v>0.27400000000000002</v>
      </c>
      <c r="P350" s="1">
        <v>1.9899999999999999E-5</v>
      </c>
      <c r="Q350" s="1">
        <v>1.8450616851355599</v>
      </c>
      <c r="R350" s="1">
        <v>9.6941355553402095E-2</v>
      </c>
      <c r="S350" s="16"/>
      <c r="T350" s="16"/>
      <c r="V350" s="18"/>
      <c r="W350" s="18"/>
      <c r="Z350" s="18"/>
    </row>
    <row r="351" spans="1:26" s="5" customFormat="1" ht="15" customHeight="1" x14ac:dyDescent="0.25">
      <c r="A351" s="2">
        <v>2015</v>
      </c>
      <c r="B351" s="2">
        <v>1833</v>
      </c>
      <c r="C351" s="3" t="s">
        <v>9</v>
      </c>
      <c r="D351" s="4">
        <v>42258</v>
      </c>
      <c r="E351" s="2">
        <v>5295</v>
      </c>
      <c r="F351" s="3" t="s">
        <v>2</v>
      </c>
      <c r="G351" s="3" t="s">
        <v>1</v>
      </c>
      <c r="H351" s="3" t="s">
        <v>0</v>
      </c>
      <c r="I351" s="2">
        <v>2015</v>
      </c>
      <c r="J351" s="2">
        <v>700</v>
      </c>
      <c r="K351" s="2">
        <v>420</v>
      </c>
      <c r="L351" s="2">
        <v>0.7</v>
      </c>
      <c r="M351" s="1">
        <v>0.26</v>
      </c>
      <c r="N351" s="1">
        <v>3.5999999999999998E-6</v>
      </c>
      <c r="O351" s="1">
        <v>8.9999999999999993E-3</v>
      </c>
      <c r="P351" s="1">
        <v>2.9999999999999999E-7</v>
      </c>
      <c r="Q351" s="1">
        <v>6.1839811518832402E-2</v>
      </c>
      <c r="R351" s="1">
        <v>2.2798609928211901E-3</v>
      </c>
      <c r="S351" s="16">
        <f t="shared" si="35"/>
        <v>1.7832218736167276</v>
      </c>
      <c r="T351" s="16">
        <f t="shared" si="36"/>
        <v>9.46614945605809E-2</v>
      </c>
      <c r="U351" s="5">
        <f t="shared" si="37"/>
        <v>4.8855393797718567E-3</v>
      </c>
      <c r="V351" s="18">
        <f t="shared" si="38"/>
        <v>2.5934656043994768E-4</v>
      </c>
      <c r="W351" s="18">
        <f t="shared" si="39"/>
        <v>2.3859883560475189E-4</v>
      </c>
      <c r="X351" s="5">
        <f>LOOKUP(G351,'Load Factor Adjustment'!$A$40:$A$46,'Load Factor Adjustment'!$D$40:$D$46)</f>
        <v>0.68571428571428572</v>
      </c>
      <c r="Y351" s="5">
        <f t="shared" si="40"/>
        <v>3.3500841461292733E-3</v>
      </c>
      <c r="Z351" s="18">
        <f t="shared" si="41"/>
        <v>1.6361063012897272E-4</v>
      </c>
    </row>
    <row r="352" spans="1:26" s="5" customFormat="1" ht="15" customHeight="1" x14ac:dyDescent="0.25">
      <c r="A352" s="2">
        <v>2015</v>
      </c>
      <c r="B352" s="2">
        <v>1834</v>
      </c>
      <c r="C352" s="3" t="s">
        <v>9</v>
      </c>
      <c r="D352" s="4">
        <v>42258</v>
      </c>
      <c r="E352" s="2">
        <v>5292</v>
      </c>
      <c r="F352" s="3" t="s">
        <v>5</v>
      </c>
      <c r="G352" s="3" t="s">
        <v>1</v>
      </c>
      <c r="H352" s="3" t="s">
        <v>4</v>
      </c>
      <c r="I352" s="2">
        <v>1983</v>
      </c>
      <c r="J352" s="2">
        <v>800</v>
      </c>
      <c r="K352" s="2">
        <v>198</v>
      </c>
      <c r="L352" s="2">
        <v>0.7</v>
      </c>
      <c r="M352" s="1">
        <v>10.23</v>
      </c>
      <c r="N352" s="1">
        <v>2.4000000000000001E-4</v>
      </c>
      <c r="O352" s="1">
        <v>0.39600000000000002</v>
      </c>
      <c r="P352" s="1">
        <v>2.8799999999999999E-5</v>
      </c>
      <c r="Q352" s="1">
        <v>1.6023332412046001</v>
      </c>
      <c r="R352" s="1">
        <v>9.0639997020363405E-2</v>
      </c>
      <c r="S352" s="16"/>
      <c r="T352" s="16"/>
      <c r="V352" s="18"/>
      <c r="W352" s="18"/>
      <c r="Z352" s="18"/>
    </row>
    <row r="353" spans="1:26" s="5" customFormat="1" ht="15" customHeight="1" x14ac:dyDescent="0.25">
      <c r="A353" s="2">
        <v>2015</v>
      </c>
      <c r="B353" s="2">
        <v>1834</v>
      </c>
      <c r="C353" s="3" t="s">
        <v>9</v>
      </c>
      <c r="D353" s="4">
        <v>42258</v>
      </c>
      <c r="E353" s="2">
        <v>5293</v>
      </c>
      <c r="F353" s="3" t="s">
        <v>2</v>
      </c>
      <c r="G353" s="3" t="s">
        <v>1</v>
      </c>
      <c r="H353" s="3" t="s">
        <v>0</v>
      </c>
      <c r="I353" s="2">
        <v>2015</v>
      </c>
      <c r="J353" s="2">
        <v>800</v>
      </c>
      <c r="K353" s="2">
        <v>210</v>
      </c>
      <c r="L353" s="2">
        <v>0.7</v>
      </c>
      <c r="M353" s="1">
        <v>0.26</v>
      </c>
      <c r="N353" s="1">
        <v>3.5999999999999998E-6</v>
      </c>
      <c r="O353" s="1">
        <v>8.9999999999999993E-3</v>
      </c>
      <c r="P353" s="1">
        <v>2.9999999999999999E-7</v>
      </c>
      <c r="Q353" s="1">
        <v>3.5570368476494203E-2</v>
      </c>
      <c r="R353" s="1">
        <v>1.3222221549846101E-3</v>
      </c>
      <c r="S353" s="16">
        <f t="shared" si="35"/>
        <v>1.5667628727281058</v>
      </c>
      <c r="T353" s="16">
        <f t="shared" si="36"/>
        <v>8.9317774865378799E-2</v>
      </c>
      <c r="U353" s="5">
        <f t="shared" si="37"/>
        <v>4.2925010211728922E-3</v>
      </c>
      <c r="V353" s="18">
        <f t="shared" si="38"/>
        <v>2.447062325078871E-4</v>
      </c>
      <c r="W353" s="18">
        <f t="shared" si="39"/>
        <v>2.2512973390725614E-4</v>
      </c>
      <c r="X353" s="5">
        <f>LOOKUP(G353,'Load Factor Adjustment'!$A$40:$A$46,'Load Factor Adjustment'!$D$40:$D$46)</f>
        <v>0.68571428571428572</v>
      </c>
      <c r="Y353" s="5">
        <f t="shared" si="40"/>
        <v>2.9434292716614117E-3</v>
      </c>
      <c r="Z353" s="18">
        <f t="shared" si="41"/>
        <v>1.5437467467926136E-4</v>
      </c>
    </row>
    <row r="354" spans="1:26" s="5" customFormat="1" ht="15" customHeight="1" x14ac:dyDescent="0.25">
      <c r="A354" s="2">
        <v>2015</v>
      </c>
      <c r="B354" s="2">
        <v>1835</v>
      </c>
      <c r="C354" s="3" t="s">
        <v>9</v>
      </c>
      <c r="D354" s="4">
        <v>42328</v>
      </c>
      <c r="E354" s="2">
        <v>5290</v>
      </c>
      <c r="F354" s="3" t="s">
        <v>5</v>
      </c>
      <c r="G354" s="3" t="s">
        <v>1</v>
      </c>
      <c r="H354" s="3" t="s">
        <v>4</v>
      </c>
      <c r="I354" s="2">
        <v>1970</v>
      </c>
      <c r="J354" s="2">
        <v>850</v>
      </c>
      <c r="K354" s="2">
        <v>81</v>
      </c>
      <c r="L354" s="2">
        <v>0.7</v>
      </c>
      <c r="M354" s="1">
        <v>12.09</v>
      </c>
      <c r="N354" s="1">
        <v>2.7999999999999998E-4</v>
      </c>
      <c r="O354" s="1">
        <v>0.60499999999999998</v>
      </c>
      <c r="P354" s="1">
        <v>4.3999999999999999E-5</v>
      </c>
      <c r="Q354" s="1">
        <v>0.82078124889596704</v>
      </c>
      <c r="R354" s="1">
        <v>6.01906252073207E-2</v>
      </c>
      <c r="S354" s="16"/>
      <c r="T354" s="16"/>
      <c r="V354" s="18"/>
      <c r="W354" s="18"/>
      <c r="Z354" s="18"/>
    </row>
    <row r="355" spans="1:26" s="5" customFormat="1" ht="15" customHeight="1" x14ac:dyDescent="0.25">
      <c r="A355" s="2">
        <v>2015</v>
      </c>
      <c r="B355" s="2">
        <v>1835</v>
      </c>
      <c r="C355" s="3" t="s">
        <v>9</v>
      </c>
      <c r="D355" s="4">
        <v>42328</v>
      </c>
      <c r="E355" s="2">
        <v>5291</v>
      </c>
      <c r="F355" s="3" t="s">
        <v>2</v>
      </c>
      <c r="G355" s="3" t="s">
        <v>1</v>
      </c>
      <c r="H355" s="3" t="s">
        <v>0</v>
      </c>
      <c r="I355" s="2">
        <v>2015</v>
      </c>
      <c r="J355" s="2">
        <v>850</v>
      </c>
      <c r="K355" s="2">
        <v>85</v>
      </c>
      <c r="L355" s="2">
        <v>0.7</v>
      </c>
      <c r="M355" s="1">
        <v>2.74</v>
      </c>
      <c r="N355" s="1">
        <v>3.6000000000000001E-5</v>
      </c>
      <c r="O355" s="1">
        <v>0.112</v>
      </c>
      <c r="P355" s="1">
        <v>7.9999999999999996E-6</v>
      </c>
      <c r="Q355" s="1">
        <v>0.16128028358059501</v>
      </c>
      <c r="R355" s="1">
        <v>8.1392747406877405E-3</v>
      </c>
      <c r="S355" s="16">
        <f t="shared" si="35"/>
        <v>0.65950096531537206</v>
      </c>
      <c r="T355" s="16">
        <f t="shared" si="36"/>
        <v>5.2051350466632958E-2</v>
      </c>
      <c r="U355" s="5">
        <f t="shared" si="37"/>
        <v>1.8068519597681427E-3</v>
      </c>
      <c r="V355" s="18">
        <f t="shared" si="38"/>
        <v>1.4260643963461084E-4</v>
      </c>
      <c r="W355" s="18">
        <f t="shared" si="39"/>
        <v>1.3119792446384198E-4</v>
      </c>
      <c r="X355" s="5">
        <f>LOOKUP(G355,'Load Factor Adjustment'!$A$40:$A$46,'Load Factor Adjustment'!$D$40:$D$46)</f>
        <v>0.68571428571428572</v>
      </c>
      <c r="Y355" s="5">
        <f t="shared" si="40"/>
        <v>1.2389842009838694E-3</v>
      </c>
      <c r="Z355" s="18">
        <f t="shared" si="41"/>
        <v>8.996429106092022E-5</v>
      </c>
    </row>
    <row r="356" spans="1:26" s="5" customFormat="1" ht="15" customHeight="1" x14ac:dyDescent="0.25">
      <c r="A356" s="2">
        <v>2015</v>
      </c>
      <c r="B356" s="2">
        <v>1836</v>
      </c>
      <c r="C356" s="3" t="s">
        <v>9</v>
      </c>
      <c r="D356" s="4">
        <v>42297</v>
      </c>
      <c r="E356" s="2">
        <v>5288</v>
      </c>
      <c r="F356" s="3" t="s">
        <v>5</v>
      </c>
      <c r="G356" s="3" t="s">
        <v>1</v>
      </c>
      <c r="H356" s="3" t="s">
        <v>4</v>
      </c>
      <c r="I356" s="2">
        <v>1986</v>
      </c>
      <c r="J356" s="2">
        <v>100</v>
      </c>
      <c r="K356" s="2">
        <v>81</v>
      </c>
      <c r="L356" s="2">
        <v>0.7</v>
      </c>
      <c r="M356" s="1">
        <v>12.09</v>
      </c>
      <c r="N356" s="1">
        <v>2.7999999999999998E-4</v>
      </c>
      <c r="O356" s="1">
        <v>0.60499999999999998</v>
      </c>
      <c r="P356" s="1">
        <v>4.3999999999999999E-5</v>
      </c>
      <c r="Q356" s="1">
        <v>8.1512499724443299E-2</v>
      </c>
      <c r="R356" s="1">
        <v>4.7162500461947598E-3</v>
      </c>
      <c r="S356" s="16"/>
      <c r="T356" s="16"/>
      <c r="V356" s="18"/>
      <c r="W356" s="18"/>
      <c r="Z356" s="18"/>
    </row>
    <row r="357" spans="1:26" s="5" customFormat="1" ht="15" customHeight="1" x14ac:dyDescent="0.25">
      <c r="A357" s="2">
        <v>2015</v>
      </c>
      <c r="B357" s="2">
        <v>1836</v>
      </c>
      <c r="C357" s="3" t="s">
        <v>9</v>
      </c>
      <c r="D357" s="4">
        <v>42297</v>
      </c>
      <c r="E357" s="2">
        <v>5289</v>
      </c>
      <c r="F357" s="3" t="s">
        <v>2</v>
      </c>
      <c r="G357" s="3" t="s">
        <v>1</v>
      </c>
      <c r="H357" s="3" t="s">
        <v>28</v>
      </c>
      <c r="I357" s="2">
        <v>2014</v>
      </c>
      <c r="J357" s="2">
        <v>100</v>
      </c>
      <c r="K357" s="2">
        <v>100</v>
      </c>
      <c r="L357" s="2">
        <v>0.7</v>
      </c>
      <c r="M357" s="1">
        <v>2.15</v>
      </c>
      <c r="N357" s="1">
        <v>2.6999999999999999E-5</v>
      </c>
      <c r="O357" s="1">
        <v>8.9999999999999993E-3</v>
      </c>
      <c r="P357" s="1">
        <v>3.9999999999999998E-7</v>
      </c>
      <c r="Q357" s="1">
        <v>1.6693673291249999E-2</v>
      </c>
      <c r="R357" s="1">
        <v>7.0987650140678804E-5</v>
      </c>
      <c r="S357" s="16">
        <f t="shared" si="35"/>
        <v>6.4818826433193297E-2</v>
      </c>
      <c r="T357" s="16">
        <f t="shared" si="36"/>
        <v>4.6452623960540809E-3</v>
      </c>
      <c r="U357" s="5">
        <f t="shared" si="37"/>
        <v>1.7758582584436518E-4</v>
      </c>
      <c r="V357" s="18">
        <f t="shared" si="38"/>
        <v>1.2726746290559125E-5</v>
      </c>
      <c r="W357" s="18">
        <f t="shared" si="39"/>
        <v>1.1708606587314395E-5</v>
      </c>
      <c r="X357" s="5">
        <f>LOOKUP(G357,'Load Factor Adjustment'!$A$40:$A$46,'Load Factor Adjustment'!$D$40:$D$46)</f>
        <v>0.68571428571428572</v>
      </c>
      <c r="Y357" s="5">
        <f t="shared" si="40"/>
        <v>1.2177313772185042E-4</v>
      </c>
      <c r="Z357" s="18">
        <f t="shared" si="41"/>
        <v>8.0287588027298717E-6</v>
      </c>
    </row>
    <row r="358" spans="1:26" s="5" customFormat="1" ht="15" customHeight="1" x14ac:dyDescent="0.25">
      <c r="A358" s="2">
        <v>2015</v>
      </c>
      <c r="B358" s="2">
        <v>1837</v>
      </c>
      <c r="C358" s="3" t="s">
        <v>9</v>
      </c>
      <c r="D358" s="4">
        <v>42306</v>
      </c>
      <c r="E358" s="2">
        <v>5286</v>
      </c>
      <c r="F358" s="3" t="s">
        <v>5</v>
      </c>
      <c r="G358" s="3" t="s">
        <v>1</v>
      </c>
      <c r="H358" s="3" t="s">
        <v>4</v>
      </c>
      <c r="I358" s="2">
        <v>1993</v>
      </c>
      <c r="J358" s="2">
        <v>800</v>
      </c>
      <c r="K358" s="2">
        <v>360</v>
      </c>
      <c r="L358" s="2">
        <v>0.7</v>
      </c>
      <c r="M358" s="1">
        <v>7.6</v>
      </c>
      <c r="N358" s="1">
        <v>1.8000000000000001E-4</v>
      </c>
      <c r="O358" s="1">
        <v>0.27400000000000002</v>
      </c>
      <c r="P358" s="1">
        <v>1.9899999999999999E-5</v>
      </c>
      <c r="Q358" s="1">
        <v>2.1688888380368998</v>
      </c>
      <c r="R358" s="1">
        <v>0.11395555265053001</v>
      </c>
      <c r="S358" s="16"/>
      <c r="T358" s="16"/>
      <c r="V358" s="18"/>
      <c r="W358" s="18"/>
      <c r="Z358" s="18"/>
    </row>
    <row r="359" spans="1:26" s="5" customFormat="1" ht="15" customHeight="1" x14ac:dyDescent="0.25">
      <c r="A359" s="2">
        <v>2015</v>
      </c>
      <c r="B359" s="2">
        <v>1837</v>
      </c>
      <c r="C359" s="3" t="s">
        <v>9</v>
      </c>
      <c r="D359" s="4">
        <v>42306</v>
      </c>
      <c r="E359" s="2">
        <v>5287</v>
      </c>
      <c r="F359" s="3" t="s">
        <v>2</v>
      </c>
      <c r="G359" s="3" t="s">
        <v>1</v>
      </c>
      <c r="H359" s="3" t="s">
        <v>0</v>
      </c>
      <c r="I359" s="2">
        <v>2014</v>
      </c>
      <c r="J359" s="2">
        <v>800</v>
      </c>
      <c r="K359" s="2">
        <v>420</v>
      </c>
      <c r="L359" s="2">
        <v>0.7</v>
      </c>
      <c r="M359" s="1">
        <v>0.26</v>
      </c>
      <c r="N359" s="1">
        <v>3.5999999999999998E-6</v>
      </c>
      <c r="O359" s="1">
        <v>8.9999999999999993E-3</v>
      </c>
      <c r="P359" s="1">
        <v>2.9999999999999999E-7</v>
      </c>
      <c r="Q359" s="1">
        <v>7.1140736952988504E-2</v>
      </c>
      <c r="R359" s="1">
        <v>2.6444443099692301E-3</v>
      </c>
      <c r="S359" s="16">
        <f t="shared" si="35"/>
        <v>2.0977481010839112</v>
      </c>
      <c r="T359" s="16">
        <f t="shared" si="36"/>
        <v>0.11131110834056078</v>
      </c>
      <c r="U359" s="5">
        <f t="shared" si="37"/>
        <v>5.7472550714627703E-3</v>
      </c>
      <c r="V359" s="18">
        <f t="shared" si="38"/>
        <v>3.0496194065907062E-4</v>
      </c>
      <c r="W359" s="18">
        <f t="shared" si="39"/>
        <v>2.8056498540634497E-4</v>
      </c>
      <c r="X359" s="5">
        <f>LOOKUP(G359,'Load Factor Adjustment'!$A$40:$A$46,'Load Factor Adjustment'!$D$40:$D$46)</f>
        <v>0.68571428571428572</v>
      </c>
      <c r="Y359" s="5">
        <f t="shared" si="40"/>
        <v>3.9409749061458995E-3</v>
      </c>
      <c r="Z359" s="18">
        <f t="shared" si="41"/>
        <v>1.9238741856435085E-4</v>
      </c>
    </row>
    <row r="360" spans="1:26" s="5" customFormat="1" ht="15" customHeight="1" x14ac:dyDescent="0.25">
      <c r="A360" s="2">
        <v>2014</v>
      </c>
      <c r="B360" s="2">
        <v>1838</v>
      </c>
      <c r="C360" s="3" t="s">
        <v>9</v>
      </c>
      <c r="D360" s="4">
        <v>42326</v>
      </c>
      <c r="E360" s="2">
        <v>5284</v>
      </c>
      <c r="F360" s="3" t="s">
        <v>5</v>
      </c>
      <c r="G360" s="3" t="s">
        <v>1</v>
      </c>
      <c r="H360" s="3" t="s">
        <v>4</v>
      </c>
      <c r="I360" s="2">
        <v>1978</v>
      </c>
      <c r="J360" s="2">
        <v>100</v>
      </c>
      <c r="K360" s="2">
        <v>55</v>
      </c>
      <c r="L360" s="2">
        <v>0.7</v>
      </c>
      <c r="M360" s="1">
        <v>12.09</v>
      </c>
      <c r="N360" s="1">
        <v>2.7999999999999998E-4</v>
      </c>
      <c r="O360" s="1">
        <v>0.60499999999999998</v>
      </c>
      <c r="P360" s="1">
        <v>4.3999999999999999E-5</v>
      </c>
      <c r="Q360" s="1">
        <v>5.6179783771561798E-2</v>
      </c>
      <c r="R360" s="1">
        <v>3.33310188201359E-3</v>
      </c>
      <c r="S360" s="16"/>
      <c r="T360" s="16"/>
      <c r="V360" s="18"/>
      <c r="W360" s="18"/>
      <c r="Z360" s="18"/>
    </row>
    <row r="361" spans="1:26" s="5" customFormat="1" ht="15" customHeight="1" x14ac:dyDescent="0.25">
      <c r="A361" s="2">
        <v>2014</v>
      </c>
      <c r="B361" s="2">
        <v>1838</v>
      </c>
      <c r="C361" s="3" t="s">
        <v>9</v>
      </c>
      <c r="D361" s="4">
        <v>42326</v>
      </c>
      <c r="E361" s="2">
        <v>5285</v>
      </c>
      <c r="F361" s="3" t="s">
        <v>2</v>
      </c>
      <c r="G361" s="3" t="s">
        <v>1</v>
      </c>
      <c r="H361" s="3" t="s">
        <v>0</v>
      </c>
      <c r="I361" s="2">
        <v>2015</v>
      </c>
      <c r="J361" s="2">
        <v>100</v>
      </c>
      <c r="K361" s="2">
        <v>55</v>
      </c>
      <c r="L361" s="2">
        <v>0.7</v>
      </c>
      <c r="M361" s="1">
        <v>2.74</v>
      </c>
      <c r="N361" s="1">
        <v>3.6000000000000001E-5</v>
      </c>
      <c r="O361" s="1">
        <v>8.9999999999999993E-3</v>
      </c>
      <c r="P361" s="1">
        <v>8.9999999999999996E-7</v>
      </c>
      <c r="Q361" s="1">
        <v>1.17044751524902E-2</v>
      </c>
      <c r="R361" s="1">
        <v>4.0104164286441697E-5</v>
      </c>
      <c r="S361" s="16">
        <f t="shared" si="35"/>
        <v>4.4475308619071598E-2</v>
      </c>
      <c r="T361" s="16">
        <f t="shared" si="36"/>
        <v>3.2929977177271483E-3</v>
      </c>
      <c r="U361" s="5">
        <f t="shared" si="37"/>
        <v>1.2185016060019615E-4</v>
      </c>
      <c r="V361" s="18">
        <f t="shared" si="38"/>
        <v>9.0219115554168449E-6</v>
      </c>
      <c r="W361" s="18">
        <f t="shared" si="39"/>
        <v>8.3001586309834982E-6</v>
      </c>
      <c r="X361" s="5">
        <f>LOOKUP(G361,'Load Factor Adjustment'!$A$40:$A$46,'Load Factor Adjustment'!$D$40:$D$46)</f>
        <v>0.68571428571428572</v>
      </c>
      <c r="Y361" s="5">
        <f t="shared" si="40"/>
        <v>8.3554395840134508E-5</v>
      </c>
      <c r="Z361" s="18">
        <f t="shared" si="41"/>
        <v>5.6915373469601129E-6</v>
      </c>
    </row>
    <row r="362" spans="1:26" s="5" customFormat="1" ht="15" customHeight="1" x14ac:dyDescent="0.25">
      <c r="A362" s="2">
        <v>2014</v>
      </c>
      <c r="B362" s="2">
        <v>1840</v>
      </c>
      <c r="C362" s="3" t="s">
        <v>9</v>
      </c>
      <c r="D362" s="4">
        <v>42128</v>
      </c>
      <c r="E362" s="2">
        <v>4988</v>
      </c>
      <c r="F362" s="3" t="s">
        <v>5</v>
      </c>
      <c r="G362" s="3" t="s">
        <v>1</v>
      </c>
      <c r="H362" s="3" t="s">
        <v>4</v>
      </c>
      <c r="I362" s="2">
        <v>1974</v>
      </c>
      <c r="J362" s="2">
        <v>700</v>
      </c>
      <c r="K362" s="2">
        <v>84</v>
      </c>
      <c r="L362" s="2">
        <v>0.7</v>
      </c>
      <c r="M362" s="1">
        <v>12.09</v>
      </c>
      <c r="N362" s="1">
        <v>2.7999999999999998E-4</v>
      </c>
      <c r="O362" s="1">
        <v>0.60499999999999998</v>
      </c>
      <c r="P362" s="1">
        <v>4.3999999999999999E-5</v>
      </c>
      <c r="Q362" s="1">
        <v>0.700972221279344</v>
      </c>
      <c r="R362" s="1">
        <v>5.14046298066878E-2</v>
      </c>
      <c r="S362" s="16"/>
      <c r="T362" s="16"/>
      <c r="V362" s="18"/>
      <c r="W362" s="18"/>
      <c r="Z362" s="18"/>
    </row>
    <row r="363" spans="1:26" s="5" customFormat="1" ht="15" customHeight="1" x14ac:dyDescent="0.25">
      <c r="A363" s="2">
        <v>2014</v>
      </c>
      <c r="B363" s="2">
        <v>1840</v>
      </c>
      <c r="C363" s="3" t="s">
        <v>9</v>
      </c>
      <c r="D363" s="4">
        <v>42128</v>
      </c>
      <c r="E363" s="2">
        <v>4991</v>
      </c>
      <c r="F363" s="3" t="s">
        <v>2</v>
      </c>
      <c r="G363" s="3" t="s">
        <v>1</v>
      </c>
      <c r="H363" s="3" t="s">
        <v>0</v>
      </c>
      <c r="I363" s="2">
        <v>2015</v>
      </c>
      <c r="J363" s="2">
        <v>700</v>
      </c>
      <c r="K363" s="2">
        <v>105</v>
      </c>
      <c r="L363" s="2">
        <v>0.7</v>
      </c>
      <c r="M363" s="1">
        <v>2.3199999999999998</v>
      </c>
      <c r="N363" s="1">
        <v>3.0000000000000001E-5</v>
      </c>
      <c r="O363" s="1">
        <v>0.112</v>
      </c>
      <c r="P363" s="1">
        <v>7.9999999999999996E-6</v>
      </c>
      <c r="Q363" s="1">
        <v>0.13752892890665</v>
      </c>
      <c r="R363" s="1">
        <v>7.9398148716520005E-3</v>
      </c>
      <c r="S363" s="16">
        <f t="shared" si="35"/>
        <v>0.56344329237269397</v>
      </c>
      <c r="T363" s="16">
        <f t="shared" si="36"/>
        <v>4.3464814935035803E-2</v>
      </c>
      <c r="U363" s="5">
        <f t="shared" si="37"/>
        <v>1.5436802530758738E-3</v>
      </c>
      <c r="V363" s="18">
        <f t="shared" si="38"/>
        <v>1.1908168475352274E-4</v>
      </c>
      <c r="W363" s="18">
        <f t="shared" si="39"/>
        <v>1.0955514997324093E-4</v>
      </c>
      <c r="X363" s="5">
        <f>LOOKUP(G363,'Load Factor Adjustment'!$A$40:$A$46,'Load Factor Adjustment'!$D$40:$D$46)</f>
        <v>0.68571428571428572</v>
      </c>
      <c r="Y363" s="5">
        <f t="shared" si="40"/>
        <v>1.0585236021091707E-3</v>
      </c>
      <c r="Z363" s="18">
        <f t="shared" si="41"/>
        <v>7.5123531410222351E-5</v>
      </c>
    </row>
    <row r="364" spans="1:26" s="5" customFormat="1" ht="15" customHeight="1" x14ac:dyDescent="0.25">
      <c r="A364" s="2">
        <v>2014</v>
      </c>
      <c r="B364" s="2">
        <v>1841</v>
      </c>
      <c r="C364" s="3" t="s">
        <v>9</v>
      </c>
      <c r="D364" s="4">
        <v>42087</v>
      </c>
      <c r="E364" s="2">
        <v>5013</v>
      </c>
      <c r="F364" s="3" t="s">
        <v>5</v>
      </c>
      <c r="G364" s="3" t="s">
        <v>1</v>
      </c>
      <c r="H364" s="3" t="s">
        <v>4</v>
      </c>
      <c r="I364" s="2">
        <v>1978</v>
      </c>
      <c r="J364" s="2">
        <v>1100</v>
      </c>
      <c r="K364" s="2">
        <v>57</v>
      </c>
      <c r="L364" s="2">
        <v>0.7</v>
      </c>
      <c r="M364" s="1">
        <v>12.09</v>
      </c>
      <c r="N364" s="1">
        <v>2.7999999999999998E-4</v>
      </c>
      <c r="O364" s="1">
        <v>0.60499999999999998</v>
      </c>
      <c r="P364" s="1">
        <v>4.3999999999999999E-5</v>
      </c>
      <c r="Q364" s="1">
        <v>0.74746527677236196</v>
      </c>
      <c r="R364" s="1">
        <v>5.4814120559172202E-2</v>
      </c>
      <c r="S364" s="16"/>
      <c r="T364" s="16"/>
      <c r="V364" s="18"/>
      <c r="W364" s="18"/>
      <c r="Z364" s="18"/>
    </row>
    <row r="365" spans="1:26" s="5" customFormat="1" ht="15" customHeight="1" x14ac:dyDescent="0.25">
      <c r="A365" s="2">
        <v>2014</v>
      </c>
      <c r="B365" s="2">
        <v>1841</v>
      </c>
      <c r="C365" s="3" t="s">
        <v>9</v>
      </c>
      <c r="D365" s="4">
        <v>42087</v>
      </c>
      <c r="E365" s="2">
        <v>5014</v>
      </c>
      <c r="F365" s="3" t="s">
        <v>2</v>
      </c>
      <c r="G365" s="3" t="s">
        <v>1</v>
      </c>
      <c r="H365" s="3" t="s">
        <v>0</v>
      </c>
      <c r="I365" s="2">
        <v>2014</v>
      </c>
      <c r="J365" s="2">
        <v>1100</v>
      </c>
      <c r="K365" s="2">
        <v>74</v>
      </c>
      <c r="L365" s="2">
        <v>0.7</v>
      </c>
      <c r="M365" s="1">
        <v>2.74</v>
      </c>
      <c r="N365" s="1">
        <v>3.6000000000000001E-5</v>
      </c>
      <c r="O365" s="1">
        <v>8.9999999999999993E-3</v>
      </c>
      <c r="P365" s="1">
        <v>8.9999999999999996E-7</v>
      </c>
      <c r="Q365" s="1">
        <v>0.184531788019765</v>
      </c>
      <c r="R365" s="1">
        <v>8.7618050766080505E-4</v>
      </c>
      <c r="S365" s="16">
        <f t="shared" si="35"/>
        <v>0.56293348875259697</v>
      </c>
      <c r="T365" s="16">
        <f t="shared" si="36"/>
        <v>5.3937940051511396E-2</v>
      </c>
      <c r="U365" s="5">
        <f t="shared" si="37"/>
        <v>1.5422835308290328E-3</v>
      </c>
      <c r="V365" s="18">
        <f t="shared" si="38"/>
        <v>1.4777517822331889E-4</v>
      </c>
      <c r="W365" s="18">
        <f t="shared" si="39"/>
        <v>1.3595316396545337E-4</v>
      </c>
      <c r="X365" s="5">
        <f>LOOKUP(G365,'Load Factor Adjustment'!$A$40:$A$46,'Load Factor Adjustment'!$D$40:$D$46)</f>
        <v>0.68571428571428572</v>
      </c>
      <c r="Y365" s="5">
        <f t="shared" si="40"/>
        <v>1.0575658497113368E-3</v>
      </c>
      <c r="Z365" s="18">
        <f t="shared" si="41"/>
        <v>9.3225026719168032E-5</v>
      </c>
    </row>
    <row r="366" spans="1:26" s="5" customFormat="1" ht="15" customHeight="1" x14ac:dyDescent="0.25">
      <c r="A366" s="2">
        <v>2014</v>
      </c>
      <c r="B366" s="2">
        <v>1842</v>
      </c>
      <c r="C366" s="3" t="s">
        <v>9</v>
      </c>
      <c r="D366" s="4">
        <v>42096</v>
      </c>
      <c r="E366" s="2">
        <v>5027</v>
      </c>
      <c r="F366" s="3" t="s">
        <v>5</v>
      </c>
      <c r="G366" s="3" t="s">
        <v>1</v>
      </c>
      <c r="H366" s="3" t="s">
        <v>8</v>
      </c>
      <c r="I366" s="2">
        <v>1998</v>
      </c>
      <c r="J366" s="2">
        <v>1250</v>
      </c>
      <c r="K366" s="2">
        <v>186</v>
      </c>
      <c r="L366" s="2">
        <v>0.7</v>
      </c>
      <c r="M366" s="1">
        <v>5.93</v>
      </c>
      <c r="N366" s="1">
        <v>1.3999999999999999E-4</v>
      </c>
      <c r="O366" s="1">
        <v>0.12</v>
      </c>
      <c r="P366" s="1">
        <v>6.3999999999999997E-6</v>
      </c>
      <c r="Q366" s="1">
        <v>1.36521986141191</v>
      </c>
      <c r="R366" s="1">
        <v>3.5305554634130702E-2</v>
      </c>
      <c r="S366" s="16"/>
      <c r="T366" s="16"/>
      <c r="V366" s="18"/>
      <c r="W366" s="18"/>
      <c r="Z366" s="18"/>
    </row>
    <row r="367" spans="1:26" s="5" customFormat="1" ht="15" customHeight="1" x14ac:dyDescent="0.25">
      <c r="A367" s="2">
        <v>2014</v>
      </c>
      <c r="B367" s="2">
        <v>1842</v>
      </c>
      <c r="C367" s="3" t="s">
        <v>9</v>
      </c>
      <c r="D367" s="4">
        <v>42096</v>
      </c>
      <c r="E367" s="2">
        <v>5028</v>
      </c>
      <c r="F367" s="3" t="s">
        <v>2</v>
      </c>
      <c r="G367" s="3" t="s">
        <v>1</v>
      </c>
      <c r="H367" s="3" t="s">
        <v>0</v>
      </c>
      <c r="I367" s="2">
        <v>2014</v>
      </c>
      <c r="J367" s="2">
        <v>1250</v>
      </c>
      <c r="K367" s="2">
        <v>185</v>
      </c>
      <c r="L367" s="2">
        <v>0.7</v>
      </c>
      <c r="M367" s="1">
        <v>0.26</v>
      </c>
      <c r="N367" s="1">
        <v>3.5999999999999998E-6</v>
      </c>
      <c r="O367" s="1">
        <v>8.9999999999999993E-3</v>
      </c>
      <c r="P367" s="1">
        <v>2.9999999999999999E-7</v>
      </c>
      <c r="Q367" s="1">
        <v>5.04075011863502E-2</v>
      </c>
      <c r="R367" s="1">
        <v>1.94046576613875E-3</v>
      </c>
      <c r="S367" s="16">
        <f t="shared" si="35"/>
        <v>1.3148123602255597</v>
      </c>
      <c r="T367" s="16">
        <f t="shared" si="36"/>
        <v>3.336508886799195E-2</v>
      </c>
      <c r="U367" s="5">
        <f t="shared" si="37"/>
        <v>3.6022256444535883E-3</v>
      </c>
      <c r="V367" s="18">
        <f t="shared" si="38"/>
        <v>9.1411202378060134E-5</v>
      </c>
      <c r="W367" s="18">
        <f t="shared" si="39"/>
        <v>8.409830618781533E-5</v>
      </c>
      <c r="X367" s="5">
        <f>LOOKUP(G367,'Load Factor Adjustment'!$A$40:$A$46,'Load Factor Adjustment'!$D$40:$D$46)</f>
        <v>0.68571428571428572</v>
      </c>
      <c r="Y367" s="5">
        <f t="shared" si="40"/>
        <v>2.4700975847681749E-3</v>
      </c>
      <c r="Z367" s="18">
        <f t="shared" si="41"/>
        <v>5.7667409957359084E-5</v>
      </c>
    </row>
    <row r="368" spans="1:26" s="5" customFormat="1" ht="15" customHeight="1" x14ac:dyDescent="0.25">
      <c r="A368" s="2">
        <v>2015</v>
      </c>
      <c r="B368" s="2">
        <v>1844</v>
      </c>
      <c r="C368" s="3" t="s">
        <v>9</v>
      </c>
      <c r="D368" s="4">
        <v>42214</v>
      </c>
      <c r="E368" s="2">
        <v>5154</v>
      </c>
      <c r="F368" s="3" t="s">
        <v>5</v>
      </c>
      <c r="G368" s="3" t="s">
        <v>1</v>
      </c>
      <c r="H368" s="3" t="s">
        <v>8</v>
      </c>
      <c r="I368" s="2">
        <v>1999</v>
      </c>
      <c r="J368" s="2">
        <v>500</v>
      </c>
      <c r="K368" s="2">
        <v>92</v>
      </c>
      <c r="L368" s="2">
        <v>0.7</v>
      </c>
      <c r="M368" s="1">
        <v>6.54</v>
      </c>
      <c r="N368" s="1">
        <v>1.4999999999999999E-4</v>
      </c>
      <c r="O368" s="1">
        <v>0.55200000000000005</v>
      </c>
      <c r="P368" s="1">
        <v>4.0200000000000001E-5</v>
      </c>
      <c r="Q368" s="1">
        <v>0.28803240380350198</v>
      </c>
      <c r="R368" s="1">
        <v>3.4574536148386702E-2</v>
      </c>
      <c r="S368" s="16"/>
      <c r="T368" s="16"/>
      <c r="V368" s="18"/>
      <c r="W368" s="18"/>
      <c r="Z368" s="18"/>
    </row>
    <row r="369" spans="1:26" s="5" customFormat="1" ht="15" customHeight="1" x14ac:dyDescent="0.25">
      <c r="A369" s="2">
        <v>2015</v>
      </c>
      <c r="B369" s="2">
        <v>1844</v>
      </c>
      <c r="C369" s="3" t="s">
        <v>9</v>
      </c>
      <c r="D369" s="4">
        <v>42214</v>
      </c>
      <c r="E369" s="2">
        <v>5155</v>
      </c>
      <c r="F369" s="3" t="s">
        <v>2</v>
      </c>
      <c r="G369" s="3" t="s">
        <v>1</v>
      </c>
      <c r="H369" s="3" t="s">
        <v>0</v>
      </c>
      <c r="I369" s="2">
        <v>2015</v>
      </c>
      <c r="J369" s="2">
        <v>500</v>
      </c>
      <c r="K369" s="2">
        <v>115</v>
      </c>
      <c r="L369" s="2">
        <v>0.7</v>
      </c>
      <c r="M369" s="1">
        <v>2.3199999999999998</v>
      </c>
      <c r="N369" s="1">
        <v>3.0000000000000001E-5</v>
      </c>
      <c r="O369" s="1">
        <v>0.112</v>
      </c>
      <c r="P369" s="1">
        <v>7.9999999999999996E-6</v>
      </c>
      <c r="Q369" s="1">
        <v>0.106259640206241</v>
      </c>
      <c r="R369" s="1">
        <v>5.8564815328866404E-3</v>
      </c>
      <c r="S369" s="16">
        <f t="shared" si="35"/>
        <v>0.18177276359726097</v>
      </c>
      <c r="T369" s="16">
        <f t="shared" si="36"/>
        <v>2.871805461550006E-2</v>
      </c>
      <c r="U369" s="5">
        <f t="shared" si="37"/>
        <v>4.980075714993451E-4</v>
      </c>
      <c r="V369" s="18">
        <f t="shared" si="38"/>
        <v>7.8679601686301541E-5</v>
      </c>
      <c r="W369" s="18">
        <f t="shared" si="39"/>
        <v>7.2385233551397425E-5</v>
      </c>
      <c r="X369" s="5">
        <f>LOOKUP(G369,'Load Factor Adjustment'!$A$40:$A$46,'Load Factor Adjustment'!$D$40:$D$46)</f>
        <v>0.68571428571428572</v>
      </c>
      <c r="Y369" s="5">
        <f t="shared" si="40"/>
        <v>3.4149090617097952E-4</v>
      </c>
      <c r="Z369" s="18">
        <f t="shared" si="41"/>
        <v>4.9635588720958236E-5</v>
      </c>
    </row>
    <row r="370" spans="1:26" s="5" customFormat="1" ht="15" customHeight="1" x14ac:dyDescent="0.25">
      <c r="A370" s="2">
        <v>2015</v>
      </c>
      <c r="B370" s="2">
        <v>1845</v>
      </c>
      <c r="C370" s="3" t="s">
        <v>9</v>
      </c>
      <c r="D370" s="4">
        <v>42202</v>
      </c>
      <c r="E370" s="2">
        <v>4994</v>
      </c>
      <c r="F370" s="3" t="s">
        <v>5</v>
      </c>
      <c r="G370" s="3" t="s">
        <v>1</v>
      </c>
      <c r="H370" s="3" t="s">
        <v>4</v>
      </c>
      <c r="I370" s="2">
        <v>1982</v>
      </c>
      <c r="J370" s="2">
        <v>1000</v>
      </c>
      <c r="K370" s="2">
        <v>81</v>
      </c>
      <c r="L370" s="2">
        <v>0.7</v>
      </c>
      <c r="M370" s="1">
        <v>12.09</v>
      </c>
      <c r="N370" s="1">
        <v>2.7999999999999998E-4</v>
      </c>
      <c r="O370" s="1">
        <v>0.60499999999999998</v>
      </c>
      <c r="P370" s="1">
        <v>4.3999999999999999E-5</v>
      </c>
      <c r="Q370" s="1">
        <v>0.96562499870113705</v>
      </c>
      <c r="R370" s="1">
        <v>7.0812500243906701E-2</v>
      </c>
      <c r="S370" s="16"/>
      <c r="T370" s="16"/>
      <c r="V370" s="18"/>
      <c r="W370" s="18"/>
      <c r="Z370" s="18"/>
    </row>
    <row r="371" spans="1:26" s="5" customFormat="1" ht="15" customHeight="1" x14ac:dyDescent="0.25">
      <c r="A371" s="2">
        <v>2015</v>
      </c>
      <c r="B371" s="2">
        <v>1845</v>
      </c>
      <c r="C371" s="3" t="s">
        <v>9</v>
      </c>
      <c r="D371" s="4">
        <v>42202</v>
      </c>
      <c r="E371" s="2">
        <v>4995</v>
      </c>
      <c r="F371" s="3" t="s">
        <v>2</v>
      </c>
      <c r="G371" s="3" t="s">
        <v>1</v>
      </c>
      <c r="H371" s="3" t="s">
        <v>0</v>
      </c>
      <c r="I371" s="2">
        <v>2014</v>
      </c>
      <c r="J371" s="2">
        <v>1000</v>
      </c>
      <c r="K371" s="2">
        <v>75</v>
      </c>
      <c r="L371" s="2">
        <v>0.7</v>
      </c>
      <c r="M371" s="1">
        <v>0.26</v>
      </c>
      <c r="N371" s="1">
        <v>3.4999999999999999E-6</v>
      </c>
      <c r="O371" s="1">
        <v>8.9999999999999993E-3</v>
      </c>
      <c r="P371" s="1">
        <v>8.9999999999999996E-7</v>
      </c>
      <c r="Q371" s="1">
        <v>1.6059026966290201E-2</v>
      </c>
      <c r="R371" s="1">
        <v>7.8124995703807501E-4</v>
      </c>
      <c r="S371" s="16">
        <f t="shared" si="35"/>
        <v>0.9495659717348468</v>
      </c>
      <c r="T371" s="16">
        <f t="shared" si="36"/>
        <v>7.0031250286868629E-2</v>
      </c>
      <c r="U371" s="5">
        <f t="shared" si="37"/>
        <v>2.6015506074927308E-3</v>
      </c>
      <c r="V371" s="18">
        <f t="shared" si="38"/>
        <v>1.9186643914210583E-4</v>
      </c>
      <c r="W371" s="18">
        <f t="shared" si="39"/>
        <v>1.7651712401073737E-4</v>
      </c>
      <c r="X371" s="5">
        <f>LOOKUP(G371,'Load Factor Adjustment'!$A$40:$A$46,'Load Factor Adjustment'!$D$40:$D$46)</f>
        <v>0.68571428571428572</v>
      </c>
      <c r="Y371" s="5">
        <f t="shared" si="40"/>
        <v>1.7839204165664439E-3</v>
      </c>
      <c r="Z371" s="18">
        <f t="shared" si="41"/>
        <v>1.2104031360736277E-4</v>
      </c>
    </row>
    <row r="372" spans="1:26" s="5" customFormat="1" ht="15" customHeight="1" x14ac:dyDescent="0.25">
      <c r="A372" s="2">
        <v>2014</v>
      </c>
      <c r="B372" s="2">
        <v>1846</v>
      </c>
      <c r="C372" s="3" t="s">
        <v>9</v>
      </c>
      <c r="D372" s="4">
        <v>42060</v>
      </c>
      <c r="E372" s="2">
        <v>4992</v>
      </c>
      <c r="F372" s="3" t="s">
        <v>5</v>
      </c>
      <c r="G372" s="3" t="s">
        <v>1</v>
      </c>
      <c r="H372" s="3" t="s">
        <v>4</v>
      </c>
      <c r="I372" s="2">
        <v>1987</v>
      </c>
      <c r="J372" s="2">
        <v>1500</v>
      </c>
      <c r="K372" s="2">
        <v>63</v>
      </c>
      <c r="L372" s="2">
        <v>0.7</v>
      </c>
      <c r="M372" s="1">
        <v>12.09</v>
      </c>
      <c r="N372" s="1">
        <v>2.7999999999999998E-4</v>
      </c>
      <c r="O372" s="1">
        <v>0.60499999999999998</v>
      </c>
      <c r="P372" s="1">
        <v>4.3999999999999999E-5</v>
      </c>
      <c r="Q372" s="1">
        <v>1.1265624984846601</v>
      </c>
      <c r="R372" s="1">
        <v>8.2614583617891202E-2</v>
      </c>
      <c r="S372" s="16"/>
      <c r="T372" s="16"/>
      <c r="V372" s="18"/>
      <c r="W372" s="18"/>
      <c r="Z372" s="18"/>
    </row>
    <row r="373" spans="1:26" s="5" customFormat="1" ht="15" customHeight="1" x14ac:dyDescent="0.25">
      <c r="A373" s="2">
        <v>2014</v>
      </c>
      <c r="B373" s="2">
        <v>1846</v>
      </c>
      <c r="C373" s="3" t="s">
        <v>9</v>
      </c>
      <c r="D373" s="4">
        <v>42060</v>
      </c>
      <c r="E373" s="2">
        <v>4993</v>
      </c>
      <c r="F373" s="3" t="s">
        <v>2</v>
      </c>
      <c r="G373" s="3" t="s">
        <v>1</v>
      </c>
      <c r="H373" s="3" t="s">
        <v>0</v>
      </c>
      <c r="I373" s="2">
        <v>2014</v>
      </c>
      <c r="J373" s="2">
        <v>1500</v>
      </c>
      <c r="K373" s="2">
        <v>75</v>
      </c>
      <c r="L373" s="2">
        <v>0.7</v>
      </c>
      <c r="M373" s="1">
        <v>0.26</v>
      </c>
      <c r="N373" s="1">
        <v>3.4999999999999999E-6</v>
      </c>
      <c r="O373" s="1">
        <v>8.9999999999999993E-3</v>
      </c>
      <c r="P373" s="1">
        <v>8.9999999999999996E-7</v>
      </c>
      <c r="Q373" s="1">
        <v>2.4848089058029502E-2</v>
      </c>
      <c r="R373" s="1">
        <v>1.36718742680352E-3</v>
      </c>
      <c r="S373" s="16">
        <f t="shared" si="35"/>
        <v>1.1017144094266305</v>
      </c>
      <c r="T373" s="16">
        <f t="shared" si="36"/>
        <v>8.1247396191087687E-2</v>
      </c>
      <c r="U373" s="5">
        <f t="shared" si="37"/>
        <v>3.0183956422647411E-3</v>
      </c>
      <c r="V373" s="18">
        <f t="shared" si="38"/>
        <v>2.2259560600297997E-4</v>
      </c>
      <c r="W373" s="18">
        <f t="shared" si="39"/>
        <v>2.0478795752274157E-4</v>
      </c>
      <c r="X373" s="5">
        <f>LOOKUP(G373,'Load Factor Adjustment'!$A$40:$A$46,'Load Factor Adjustment'!$D$40:$D$46)</f>
        <v>0.68571428571428572</v>
      </c>
      <c r="Y373" s="5">
        <f t="shared" si="40"/>
        <v>2.0697570118386795E-3</v>
      </c>
      <c r="Z373" s="18">
        <f t="shared" si="41"/>
        <v>1.4042602801559421E-4</v>
      </c>
    </row>
    <row r="374" spans="1:26" s="5" customFormat="1" ht="15" customHeight="1" x14ac:dyDescent="0.25">
      <c r="A374" s="2">
        <v>2014</v>
      </c>
      <c r="B374" s="2">
        <v>1847</v>
      </c>
      <c r="C374" s="3" t="s">
        <v>9</v>
      </c>
      <c r="D374" s="4">
        <v>42069</v>
      </c>
      <c r="E374" s="2">
        <v>5004</v>
      </c>
      <c r="F374" s="3" t="s">
        <v>5</v>
      </c>
      <c r="G374" s="3" t="s">
        <v>1</v>
      </c>
      <c r="H374" s="3" t="s">
        <v>4</v>
      </c>
      <c r="I374" s="2">
        <v>1977</v>
      </c>
      <c r="J374" s="2">
        <v>325</v>
      </c>
      <c r="K374" s="2">
        <v>60</v>
      </c>
      <c r="L374" s="2">
        <v>0.7</v>
      </c>
      <c r="M374" s="1">
        <v>12.09</v>
      </c>
      <c r="N374" s="1">
        <v>2.7999999999999998E-4</v>
      </c>
      <c r="O374" s="1">
        <v>0.60499999999999998</v>
      </c>
      <c r="P374" s="1">
        <v>4.3999999999999999E-5</v>
      </c>
      <c r="Q374" s="1">
        <v>0.23246527746508899</v>
      </c>
      <c r="R374" s="1">
        <v>1.7047453762422001E-2</v>
      </c>
      <c r="S374" s="16"/>
      <c r="T374" s="16"/>
      <c r="V374" s="18"/>
      <c r="W374" s="18"/>
      <c r="Z374" s="18"/>
    </row>
    <row r="375" spans="1:26" s="5" customFormat="1" ht="15" customHeight="1" x14ac:dyDescent="0.25">
      <c r="A375" s="2">
        <v>2014</v>
      </c>
      <c r="B375" s="2">
        <v>1847</v>
      </c>
      <c r="C375" s="3" t="s">
        <v>9</v>
      </c>
      <c r="D375" s="4">
        <v>42069</v>
      </c>
      <c r="E375" s="2">
        <v>5005</v>
      </c>
      <c r="F375" s="3" t="s">
        <v>5</v>
      </c>
      <c r="G375" s="3" t="s">
        <v>1</v>
      </c>
      <c r="H375" s="3" t="s">
        <v>4</v>
      </c>
      <c r="I375" s="2">
        <v>1983</v>
      </c>
      <c r="J375" s="2">
        <v>325</v>
      </c>
      <c r="K375" s="2">
        <v>90</v>
      </c>
      <c r="L375" s="2">
        <v>0.7</v>
      </c>
      <c r="M375" s="1">
        <v>12.09</v>
      </c>
      <c r="N375" s="1">
        <v>2.7999999999999998E-4</v>
      </c>
      <c r="O375" s="1">
        <v>0.60499999999999998</v>
      </c>
      <c r="P375" s="1">
        <v>4.3999999999999999E-5</v>
      </c>
      <c r="Q375" s="1">
        <v>0.34680208284594999</v>
      </c>
      <c r="R375" s="1">
        <v>2.5273263979712999E-2</v>
      </c>
      <c r="S375" s="16"/>
      <c r="T375" s="16"/>
      <c r="V375" s="18"/>
      <c r="W375" s="18"/>
      <c r="Z375" s="18"/>
    </row>
    <row r="376" spans="1:26" s="5" customFormat="1" ht="15" customHeight="1" x14ac:dyDescent="0.25">
      <c r="A376" s="2">
        <v>2014</v>
      </c>
      <c r="B376" s="2">
        <v>1847</v>
      </c>
      <c r="C376" s="3" t="s">
        <v>9</v>
      </c>
      <c r="D376" s="4">
        <v>42069</v>
      </c>
      <c r="E376" s="2">
        <v>5006</v>
      </c>
      <c r="F376" s="3" t="s">
        <v>2</v>
      </c>
      <c r="G376" s="3" t="s">
        <v>1</v>
      </c>
      <c r="H376" s="3" t="s">
        <v>28</v>
      </c>
      <c r="I376" s="2">
        <v>2014</v>
      </c>
      <c r="J376" s="2">
        <v>650</v>
      </c>
      <c r="K376" s="2">
        <v>100</v>
      </c>
      <c r="L376" s="2">
        <v>0.7</v>
      </c>
      <c r="M376" s="1">
        <v>2.15</v>
      </c>
      <c r="N376" s="1">
        <v>2.6999999999999999E-5</v>
      </c>
      <c r="O376" s="1">
        <v>8.9999999999999993E-3</v>
      </c>
      <c r="P376" s="1">
        <v>3.9999999999999998E-7</v>
      </c>
      <c r="Q376" s="1">
        <v>0.11223283466931799</v>
      </c>
      <c r="R376" s="1">
        <v>5.1658947870601604E-4</v>
      </c>
      <c r="S376" s="16">
        <f>Q374+Q375-Q376</f>
        <v>0.46703452564172099</v>
      </c>
      <c r="T376" s="16">
        <f>R374+R375-R376</f>
        <v>4.1804128263428983E-2</v>
      </c>
      <c r="U376" s="5">
        <f t="shared" si="37"/>
        <v>1.2795466455937561E-3</v>
      </c>
      <c r="V376" s="18">
        <f t="shared" si="38"/>
        <v>1.1453185825596981E-4</v>
      </c>
      <c r="W376" s="18">
        <f t="shared" si="39"/>
        <v>1.0536930959549223E-4</v>
      </c>
      <c r="X376" s="5">
        <f>LOOKUP(G376,'Load Factor Adjustment'!$A$40:$A$46,'Load Factor Adjustment'!$D$40:$D$46)</f>
        <v>0.68571428571428572</v>
      </c>
      <c r="Y376" s="5">
        <f t="shared" si="40"/>
        <v>8.774034141214328E-4</v>
      </c>
      <c r="Z376" s="18">
        <f t="shared" si="41"/>
        <v>7.225324086548038E-5</v>
      </c>
    </row>
    <row r="377" spans="1:26" s="5" customFormat="1" ht="15" customHeight="1" x14ac:dyDescent="0.25">
      <c r="A377" s="2">
        <v>2015</v>
      </c>
      <c r="B377" s="2">
        <v>1848</v>
      </c>
      <c r="C377" s="3" t="s">
        <v>9</v>
      </c>
      <c r="D377" s="4">
        <v>42214</v>
      </c>
      <c r="E377" s="2">
        <v>5002</v>
      </c>
      <c r="F377" s="3" t="s">
        <v>5</v>
      </c>
      <c r="G377" s="3" t="s">
        <v>1</v>
      </c>
      <c r="H377" s="3" t="s">
        <v>4</v>
      </c>
      <c r="I377" s="2">
        <v>1977</v>
      </c>
      <c r="J377" s="2">
        <v>100</v>
      </c>
      <c r="K377" s="2">
        <v>89</v>
      </c>
      <c r="L377" s="2">
        <v>0.7</v>
      </c>
      <c r="M377" s="1">
        <v>12.09</v>
      </c>
      <c r="N377" s="1">
        <v>2.7999999999999998E-4</v>
      </c>
      <c r="O377" s="1">
        <v>0.60499999999999998</v>
      </c>
      <c r="P377" s="1">
        <v>4.3999999999999999E-5</v>
      </c>
      <c r="Q377" s="1">
        <v>9.1293672553484195E-2</v>
      </c>
      <c r="R377" s="1">
        <v>5.4539969618302604E-3</v>
      </c>
      <c r="S377" s="16"/>
      <c r="T377" s="16"/>
      <c r="V377" s="18"/>
      <c r="W377" s="18"/>
      <c r="Z377" s="18"/>
    </row>
    <row r="378" spans="1:26" s="5" customFormat="1" ht="15" customHeight="1" x14ac:dyDescent="0.25">
      <c r="A378" s="2">
        <v>2015</v>
      </c>
      <c r="B378" s="2">
        <v>1848</v>
      </c>
      <c r="C378" s="3" t="s">
        <v>9</v>
      </c>
      <c r="D378" s="4">
        <v>42214</v>
      </c>
      <c r="E378" s="2">
        <v>5003</v>
      </c>
      <c r="F378" s="3" t="s">
        <v>2</v>
      </c>
      <c r="G378" s="3" t="s">
        <v>1</v>
      </c>
      <c r="H378" s="3" t="s">
        <v>28</v>
      </c>
      <c r="I378" s="2">
        <v>2014</v>
      </c>
      <c r="J378" s="2">
        <v>100</v>
      </c>
      <c r="K378" s="2">
        <v>100</v>
      </c>
      <c r="L378" s="2">
        <v>0.7</v>
      </c>
      <c r="M378" s="1">
        <v>2.15</v>
      </c>
      <c r="N378" s="1">
        <v>2.6999999999999999E-5</v>
      </c>
      <c r="O378" s="1">
        <v>8.9999999999999993E-3</v>
      </c>
      <c r="P378" s="1">
        <v>3.9999999999999998E-7</v>
      </c>
      <c r="Q378" s="1">
        <v>1.6693673291249999E-2</v>
      </c>
      <c r="R378" s="1">
        <v>7.0987650140678804E-5</v>
      </c>
      <c r="S378" s="16">
        <f t="shared" si="35"/>
        <v>7.4599999262234193E-2</v>
      </c>
      <c r="T378" s="16">
        <f t="shared" si="36"/>
        <v>5.3830093116895815E-3</v>
      </c>
      <c r="U378" s="5">
        <f t="shared" si="37"/>
        <v>2.0438355962255943E-4</v>
      </c>
      <c r="V378" s="18">
        <f t="shared" si="38"/>
        <v>1.4747970716957758E-5</v>
      </c>
      <c r="W378" s="18">
        <f t="shared" si="39"/>
        <v>1.3568133059601138E-5</v>
      </c>
      <c r="X378" s="5">
        <f>LOOKUP(G378,'Load Factor Adjustment'!$A$40:$A$46,'Load Factor Adjustment'!$D$40:$D$46)</f>
        <v>0.68571428571428572</v>
      </c>
      <c r="Y378" s="5">
        <f t="shared" si="40"/>
        <v>1.4014872659832647E-4</v>
      </c>
      <c r="Z378" s="18">
        <f t="shared" si="41"/>
        <v>9.3038626694407807E-6</v>
      </c>
    </row>
    <row r="379" spans="1:26" s="5" customFormat="1" ht="15" customHeight="1" x14ac:dyDescent="0.25">
      <c r="A379" s="2">
        <v>2014</v>
      </c>
      <c r="B379" s="2">
        <v>1849</v>
      </c>
      <c r="C379" s="3" t="s">
        <v>9</v>
      </c>
      <c r="D379" s="4">
        <v>42146</v>
      </c>
      <c r="E379" s="2">
        <v>5000</v>
      </c>
      <c r="F379" s="3" t="s">
        <v>5</v>
      </c>
      <c r="G379" s="3" t="s">
        <v>1</v>
      </c>
      <c r="H379" s="3" t="s">
        <v>8</v>
      </c>
      <c r="I379" s="2">
        <v>2000</v>
      </c>
      <c r="J379" s="2">
        <v>400</v>
      </c>
      <c r="K379" s="2">
        <v>92</v>
      </c>
      <c r="L379" s="2">
        <v>0.7</v>
      </c>
      <c r="M379" s="1">
        <v>6.54</v>
      </c>
      <c r="N379" s="1">
        <v>1.4999999999999999E-4</v>
      </c>
      <c r="O379" s="1">
        <v>0.55200000000000005</v>
      </c>
      <c r="P379" s="1">
        <v>4.0200000000000001E-5</v>
      </c>
      <c r="Q379" s="1">
        <v>0.21807407081461899</v>
      </c>
      <c r="R379" s="1">
        <v>2.4349332636591999E-2</v>
      </c>
      <c r="S379" s="16"/>
      <c r="T379" s="16"/>
      <c r="V379" s="18"/>
      <c r="W379" s="18"/>
      <c r="Z379" s="18"/>
    </row>
    <row r="380" spans="1:26" s="5" customFormat="1" ht="15" customHeight="1" x14ac:dyDescent="0.25">
      <c r="A380" s="2">
        <v>2014</v>
      </c>
      <c r="B380" s="2">
        <v>1849</v>
      </c>
      <c r="C380" s="3" t="s">
        <v>9</v>
      </c>
      <c r="D380" s="4">
        <v>42146</v>
      </c>
      <c r="E380" s="2">
        <v>5001</v>
      </c>
      <c r="F380" s="3" t="s">
        <v>2</v>
      </c>
      <c r="G380" s="3" t="s">
        <v>1</v>
      </c>
      <c r="H380" s="3" t="s">
        <v>28</v>
      </c>
      <c r="I380" s="2">
        <v>2014</v>
      </c>
      <c r="J380" s="2">
        <v>400</v>
      </c>
      <c r="K380" s="2">
        <v>100</v>
      </c>
      <c r="L380" s="2">
        <v>0.7</v>
      </c>
      <c r="M380" s="1">
        <v>2.15</v>
      </c>
      <c r="N380" s="1">
        <v>2.6999999999999999E-5</v>
      </c>
      <c r="O380" s="1">
        <v>8.9999999999999993E-3</v>
      </c>
      <c r="P380" s="1">
        <v>3.9999999999999998E-7</v>
      </c>
      <c r="Q380" s="1">
        <v>6.8024693145820103E-2</v>
      </c>
      <c r="R380" s="1">
        <v>3.0246911898227399E-4</v>
      </c>
      <c r="S380" s="16">
        <f t="shared" si="35"/>
        <v>0.15004937766879889</v>
      </c>
      <c r="T380" s="16">
        <f t="shared" si="36"/>
        <v>2.4046863517609724E-2</v>
      </c>
      <c r="U380" s="5">
        <f t="shared" si="37"/>
        <v>4.1109418539396958E-4</v>
      </c>
      <c r="V380" s="18">
        <f t="shared" si="38"/>
        <v>6.5881817856464994E-5</v>
      </c>
      <c r="W380" s="18">
        <f t="shared" si="39"/>
        <v>6.0611272427947795E-5</v>
      </c>
      <c r="X380" s="5">
        <f>LOOKUP(G380,'Load Factor Adjustment'!$A$40:$A$46,'Load Factor Adjustment'!$D$40:$D$46)</f>
        <v>0.68571428571428572</v>
      </c>
      <c r="Y380" s="5">
        <f t="shared" si="40"/>
        <v>2.81893155698722E-4</v>
      </c>
      <c r="Z380" s="18">
        <f t="shared" si="41"/>
        <v>4.1562015379164203E-5</v>
      </c>
    </row>
    <row r="381" spans="1:26" s="5" customFormat="1" ht="15" customHeight="1" x14ac:dyDescent="0.25">
      <c r="A381" s="2">
        <v>2014</v>
      </c>
      <c r="B381" s="2">
        <v>1850</v>
      </c>
      <c r="C381" s="3" t="s">
        <v>9</v>
      </c>
      <c r="D381" s="4">
        <v>42109</v>
      </c>
      <c r="E381" s="2">
        <v>5015</v>
      </c>
      <c r="F381" s="3" t="s">
        <v>5</v>
      </c>
      <c r="G381" s="3" t="s">
        <v>1</v>
      </c>
      <c r="H381" s="3" t="s">
        <v>4</v>
      </c>
      <c r="I381" s="2">
        <v>1961</v>
      </c>
      <c r="J381" s="2">
        <v>150</v>
      </c>
      <c r="K381" s="2">
        <v>60</v>
      </c>
      <c r="L381" s="2">
        <v>0.7</v>
      </c>
      <c r="M381" s="1">
        <v>12.09</v>
      </c>
      <c r="N381" s="1">
        <v>2.7999999999999998E-4</v>
      </c>
      <c r="O381" s="1">
        <v>0.60499999999999998</v>
      </c>
      <c r="P381" s="1">
        <v>4.3999999999999999E-5</v>
      </c>
      <c r="Q381" s="1">
        <v>0.10087499979357401</v>
      </c>
      <c r="R381" s="1">
        <v>6.8597222586192896E-3</v>
      </c>
      <c r="S381" s="16"/>
      <c r="T381" s="16"/>
      <c r="V381" s="18"/>
      <c r="W381" s="18"/>
      <c r="Z381" s="18"/>
    </row>
    <row r="382" spans="1:26" s="5" customFormat="1" ht="15" customHeight="1" x14ac:dyDescent="0.25">
      <c r="A382" s="2">
        <v>2014</v>
      </c>
      <c r="B382" s="2">
        <v>1850</v>
      </c>
      <c r="C382" s="3" t="s">
        <v>9</v>
      </c>
      <c r="D382" s="4">
        <v>42109</v>
      </c>
      <c r="E382" s="2">
        <v>5016</v>
      </c>
      <c r="F382" s="3" t="s">
        <v>2</v>
      </c>
      <c r="G382" s="3" t="s">
        <v>1</v>
      </c>
      <c r="H382" s="3" t="s">
        <v>0</v>
      </c>
      <c r="I382" s="2">
        <v>2014</v>
      </c>
      <c r="J382" s="2">
        <v>150</v>
      </c>
      <c r="K382" s="2">
        <v>74</v>
      </c>
      <c r="L382" s="2">
        <v>0.7</v>
      </c>
      <c r="M382" s="1">
        <v>2.74</v>
      </c>
      <c r="N382" s="1">
        <v>3.6000000000000001E-5</v>
      </c>
      <c r="O382" s="1">
        <v>8.9999999999999993E-3</v>
      </c>
      <c r="P382" s="1">
        <v>8.9999999999999996E-7</v>
      </c>
      <c r="Q382" s="1">
        <v>2.3698842278863701E-2</v>
      </c>
      <c r="R382" s="1">
        <v>8.2864578443237805E-5</v>
      </c>
      <c r="S382" s="16">
        <f t="shared" si="35"/>
        <v>7.7176157514710297E-2</v>
      </c>
      <c r="T382" s="16">
        <f t="shared" si="36"/>
        <v>6.7768576801760516E-3</v>
      </c>
      <c r="U382" s="5">
        <f t="shared" si="37"/>
        <v>2.1144152743756247E-4</v>
      </c>
      <c r="V382" s="18">
        <f t="shared" si="38"/>
        <v>1.8566733370345346E-5</v>
      </c>
      <c r="W382" s="18">
        <f t="shared" si="39"/>
        <v>1.7081394700717718E-5</v>
      </c>
      <c r="X382" s="5">
        <f>LOOKUP(G382,'Load Factor Adjustment'!$A$40:$A$46,'Load Factor Adjustment'!$D$40:$D$46)</f>
        <v>0.68571428571428572</v>
      </c>
      <c r="Y382" s="5">
        <f t="shared" si="40"/>
        <v>1.4498847595718569E-4</v>
      </c>
      <c r="Z382" s="18">
        <f t="shared" si="41"/>
        <v>1.1712956366206435E-5</v>
      </c>
    </row>
    <row r="383" spans="1:26" s="5" customFormat="1" ht="15" customHeight="1" x14ac:dyDescent="0.25">
      <c r="A383" s="2">
        <v>2014</v>
      </c>
      <c r="B383" s="2">
        <v>1851</v>
      </c>
      <c r="C383" s="3" t="s">
        <v>9</v>
      </c>
      <c r="D383" s="4">
        <v>42181</v>
      </c>
      <c r="E383" s="2">
        <v>5011</v>
      </c>
      <c r="F383" s="3" t="s">
        <v>5</v>
      </c>
      <c r="G383" s="3" t="s">
        <v>1</v>
      </c>
      <c r="H383" s="3" t="s">
        <v>4</v>
      </c>
      <c r="I383" s="2">
        <v>1965</v>
      </c>
      <c r="J383" s="2">
        <v>400</v>
      </c>
      <c r="K383" s="2">
        <v>130</v>
      </c>
      <c r="L383" s="2">
        <v>0.7</v>
      </c>
      <c r="M383" s="1">
        <v>13.02</v>
      </c>
      <c r="N383" s="1">
        <v>2.9999999999999997E-4</v>
      </c>
      <c r="O383" s="1">
        <v>0.55400000000000005</v>
      </c>
      <c r="P383" s="1">
        <v>4.0299999999999997E-5</v>
      </c>
      <c r="Q383" s="1">
        <v>0.66685186572323596</v>
      </c>
      <c r="R383" s="1">
        <v>4.1632099473342003E-2</v>
      </c>
      <c r="S383" s="16"/>
      <c r="T383" s="16"/>
      <c r="V383" s="18"/>
      <c r="W383" s="18"/>
      <c r="Z383" s="18"/>
    </row>
    <row r="384" spans="1:26" s="5" customFormat="1" ht="15" customHeight="1" x14ac:dyDescent="0.25">
      <c r="A384" s="2">
        <v>2014</v>
      </c>
      <c r="B384" s="2">
        <v>1851</v>
      </c>
      <c r="C384" s="3" t="s">
        <v>9</v>
      </c>
      <c r="D384" s="4">
        <v>42181</v>
      </c>
      <c r="E384" s="2">
        <v>5012</v>
      </c>
      <c r="F384" s="3" t="s">
        <v>2</v>
      </c>
      <c r="G384" s="3" t="s">
        <v>1</v>
      </c>
      <c r="H384" s="3" t="s">
        <v>28</v>
      </c>
      <c r="I384" s="2">
        <v>2014</v>
      </c>
      <c r="J384" s="2">
        <v>400</v>
      </c>
      <c r="K384" s="2">
        <v>150</v>
      </c>
      <c r="L384" s="2">
        <v>0.7</v>
      </c>
      <c r="M384" s="1">
        <v>2.15</v>
      </c>
      <c r="N384" s="1">
        <v>2.6999999999999999E-5</v>
      </c>
      <c r="O384" s="1">
        <v>8.9999999999999993E-3</v>
      </c>
      <c r="P384" s="1">
        <v>3.9999999999999998E-7</v>
      </c>
      <c r="Q384" s="1">
        <v>0.10203703971873</v>
      </c>
      <c r="R384" s="1">
        <v>4.5370367847341099E-4</v>
      </c>
      <c r="S384" s="16">
        <f t="shared" si="35"/>
        <v>0.56481482600450594</v>
      </c>
      <c r="T384" s="16">
        <f t="shared" si="36"/>
        <v>4.1178395794868594E-2</v>
      </c>
      <c r="U384" s="5">
        <f t="shared" si="37"/>
        <v>1.5474378794643998E-3</v>
      </c>
      <c r="V384" s="18">
        <f t="shared" si="38"/>
        <v>1.1281752272566739E-4</v>
      </c>
      <c r="W384" s="18">
        <f t="shared" si="39"/>
        <v>1.03792120907614E-4</v>
      </c>
      <c r="X384" s="5">
        <f>LOOKUP(G384,'Load Factor Adjustment'!$A$40:$A$46,'Load Factor Adjustment'!$D$40:$D$46)</f>
        <v>0.68571428571428572</v>
      </c>
      <c r="Y384" s="5">
        <f t="shared" si="40"/>
        <v>1.0611002602041598E-3</v>
      </c>
      <c r="Z384" s="18">
        <f t="shared" si="41"/>
        <v>7.1171740050935314E-5</v>
      </c>
    </row>
    <row r="385" spans="1:26" s="5" customFormat="1" ht="15" customHeight="1" x14ac:dyDescent="0.25">
      <c r="A385" s="2">
        <v>2014</v>
      </c>
      <c r="B385" s="2">
        <v>1852</v>
      </c>
      <c r="C385" s="3" t="s">
        <v>9</v>
      </c>
      <c r="D385" s="4">
        <v>42144</v>
      </c>
      <c r="E385" s="2">
        <v>4982</v>
      </c>
      <c r="F385" s="3" t="s">
        <v>5</v>
      </c>
      <c r="G385" s="3" t="s">
        <v>1</v>
      </c>
      <c r="H385" s="3" t="s">
        <v>4</v>
      </c>
      <c r="I385" s="2">
        <v>1991</v>
      </c>
      <c r="J385" s="2">
        <v>1000</v>
      </c>
      <c r="K385" s="2">
        <v>88</v>
      </c>
      <c r="L385" s="2">
        <v>0.7</v>
      </c>
      <c r="M385" s="1">
        <v>8.17</v>
      </c>
      <c r="N385" s="1">
        <v>1.9000000000000001E-4</v>
      </c>
      <c r="O385" s="1">
        <v>0.47899999999999998</v>
      </c>
      <c r="P385" s="1">
        <v>3.6100000000000003E-5</v>
      </c>
      <c r="Q385" s="1">
        <v>0.70956789931303699</v>
      </c>
      <c r="R385" s="1">
        <v>6.1939503957422502E-2</v>
      </c>
      <c r="S385" s="16"/>
      <c r="T385" s="16"/>
      <c r="V385" s="18"/>
      <c r="W385" s="18"/>
      <c r="Z385" s="18"/>
    </row>
    <row r="386" spans="1:26" s="5" customFormat="1" ht="15" customHeight="1" x14ac:dyDescent="0.25">
      <c r="A386" s="2">
        <v>2014</v>
      </c>
      <c r="B386" s="2">
        <v>1852</v>
      </c>
      <c r="C386" s="3" t="s">
        <v>9</v>
      </c>
      <c r="D386" s="4">
        <v>42144</v>
      </c>
      <c r="E386" s="2">
        <v>4983</v>
      </c>
      <c r="F386" s="3" t="s">
        <v>2</v>
      </c>
      <c r="G386" s="3" t="s">
        <v>1</v>
      </c>
      <c r="H386" s="3" t="s">
        <v>28</v>
      </c>
      <c r="I386" s="2">
        <v>2014</v>
      </c>
      <c r="J386" s="2">
        <v>1000</v>
      </c>
      <c r="K386" s="2">
        <v>100</v>
      </c>
      <c r="L386" s="2">
        <v>0.7</v>
      </c>
      <c r="M386" s="1">
        <v>2.15</v>
      </c>
      <c r="N386" s="1">
        <v>2.6999999999999999E-5</v>
      </c>
      <c r="O386" s="1">
        <v>8.9999999999999993E-3</v>
      </c>
      <c r="P386" s="1">
        <v>3.9999999999999998E-7</v>
      </c>
      <c r="Q386" s="1">
        <v>0.17631173276865</v>
      </c>
      <c r="R386" s="1">
        <v>8.4876538955348205E-4</v>
      </c>
      <c r="S386" s="16">
        <f t="shared" si="35"/>
        <v>0.53325616654438701</v>
      </c>
      <c r="T386" s="16">
        <f t="shared" si="36"/>
        <v>6.1090738567869021E-2</v>
      </c>
      <c r="U386" s="5">
        <f t="shared" si="37"/>
        <v>1.4609757987517453E-3</v>
      </c>
      <c r="V386" s="18">
        <f t="shared" si="38"/>
        <v>1.6737188648731238E-4</v>
      </c>
      <c r="W386" s="18">
        <f t="shared" si="39"/>
        <v>1.5398213556832739E-4</v>
      </c>
      <c r="X386" s="5">
        <f>LOOKUP(G386,'Load Factor Adjustment'!$A$40:$A$46,'Load Factor Adjustment'!$D$40:$D$46)</f>
        <v>0.68571428571428572</v>
      </c>
      <c r="Y386" s="5">
        <f t="shared" si="40"/>
        <v>1.0018119762869111E-3</v>
      </c>
      <c r="Z386" s="18">
        <f t="shared" si="41"/>
        <v>1.0558775010399593E-4</v>
      </c>
    </row>
    <row r="387" spans="1:26" s="5" customFormat="1" ht="15" customHeight="1" x14ac:dyDescent="0.25">
      <c r="A387" s="2">
        <v>2015</v>
      </c>
      <c r="B387" s="2">
        <v>1853</v>
      </c>
      <c r="C387" s="3" t="s">
        <v>9</v>
      </c>
      <c r="D387" s="4">
        <v>42201</v>
      </c>
      <c r="E387" s="2">
        <v>5009</v>
      </c>
      <c r="F387" s="3" t="s">
        <v>5</v>
      </c>
      <c r="G387" s="3" t="s">
        <v>1</v>
      </c>
      <c r="H387" s="3" t="s">
        <v>4</v>
      </c>
      <c r="I387" s="2">
        <v>1991</v>
      </c>
      <c r="J387" s="2">
        <v>620</v>
      </c>
      <c r="K387" s="2">
        <v>93</v>
      </c>
      <c r="L387" s="2">
        <v>0.7</v>
      </c>
      <c r="M387" s="1">
        <v>8.17</v>
      </c>
      <c r="N387" s="1">
        <v>1.9000000000000001E-4</v>
      </c>
      <c r="O387" s="1">
        <v>0.47899999999999998</v>
      </c>
      <c r="P387" s="1">
        <v>3.6100000000000003E-5</v>
      </c>
      <c r="Q387" s="1">
        <v>0.46492823948170198</v>
      </c>
      <c r="R387" s="1">
        <v>4.0584452252102103E-2</v>
      </c>
      <c r="S387" s="16"/>
      <c r="T387" s="16"/>
      <c r="V387" s="18"/>
      <c r="W387" s="18"/>
      <c r="Z387" s="18"/>
    </row>
    <row r="388" spans="1:26" s="5" customFormat="1" ht="15" customHeight="1" x14ac:dyDescent="0.25">
      <c r="A388" s="2">
        <v>2015</v>
      </c>
      <c r="B388" s="2">
        <v>1853</v>
      </c>
      <c r="C388" s="3" t="s">
        <v>9</v>
      </c>
      <c r="D388" s="4">
        <v>42201</v>
      </c>
      <c r="E388" s="2">
        <v>5010</v>
      </c>
      <c r="F388" s="3" t="s">
        <v>2</v>
      </c>
      <c r="G388" s="3" t="s">
        <v>1</v>
      </c>
      <c r="H388" s="3" t="s">
        <v>28</v>
      </c>
      <c r="I388" s="2">
        <v>2014</v>
      </c>
      <c r="J388" s="2">
        <v>620</v>
      </c>
      <c r="K388" s="2">
        <v>100</v>
      </c>
      <c r="L388" s="2">
        <v>0.7</v>
      </c>
      <c r="M388" s="1">
        <v>2.15</v>
      </c>
      <c r="N388" s="1">
        <v>2.6999999999999999E-5</v>
      </c>
      <c r="O388" s="1">
        <v>8.9999999999999993E-3</v>
      </c>
      <c r="P388" s="1">
        <v>3.9999999999999998E-7</v>
      </c>
      <c r="Q388" s="1">
        <v>0.106859107687553</v>
      </c>
      <c r="R388" s="1">
        <v>4.8987651702609098E-4</v>
      </c>
      <c r="S388" s="16">
        <f t="shared" ref="S388:S450" si="42">Q387-Q388</f>
        <v>0.35806913179414901</v>
      </c>
      <c r="T388" s="16">
        <f t="shared" ref="T388:T450" si="43">R387-R388</f>
        <v>4.0094575735076014E-2</v>
      </c>
      <c r="U388" s="5">
        <f t="shared" ref="U388:U450" si="44">S388/365</f>
        <v>9.8101131998396983E-4</v>
      </c>
      <c r="V388" s="18">
        <f t="shared" ref="V388:V450" si="45">T388/365</f>
        <v>1.0984815269883839E-4</v>
      </c>
      <c r="W388" s="18">
        <f t="shared" ref="W388:W450" si="46">V388*0.92</f>
        <v>1.0106030048293133E-4</v>
      </c>
      <c r="X388" s="5">
        <f>LOOKUP(G388,'Load Factor Adjustment'!$A$40:$A$46,'Load Factor Adjustment'!$D$40:$D$46)</f>
        <v>0.68571428571428572</v>
      </c>
      <c r="Y388" s="5">
        <f t="shared" ref="Y388:Y450" si="47">U388*X388</f>
        <v>6.7269347656043644E-4</v>
      </c>
      <c r="Z388" s="18">
        <f t="shared" ref="Z388:Z450" si="48">W388*X388</f>
        <v>6.9298491759724345E-5</v>
      </c>
    </row>
    <row r="389" spans="1:26" s="5" customFormat="1" ht="15" customHeight="1" x14ac:dyDescent="0.25">
      <c r="A389" s="2">
        <v>2014</v>
      </c>
      <c r="B389" s="2">
        <v>1854</v>
      </c>
      <c r="C389" s="3" t="s">
        <v>9</v>
      </c>
      <c r="D389" s="4">
        <v>42087</v>
      </c>
      <c r="E389" s="2">
        <v>4984</v>
      </c>
      <c r="F389" s="3" t="s">
        <v>5</v>
      </c>
      <c r="G389" s="3" t="s">
        <v>1</v>
      </c>
      <c r="H389" s="3" t="s">
        <v>4</v>
      </c>
      <c r="I389" s="2">
        <v>1975</v>
      </c>
      <c r="J389" s="2">
        <v>400</v>
      </c>
      <c r="K389" s="2">
        <v>163</v>
      </c>
      <c r="L389" s="2">
        <v>0.7</v>
      </c>
      <c r="M389" s="1">
        <v>11.16</v>
      </c>
      <c r="N389" s="1">
        <v>2.5999999999999998E-4</v>
      </c>
      <c r="O389" s="1">
        <v>0.39600000000000002</v>
      </c>
      <c r="P389" s="1">
        <v>2.8799999999999999E-5</v>
      </c>
      <c r="Q389" s="1">
        <v>0.71840738792381698</v>
      </c>
      <c r="R389" s="1">
        <v>3.7308887662422303E-2</v>
      </c>
      <c r="S389" s="16"/>
      <c r="T389" s="16"/>
      <c r="V389" s="18"/>
      <c r="W389" s="18"/>
      <c r="Z389" s="18"/>
    </row>
    <row r="390" spans="1:26" s="5" customFormat="1" ht="15" customHeight="1" x14ac:dyDescent="0.25">
      <c r="A390" s="2">
        <v>2014</v>
      </c>
      <c r="B390" s="2">
        <v>1854</v>
      </c>
      <c r="C390" s="3" t="s">
        <v>9</v>
      </c>
      <c r="D390" s="4">
        <v>42087</v>
      </c>
      <c r="E390" s="2">
        <v>4985</v>
      </c>
      <c r="F390" s="3" t="s">
        <v>2</v>
      </c>
      <c r="G390" s="3" t="s">
        <v>1</v>
      </c>
      <c r="H390" s="3" t="s">
        <v>28</v>
      </c>
      <c r="I390" s="2">
        <v>2014</v>
      </c>
      <c r="J390" s="2">
        <v>400</v>
      </c>
      <c r="K390" s="2">
        <v>115</v>
      </c>
      <c r="L390" s="2">
        <v>0.7</v>
      </c>
      <c r="M390" s="1">
        <v>2.15</v>
      </c>
      <c r="N390" s="1">
        <v>2.6999999999999999E-5</v>
      </c>
      <c r="O390" s="1">
        <v>8.9999999999999993E-3</v>
      </c>
      <c r="P390" s="1">
        <v>3.9999999999999998E-7</v>
      </c>
      <c r="Q390" s="1">
        <v>7.8228397117693096E-2</v>
      </c>
      <c r="R390" s="1">
        <v>3.4783948682961499E-4</v>
      </c>
      <c r="S390" s="16">
        <f t="shared" si="42"/>
        <v>0.64017899080612384</v>
      </c>
      <c r="T390" s="16">
        <f t="shared" si="43"/>
        <v>3.696104817559269E-2</v>
      </c>
      <c r="U390" s="5">
        <f t="shared" si="44"/>
        <v>1.7539150433044488E-3</v>
      </c>
      <c r="V390" s="18">
        <f t="shared" si="45"/>
        <v>1.0126314568655532E-4</v>
      </c>
      <c r="W390" s="18">
        <f t="shared" si="46"/>
        <v>9.3162094031630898E-5</v>
      </c>
      <c r="X390" s="5">
        <f>LOOKUP(G390,'Load Factor Adjustment'!$A$40:$A$46,'Load Factor Adjustment'!$D$40:$D$46)</f>
        <v>0.68571428571428572</v>
      </c>
      <c r="Y390" s="5">
        <f t="shared" si="47"/>
        <v>1.2026846011230505E-3</v>
      </c>
      <c r="Z390" s="18">
        <f t="shared" si="48"/>
        <v>6.3882578764546904E-5</v>
      </c>
    </row>
    <row r="391" spans="1:26" s="5" customFormat="1" ht="15" customHeight="1" x14ac:dyDescent="0.25">
      <c r="A391" s="2">
        <v>2015</v>
      </c>
      <c r="B391" s="2">
        <v>1855</v>
      </c>
      <c r="C391" s="3" t="s">
        <v>10</v>
      </c>
      <c r="D391" s="4">
        <v>42313</v>
      </c>
      <c r="E391" s="2">
        <v>5266</v>
      </c>
      <c r="F391" s="3" t="s">
        <v>5</v>
      </c>
      <c r="G391" s="3" t="s">
        <v>1</v>
      </c>
      <c r="H391" s="3" t="s">
        <v>4</v>
      </c>
      <c r="I391" s="2">
        <v>1995</v>
      </c>
      <c r="J391" s="2">
        <v>500</v>
      </c>
      <c r="K391" s="2">
        <v>114</v>
      </c>
      <c r="L391" s="2">
        <v>0.7</v>
      </c>
      <c r="M391" s="1">
        <v>8.17</v>
      </c>
      <c r="N391" s="1">
        <v>1.9000000000000001E-4</v>
      </c>
      <c r="O391" s="1">
        <v>0.47899999999999998</v>
      </c>
      <c r="P391" s="1">
        <v>3.6100000000000003E-5</v>
      </c>
      <c r="Q391" s="1">
        <v>0.45960648023685402</v>
      </c>
      <c r="R391" s="1">
        <v>4.0119905972421398E-2</v>
      </c>
      <c r="S391" s="16"/>
      <c r="T391" s="16"/>
      <c r="V391" s="18"/>
      <c r="W391" s="18"/>
      <c r="Z391" s="18"/>
    </row>
    <row r="392" spans="1:26" s="5" customFormat="1" ht="15" customHeight="1" x14ac:dyDescent="0.25">
      <c r="A392" s="2">
        <v>2015</v>
      </c>
      <c r="B392" s="2">
        <v>1855</v>
      </c>
      <c r="C392" s="3" t="s">
        <v>10</v>
      </c>
      <c r="D392" s="4">
        <v>42313</v>
      </c>
      <c r="E392" s="2">
        <v>5267</v>
      </c>
      <c r="F392" s="3" t="s">
        <v>2</v>
      </c>
      <c r="G392" s="3" t="s">
        <v>1</v>
      </c>
      <c r="H392" s="3" t="s">
        <v>13</v>
      </c>
      <c r="I392" s="2">
        <v>2014</v>
      </c>
      <c r="J392" s="2">
        <v>500</v>
      </c>
      <c r="K392" s="2">
        <v>108</v>
      </c>
      <c r="L392" s="2">
        <v>0.7</v>
      </c>
      <c r="M392" s="1">
        <v>2.3199999999999998</v>
      </c>
      <c r="N392" s="1">
        <v>3.0000000000000001E-5</v>
      </c>
      <c r="O392" s="1">
        <v>0.112</v>
      </c>
      <c r="P392" s="1">
        <v>7.9999999999999996E-6</v>
      </c>
      <c r="Q392" s="1">
        <v>9.9791662106730503E-2</v>
      </c>
      <c r="R392" s="1">
        <v>5.5000000482761501E-3</v>
      </c>
      <c r="S392" s="16">
        <f t="shared" si="42"/>
        <v>0.3598148181301235</v>
      </c>
      <c r="T392" s="16">
        <f t="shared" si="43"/>
        <v>3.4619905924145246E-2</v>
      </c>
      <c r="U392" s="5">
        <f t="shared" si="44"/>
        <v>9.8579402227431099E-4</v>
      </c>
      <c r="V392" s="18">
        <f t="shared" si="45"/>
        <v>9.4849057326425331E-5</v>
      </c>
      <c r="W392" s="18">
        <f t="shared" si="46"/>
        <v>8.7261132740311314E-5</v>
      </c>
      <c r="X392" s="5">
        <f>LOOKUP(G392,'Load Factor Adjustment'!$A$40:$A$46,'Load Factor Adjustment'!$D$40:$D$46)</f>
        <v>0.68571428571428572</v>
      </c>
      <c r="Y392" s="5">
        <f t="shared" si="47"/>
        <v>6.7597304384524185E-4</v>
      </c>
      <c r="Z392" s="18">
        <f t="shared" si="48"/>
        <v>5.9836205307642043E-5</v>
      </c>
    </row>
    <row r="393" spans="1:26" s="5" customFormat="1" ht="15" customHeight="1" x14ac:dyDescent="0.25">
      <c r="A393" s="2">
        <v>2015</v>
      </c>
      <c r="B393" s="2">
        <v>1856</v>
      </c>
      <c r="C393" s="3" t="s">
        <v>10</v>
      </c>
      <c r="D393" s="4">
        <v>42313</v>
      </c>
      <c r="E393" s="2">
        <v>5264</v>
      </c>
      <c r="F393" s="3" t="s">
        <v>5</v>
      </c>
      <c r="G393" s="3" t="s">
        <v>1</v>
      </c>
      <c r="H393" s="3" t="s">
        <v>4</v>
      </c>
      <c r="I393" s="2">
        <v>1987</v>
      </c>
      <c r="J393" s="2">
        <v>300</v>
      </c>
      <c r="K393" s="2">
        <v>97</v>
      </c>
      <c r="L393" s="2">
        <v>0.7</v>
      </c>
      <c r="M393" s="1">
        <v>12.09</v>
      </c>
      <c r="N393" s="1">
        <v>2.7999999999999998E-4</v>
      </c>
      <c r="O393" s="1">
        <v>0.60499999999999998</v>
      </c>
      <c r="P393" s="1">
        <v>4.3999999999999999E-5</v>
      </c>
      <c r="Q393" s="1">
        <v>0.33370694385002497</v>
      </c>
      <c r="R393" s="1">
        <v>2.33653241808277E-2</v>
      </c>
      <c r="S393" s="16"/>
      <c r="T393" s="16"/>
      <c r="V393" s="18"/>
      <c r="W393" s="18"/>
      <c r="Z393" s="18"/>
    </row>
    <row r="394" spans="1:26" s="5" customFormat="1" ht="15" customHeight="1" x14ac:dyDescent="0.25">
      <c r="A394" s="2">
        <v>2015</v>
      </c>
      <c r="B394" s="2">
        <v>1856</v>
      </c>
      <c r="C394" s="3" t="s">
        <v>10</v>
      </c>
      <c r="D394" s="4">
        <v>42313</v>
      </c>
      <c r="E394" s="2">
        <v>5265</v>
      </c>
      <c r="F394" s="3" t="s">
        <v>2</v>
      </c>
      <c r="G394" s="3" t="s">
        <v>1</v>
      </c>
      <c r="H394" s="3" t="s">
        <v>28</v>
      </c>
      <c r="I394" s="2">
        <v>2014</v>
      </c>
      <c r="J394" s="2">
        <v>300</v>
      </c>
      <c r="K394" s="2">
        <v>99</v>
      </c>
      <c r="L394" s="2">
        <v>0.7</v>
      </c>
      <c r="M394" s="1">
        <v>2.15</v>
      </c>
      <c r="N394" s="1">
        <v>2.6999999999999999E-5</v>
      </c>
      <c r="O394" s="1">
        <v>8.9999999999999993E-3</v>
      </c>
      <c r="P394" s="1">
        <v>8.9999999999999996E-7</v>
      </c>
      <c r="Q394" s="1">
        <v>5.0198959665518503E-2</v>
      </c>
      <c r="R394" s="1">
        <v>2.3718748622240601E-4</v>
      </c>
      <c r="S394" s="16">
        <f t="shared" si="42"/>
        <v>0.28350798418450646</v>
      </c>
      <c r="T394" s="16">
        <f t="shared" si="43"/>
        <v>2.3128136694605294E-2</v>
      </c>
      <c r="U394" s="5">
        <f t="shared" si="44"/>
        <v>7.7673420324522312E-4</v>
      </c>
      <c r="V394" s="18">
        <f t="shared" si="45"/>
        <v>6.3364758067411766E-5</v>
      </c>
      <c r="W394" s="18">
        <f t="shared" si="46"/>
        <v>5.8295577422018826E-5</v>
      </c>
      <c r="X394" s="5">
        <f>LOOKUP(G394,'Load Factor Adjustment'!$A$40:$A$46,'Load Factor Adjustment'!$D$40:$D$46)</f>
        <v>0.68571428571428572</v>
      </c>
      <c r="Y394" s="5">
        <f t="shared" si="47"/>
        <v>5.3261773936815295E-4</v>
      </c>
      <c r="Z394" s="18">
        <f t="shared" si="48"/>
        <v>3.997411023224148E-5</v>
      </c>
    </row>
    <row r="395" spans="1:26" s="5" customFormat="1" ht="15" customHeight="1" x14ac:dyDescent="0.25">
      <c r="A395" s="2">
        <v>2015</v>
      </c>
      <c r="B395" s="2">
        <v>1857</v>
      </c>
      <c r="C395" s="3" t="s">
        <v>10</v>
      </c>
      <c r="D395" s="4">
        <v>42286</v>
      </c>
      <c r="E395" s="2">
        <v>5262</v>
      </c>
      <c r="F395" s="3" t="s">
        <v>5</v>
      </c>
      <c r="G395" s="3" t="s">
        <v>1</v>
      </c>
      <c r="H395" s="3" t="s">
        <v>4</v>
      </c>
      <c r="I395" s="2">
        <v>1963</v>
      </c>
      <c r="J395" s="2">
        <v>150</v>
      </c>
      <c r="K395" s="2">
        <v>100</v>
      </c>
      <c r="L395" s="2">
        <v>0.7</v>
      </c>
      <c r="M395" s="1">
        <v>12.09</v>
      </c>
      <c r="N395" s="1">
        <v>2.7999999999999998E-4</v>
      </c>
      <c r="O395" s="1">
        <v>0.60499999999999998</v>
      </c>
      <c r="P395" s="1">
        <v>4.3999999999999999E-5</v>
      </c>
      <c r="Q395" s="1">
        <v>0.167638888540141</v>
      </c>
      <c r="R395" s="1">
        <v>1.1356481542847499E-2</v>
      </c>
      <c r="S395" s="16"/>
      <c r="T395" s="16"/>
      <c r="V395" s="18"/>
      <c r="W395" s="18"/>
      <c r="Z395" s="18"/>
    </row>
    <row r="396" spans="1:26" s="5" customFormat="1" ht="15" customHeight="1" x14ac:dyDescent="0.25">
      <c r="A396" s="2">
        <v>2015</v>
      </c>
      <c r="B396" s="2">
        <v>1857</v>
      </c>
      <c r="C396" s="3" t="s">
        <v>10</v>
      </c>
      <c r="D396" s="4">
        <v>42286</v>
      </c>
      <c r="E396" s="2">
        <v>5263</v>
      </c>
      <c r="F396" s="3" t="s">
        <v>2</v>
      </c>
      <c r="G396" s="3" t="s">
        <v>1</v>
      </c>
      <c r="H396" s="3" t="s">
        <v>0</v>
      </c>
      <c r="I396" s="2">
        <v>2015</v>
      </c>
      <c r="J396" s="2">
        <v>150</v>
      </c>
      <c r="K396" s="2">
        <v>115</v>
      </c>
      <c r="L396" s="2">
        <v>0.7</v>
      </c>
      <c r="M396" s="1">
        <v>2.3199999999999998</v>
      </c>
      <c r="N396" s="1">
        <v>3.0000000000000001E-5</v>
      </c>
      <c r="O396" s="1">
        <v>0.112</v>
      </c>
      <c r="P396" s="1">
        <v>7.9999999999999996E-6</v>
      </c>
      <c r="Q396" s="1">
        <v>3.11791073692031E-2</v>
      </c>
      <c r="R396" s="1">
        <v>1.57060187091726E-3</v>
      </c>
      <c r="S396" s="16">
        <f t="shared" si="42"/>
        <v>0.1364597811709379</v>
      </c>
      <c r="T396" s="16">
        <f t="shared" si="43"/>
        <v>9.7858796719302397E-3</v>
      </c>
      <c r="U396" s="5">
        <f t="shared" si="44"/>
        <v>3.7386241416695315E-4</v>
      </c>
      <c r="V396" s="18">
        <f t="shared" si="45"/>
        <v>2.6810629238165041E-5</v>
      </c>
      <c r="W396" s="18">
        <f t="shared" si="46"/>
        <v>2.466577889911184E-5</v>
      </c>
      <c r="X396" s="5">
        <f>LOOKUP(G396,'Load Factor Adjustment'!$A$40:$A$46,'Load Factor Adjustment'!$D$40:$D$46)</f>
        <v>0.68571428571428572</v>
      </c>
      <c r="Y396" s="5">
        <f t="shared" si="47"/>
        <v>2.5636279828591073E-4</v>
      </c>
      <c r="Z396" s="18">
        <f t="shared" si="48"/>
        <v>1.6913676959390975E-5</v>
      </c>
    </row>
    <row r="397" spans="1:26" s="5" customFormat="1" ht="15" customHeight="1" x14ac:dyDescent="0.25">
      <c r="A397" s="2">
        <v>2014</v>
      </c>
      <c r="B397" s="2">
        <v>1858</v>
      </c>
      <c r="C397" s="3" t="s">
        <v>10</v>
      </c>
      <c r="D397" s="4">
        <v>42303</v>
      </c>
      <c r="E397" s="2">
        <v>5282</v>
      </c>
      <c r="F397" s="3" t="s">
        <v>5</v>
      </c>
      <c r="G397" s="3" t="s">
        <v>1</v>
      </c>
      <c r="H397" s="3" t="s">
        <v>4</v>
      </c>
      <c r="I397" s="2">
        <v>1996</v>
      </c>
      <c r="J397" s="2">
        <v>600</v>
      </c>
      <c r="K397" s="2">
        <v>60</v>
      </c>
      <c r="L397" s="2">
        <v>0.7</v>
      </c>
      <c r="M397" s="1">
        <v>8.17</v>
      </c>
      <c r="N397" s="1">
        <v>1.9000000000000001E-4</v>
      </c>
      <c r="O397" s="1">
        <v>0.47899999999999998</v>
      </c>
      <c r="P397" s="1">
        <v>3.6100000000000003E-5</v>
      </c>
      <c r="Q397" s="1">
        <v>0.29027777699169699</v>
      </c>
      <c r="R397" s="1">
        <v>2.5338887982581899E-2</v>
      </c>
      <c r="S397" s="16"/>
      <c r="T397" s="16"/>
      <c r="V397" s="18"/>
      <c r="W397" s="18"/>
      <c r="Z397" s="18"/>
    </row>
    <row r="398" spans="1:26" s="5" customFormat="1" ht="15" customHeight="1" x14ac:dyDescent="0.25">
      <c r="A398" s="2">
        <v>2014</v>
      </c>
      <c r="B398" s="2">
        <v>1858</v>
      </c>
      <c r="C398" s="3" t="s">
        <v>10</v>
      </c>
      <c r="D398" s="4">
        <v>42303</v>
      </c>
      <c r="E398" s="2">
        <v>5283</v>
      </c>
      <c r="F398" s="3" t="s">
        <v>2</v>
      </c>
      <c r="G398" s="3" t="s">
        <v>1</v>
      </c>
      <c r="H398" s="3" t="s">
        <v>0</v>
      </c>
      <c r="I398" s="2">
        <v>2014</v>
      </c>
      <c r="J398" s="2">
        <v>600</v>
      </c>
      <c r="K398" s="2">
        <v>71</v>
      </c>
      <c r="L398" s="2">
        <v>0.7</v>
      </c>
      <c r="M398" s="1">
        <v>2.74</v>
      </c>
      <c r="N398" s="1">
        <v>3.6000000000000001E-5</v>
      </c>
      <c r="O398" s="1">
        <v>8.9999999999999993E-3</v>
      </c>
      <c r="P398" s="1">
        <v>8.9999999999999996E-7</v>
      </c>
      <c r="Q398" s="1">
        <v>9.3614813659606805E-2</v>
      </c>
      <c r="R398" s="1">
        <v>3.8458331158271501E-4</v>
      </c>
      <c r="S398" s="16">
        <f t="shared" si="42"/>
        <v>0.19666296333209018</v>
      </c>
      <c r="T398" s="16">
        <f t="shared" si="43"/>
        <v>2.4954304670999183E-2</v>
      </c>
      <c r="U398" s="5">
        <f t="shared" si="44"/>
        <v>5.388026392660005E-4</v>
      </c>
      <c r="V398" s="18">
        <f t="shared" si="45"/>
        <v>6.8367958002737487E-5</v>
      </c>
      <c r="W398" s="18">
        <f t="shared" si="46"/>
        <v>6.2898521362518485E-5</v>
      </c>
      <c r="X398" s="5">
        <f>LOOKUP(G398,'Load Factor Adjustment'!$A$40:$A$46,'Load Factor Adjustment'!$D$40:$D$46)</f>
        <v>0.68571428571428572</v>
      </c>
      <c r="Y398" s="5">
        <f t="shared" si="47"/>
        <v>3.6946466692525749E-4</v>
      </c>
      <c r="Z398" s="18">
        <f t="shared" si="48"/>
        <v>4.3130414648584107E-5</v>
      </c>
    </row>
    <row r="399" spans="1:26" s="5" customFormat="1" ht="15" customHeight="1" x14ac:dyDescent="0.25">
      <c r="A399" s="2">
        <v>2014</v>
      </c>
      <c r="B399" s="2">
        <v>1859</v>
      </c>
      <c r="C399" s="3" t="s">
        <v>10</v>
      </c>
      <c r="D399" s="4">
        <v>42286</v>
      </c>
      <c r="E399" s="2">
        <v>5274</v>
      </c>
      <c r="F399" s="3" t="s">
        <v>5</v>
      </c>
      <c r="G399" s="3" t="s">
        <v>1</v>
      </c>
      <c r="H399" s="3" t="s">
        <v>4</v>
      </c>
      <c r="I399" s="2">
        <v>1986</v>
      </c>
      <c r="J399" s="2">
        <v>500</v>
      </c>
      <c r="K399" s="2">
        <v>82</v>
      </c>
      <c r="L399" s="2">
        <v>0.7</v>
      </c>
      <c r="M399" s="1">
        <v>12.09</v>
      </c>
      <c r="N399" s="1">
        <v>2.7999999999999998E-4</v>
      </c>
      <c r="O399" s="1">
        <v>0.60499999999999998</v>
      </c>
      <c r="P399" s="1">
        <v>4.3999999999999999E-5</v>
      </c>
      <c r="Q399" s="1">
        <v>0.488773147490699</v>
      </c>
      <c r="R399" s="1">
        <v>3.58433643209898E-2</v>
      </c>
      <c r="S399" s="16"/>
      <c r="T399" s="16"/>
      <c r="V399" s="18"/>
      <c r="W399" s="18"/>
      <c r="Z399" s="18"/>
    </row>
    <row r="400" spans="1:26" s="5" customFormat="1" ht="15" customHeight="1" x14ac:dyDescent="0.25">
      <c r="A400" s="2">
        <v>2014</v>
      </c>
      <c r="B400" s="2">
        <v>1859</v>
      </c>
      <c r="C400" s="3" t="s">
        <v>10</v>
      </c>
      <c r="D400" s="4">
        <v>42286</v>
      </c>
      <c r="E400" s="2">
        <v>5275</v>
      </c>
      <c r="F400" s="3" t="s">
        <v>2</v>
      </c>
      <c r="G400" s="3" t="s">
        <v>1</v>
      </c>
      <c r="H400" s="3" t="s">
        <v>0</v>
      </c>
      <c r="I400" s="2">
        <v>2015</v>
      </c>
      <c r="J400" s="2">
        <v>500</v>
      </c>
      <c r="K400" s="2">
        <v>100</v>
      </c>
      <c r="L400" s="2">
        <v>0.7</v>
      </c>
      <c r="M400" s="1">
        <v>2.3199999999999998</v>
      </c>
      <c r="N400" s="1">
        <v>3.0000000000000001E-5</v>
      </c>
      <c r="O400" s="1">
        <v>0.112</v>
      </c>
      <c r="P400" s="1">
        <v>7.9999999999999996E-6</v>
      </c>
      <c r="Q400" s="1">
        <v>9.2399687135861594E-2</v>
      </c>
      <c r="R400" s="1">
        <v>5.0925926372927298E-3</v>
      </c>
      <c r="S400" s="16">
        <f t="shared" si="42"/>
        <v>0.39637346035483739</v>
      </c>
      <c r="T400" s="16">
        <f t="shared" si="43"/>
        <v>3.0750771683697071E-2</v>
      </c>
      <c r="U400" s="5">
        <f t="shared" si="44"/>
        <v>1.085954685903664E-3</v>
      </c>
      <c r="V400" s="18">
        <f t="shared" si="45"/>
        <v>8.4248689544375534E-5</v>
      </c>
      <c r="W400" s="18">
        <f t="shared" si="46"/>
        <v>7.7508794380825501E-5</v>
      </c>
      <c r="X400" s="5">
        <f>LOOKUP(G400,'Load Factor Adjustment'!$A$40:$A$46,'Load Factor Adjustment'!$D$40:$D$46)</f>
        <v>0.68571428571428572</v>
      </c>
      <c r="Y400" s="5">
        <f t="shared" si="47"/>
        <v>7.4465464176251247E-4</v>
      </c>
      <c r="Z400" s="18">
        <f t="shared" si="48"/>
        <v>5.31488875754232E-5</v>
      </c>
    </row>
    <row r="401" spans="1:26" s="5" customFormat="1" ht="15" customHeight="1" x14ac:dyDescent="0.25">
      <c r="A401" s="2">
        <v>2014</v>
      </c>
      <c r="B401" s="2">
        <v>1860</v>
      </c>
      <c r="C401" s="3" t="s">
        <v>10</v>
      </c>
      <c r="D401" s="4">
        <v>42303</v>
      </c>
      <c r="E401" s="2">
        <v>5280</v>
      </c>
      <c r="F401" s="3" t="s">
        <v>5</v>
      </c>
      <c r="G401" s="3" t="s">
        <v>1</v>
      </c>
      <c r="H401" s="3" t="s">
        <v>4</v>
      </c>
      <c r="I401" s="2">
        <v>1980</v>
      </c>
      <c r="J401" s="2">
        <v>500</v>
      </c>
      <c r="K401" s="2">
        <v>60</v>
      </c>
      <c r="L401" s="2">
        <v>0.7</v>
      </c>
      <c r="M401" s="1">
        <v>12.09</v>
      </c>
      <c r="N401" s="1">
        <v>2.7999999999999998E-4</v>
      </c>
      <c r="O401" s="1">
        <v>0.60499999999999998</v>
      </c>
      <c r="P401" s="1">
        <v>4.3999999999999999E-5</v>
      </c>
      <c r="Q401" s="1">
        <v>0.35763888840782898</v>
      </c>
      <c r="R401" s="1">
        <v>2.6226851942187698E-2</v>
      </c>
      <c r="S401" s="16"/>
      <c r="T401" s="16"/>
      <c r="V401" s="18"/>
      <c r="W401" s="18"/>
      <c r="Z401" s="18"/>
    </row>
    <row r="402" spans="1:26" s="5" customFormat="1" ht="15" customHeight="1" x14ac:dyDescent="0.25">
      <c r="A402" s="2">
        <v>2014</v>
      </c>
      <c r="B402" s="2">
        <v>1860</v>
      </c>
      <c r="C402" s="3" t="s">
        <v>10</v>
      </c>
      <c r="D402" s="4">
        <v>42303</v>
      </c>
      <c r="E402" s="2">
        <v>5281</v>
      </c>
      <c r="F402" s="3" t="s">
        <v>2</v>
      </c>
      <c r="G402" s="3" t="s">
        <v>1</v>
      </c>
      <c r="H402" s="3" t="s">
        <v>0</v>
      </c>
      <c r="I402" s="2">
        <v>2015</v>
      </c>
      <c r="J402" s="2">
        <v>500</v>
      </c>
      <c r="K402" s="2">
        <v>75</v>
      </c>
      <c r="L402" s="2">
        <v>0.7</v>
      </c>
      <c r="M402" s="1">
        <v>0.26</v>
      </c>
      <c r="N402" s="1">
        <v>3.4999999999999999E-6</v>
      </c>
      <c r="O402" s="1">
        <v>8.9999999999999993E-3</v>
      </c>
      <c r="P402" s="1">
        <v>8.9999999999999996E-7</v>
      </c>
      <c r="Q402" s="1">
        <v>7.7763306136136804E-3</v>
      </c>
      <c r="R402" s="1">
        <v>3.2552081477023499E-4</v>
      </c>
      <c r="S402" s="16">
        <f t="shared" si="42"/>
        <v>0.34986255779421532</v>
      </c>
      <c r="T402" s="16">
        <f t="shared" si="43"/>
        <v>2.5901331127417462E-2</v>
      </c>
      <c r="U402" s="5">
        <f t="shared" si="44"/>
        <v>9.5852755560058987E-4</v>
      </c>
      <c r="V402" s="18">
        <f t="shared" si="45"/>
        <v>7.0962551034020445E-5</v>
      </c>
      <c r="W402" s="18">
        <f t="shared" si="46"/>
        <v>6.528554695129881E-5</v>
      </c>
      <c r="X402" s="5">
        <f>LOOKUP(G402,'Load Factor Adjustment'!$A$40:$A$46,'Load Factor Adjustment'!$D$40:$D$46)</f>
        <v>0.68571428571428572</v>
      </c>
      <c r="Y402" s="5">
        <f t="shared" si="47"/>
        <v>6.5727603812611873E-4</v>
      </c>
      <c r="Z402" s="18">
        <f t="shared" si="48"/>
        <v>4.4767232195176328E-5</v>
      </c>
    </row>
    <row r="403" spans="1:26" s="5" customFormat="1" ht="15" customHeight="1" x14ac:dyDescent="0.25">
      <c r="A403" s="2">
        <v>2014</v>
      </c>
      <c r="B403" s="2">
        <v>1861</v>
      </c>
      <c r="C403" s="3" t="s">
        <v>10</v>
      </c>
      <c r="D403" s="4">
        <v>42304</v>
      </c>
      <c r="E403" s="2">
        <v>5272</v>
      </c>
      <c r="F403" s="3" t="s">
        <v>5</v>
      </c>
      <c r="G403" s="3" t="s">
        <v>1</v>
      </c>
      <c r="H403" s="3" t="s">
        <v>4</v>
      </c>
      <c r="I403" s="2">
        <v>1994</v>
      </c>
      <c r="J403" s="2">
        <v>900</v>
      </c>
      <c r="K403" s="2">
        <v>135</v>
      </c>
      <c r="L403" s="2">
        <v>0.7</v>
      </c>
      <c r="M403" s="1">
        <v>7.6</v>
      </c>
      <c r="N403" s="1">
        <v>1.8000000000000001E-4</v>
      </c>
      <c r="O403" s="1">
        <v>0.27400000000000002</v>
      </c>
      <c r="P403" s="1">
        <v>1.9899999999999999E-5</v>
      </c>
      <c r="Q403" s="1">
        <v>0.91499997854681803</v>
      </c>
      <c r="R403" s="1">
        <v>4.8074998774442303E-2</v>
      </c>
      <c r="S403" s="16"/>
      <c r="T403" s="16"/>
      <c r="V403" s="18"/>
      <c r="W403" s="18"/>
      <c r="Z403" s="18"/>
    </row>
    <row r="404" spans="1:26" s="5" customFormat="1" ht="15" customHeight="1" x14ac:dyDescent="0.25">
      <c r="A404" s="2">
        <v>2014</v>
      </c>
      <c r="B404" s="2">
        <v>1861</v>
      </c>
      <c r="C404" s="3" t="s">
        <v>10</v>
      </c>
      <c r="D404" s="4">
        <v>42304</v>
      </c>
      <c r="E404" s="2">
        <v>5273</v>
      </c>
      <c r="F404" s="3" t="s">
        <v>2</v>
      </c>
      <c r="G404" s="3" t="s">
        <v>1</v>
      </c>
      <c r="H404" s="3" t="s">
        <v>28</v>
      </c>
      <c r="I404" s="2">
        <v>2014</v>
      </c>
      <c r="J404" s="2">
        <v>900</v>
      </c>
      <c r="K404" s="2">
        <v>148</v>
      </c>
      <c r="L404" s="2">
        <v>0.7</v>
      </c>
      <c r="M404" s="1">
        <v>2.15</v>
      </c>
      <c r="N404" s="1">
        <v>2.6999999999999999E-5</v>
      </c>
      <c r="O404" s="1">
        <v>8.9999999999999993E-3</v>
      </c>
      <c r="P404" s="1">
        <v>3.9999999999999998E-7</v>
      </c>
      <c r="Q404" s="1">
        <v>0.23345972806913201</v>
      </c>
      <c r="R404" s="1">
        <v>1.10999994343953E-3</v>
      </c>
      <c r="S404" s="16">
        <f t="shared" si="42"/>
        <v>0.68154025047768596</v>
      </c>
      <c r="T404" s="16">
        <f t="shared" si="43"/>
        <v>4.6964998831002774E-2</v>
      </c>
      <c r="U404" s="5">
        <f t="shared" si="44"/>
        <v>1.8672335629525644E-3</v>
      </c>
      <c r="V404" s="18">
        <f t="shared" si="45"/>
        <v>1.2867122967398021E-4</v>
      </c>
      <c r="W404" s="18">
        <f t="shared" si="46"/>
        <v>1.183775313000618E-4</v>
      </c>
      <c r="X404" s="5">
        <f>LOOKUP(G404,'Load Factor Adjustment'!$A$40:$A$46,'Load Factor Adjustment'!$D$40:$D$46)</f>
        <v>0.68571428571428572</v>
      </c>
      <c r="Y404" s="5">
        <f t="shared" si="47"/>
        <v>1.2803887288817585E-3</v>
      </c>
      <c r="Z404" s="18">
        <f t="shared" si="48"/>
        <v>8.1173164320042386E-5</v>
      </c>
    </row>
    <row r="405" spans="1:26" s="5" customFormat="1" ht="15" customHeight="1" x14ac:dyDescent="0.25">
      <c r="A405" s="2">
        <v>2014</v>
      </c>
      <c r="B405" s="2">
        <v>1862</v>
      </c>
      <c r="C405" s="3" t="s">
        <v>10</v>
      </c>
      <c r="D405" s="4">
        <v>42311</v>
      </c>
      <c r="E405" s="2">
        <v>5276</v>
      </c>
      <c r="F405" s="3" t="s">
        <v>5</v>
      </c>
      <c r="G405" s="3" t="s">
        <v>1</v>
      </c>
      <c r="H405" s="3" t="s">
        <v>4</v>
      </c>
      <c r="I405" s="2">
        <v>1995</v>
      </c>
      <c r="J405" s="2">
        <v>500</v>
      </c>
      <c r="K405" s="2">
        <v>110</v>
      </c>
      <c r="L405" s="2">
        <v>0.7</v>
      </c>
      <c r="M405" s="1">
        <v>8.17</v>
      </c>
      <c r="N405" s="1">
        <v>1.9000000000000001E-4</v>
      </c>
      <c r="O405" s="1">
        <v>0.47899999999999998</v>
      </c>
      <c r="P405" s="1">
        <v>3.6100000000000003E-5</v>
      </c>
      <c r="Q405" s="1">
        <v>0.44347993707064798</v>
      </c>
      <c r="R405" s="1">
        <v>3.87121899733891E-2</v>
      </c>
      <c r="S405" s="16"/>
      <c r="T405" s="16"/>
      <c r="V405" s="18"/>
      <c r="W405" s="18"/>
      <c r="Z405" s="18"/>
    </row>
    <row r="406" spans="1:26" s="5" customFormat="1" ht="15" customHeight="1" x14ac:dyDescent="0.25">
      <c r="A406" s="2">
        <v>2014</v>
      </c>
      <c r="B406" s="2">
        <v>1862</v>
      </c>
      <c r="C406" s="3" t="s">
        <v>10</v>
      </c>
      <c r="D406" s="4">
        <v>42311</v>
      </c>
      <c r="E406" s="2">
        <v>5277</v>
      </c>
      <c r="F406" s="3" t="s">
        <v>2</v>
      </c>
      <c r="G406" s="3" t="s">
        <v>1</v>
      </c>
      <c r="H406" s="3" t="s">
        <v>28</v>
      </c>
      <c r="I406" s="2">
        <v>2014</v>
      </c>
      <c r="J406" s="2">
        <v>500</v>
      </c>
      <c r="K406" s="2">
        <v>125</v>
      </c>
      <c r="L406" s="2">
        <v>0.7</v>
      </c>
      <c r="M406" s="1">
        <v>2.15</v>
      </c>
      <c r="N406" s="1">
        <v>2.6999999999999999E-5</v>
      </c>
      <c r="O406" s="1">
        <v>8.9999999999999993E-3</v>
      </c>
      <c r="P406" s="1">
        <v>3.9999999999999998E-7</v>
      </c>
      <c r="Q406" s="1">
        <v>0.10693962469702099</v>
      </c>
      <c r="R406" s="1">
        <v>4.8225306008665698E-4</v>
      </c>
      <c r="S406" s="16">
        <f t="shared" si="42"/>
        <v>0.33654031237362697</v>
      </c>
      <c r="T406" s="16">
        <f t="shared" si="43"/>
        <v>3.822993691330244E-2</v>
      </c>
      <c r="U406" s="5">
        <f t="shared" si="44"/>
        <v>9.2202825307843004E-4</v>
      </c>
      <c r="V406" s="18">
        <f t="shared" si="45"/>
        <v>1.0473955318712998E-4</v>
      </c>
      <c r="W406" s="18">
        <f t="shared" si="46"/>
        <v>9.6360388932159583E-5</v>
      </c>
      <c r="X406" s="5">
        <f>LOOKUP(G406,'Load Factor Adjustment'!$A$40:$A$46,'Load Factor Adjustment'!$D$40:$D$46)</f>
        <v>0.68571428571428572</v>
      </c>
      <c r="Y406" s="5">
        <f t="shared" si="47"/>
        <v>6.3224794496806631E-4</v>
      </c>
      <c r="Z406" s="18">
        <f t="shared" si="48"/>
        <v>6.6075695267766571E-5</v>
      </c>
    </row>
    <row r="407" spans="1:26" s="5" customFormat="1" ht="15" customHeight="1" x14ac:dyDescent="0.25">
      <c r="A407" s="2">
        <v>2014</v>
      </c>
      <c r="B407" s="2">
        <v>1863</v>
      </c>
      <c r="C407" s="3" t="s">
        <v>10</v>
      </c>
      <c r="D407" s="4">
        <v>42303</v>
      </c>
      <c r="E407" s="2">
        <v>5278</v>
      </c>
      <c r="F407" s="3" t="s">
        <v>5</v>
      </c>
      <c r="G407" s="3" t="s">
        <v>1</v>
      </c>
      <c r="H407" s="3" t="s">
        <v>8</v>
      </c>
      <c r="I407" s="2">
        <v>2000</v>
      </c>
      <c r="J407" s="2">
        <v>500</v>
      </c>
      <c r="K407" s="2">
        <v>126</v>
      </c>
      <c r="L407" s="2">
        <v>0.7</v>
      </c>
      <c r="M407" s="1">
        <v>6.54</v>
      </c>
      <c r="N407" s="1">
        <v>1.4999999999999999E-4</v>
      </c>
      <c r="O407" s="1">
        <v>0.30399999999999999</v>
      </c>
      <c r="P407" s="1">
        <v>2.2099999999999998E-5</v>
      </c>
      <c r="Q407" s="1">
        <v>0.387187494842058</v>
      </c>
      <c r="R407" s="1">
        <v>2.4983679245878299E-2</v>
      </c>
      <c r="S407" s="16"/>
      <c r="T407" s="16"/>
      <c r="V407" s="18"/>
      <c r="W407" s="18"/>
      <c r="Z407" s="18"/>
    </row>
    <row r="408" spans="1:26" s="5" customFormat="1" ht="15" customHeight="1" x14ac:dyDescent="0.25">
      <c r="A408" s="2">
        <v>2014</v>
      </c>
      <c r="B408" s="2">
        <v>1863</v>
      </c>
      <c r="C408" s="3" t="s">
        <v>10</v>
      </c>
      <c r="D408" s="4">
        <v>42303</v>
      </c>
      <c r="E408" s="2">
        <v>5279</v>
      </c>
      <c r="F408" s="3" t="s">
        <v>2</v>
      </c>
      <c r="G408" s="3" t="s">
        <v>1</v>
      </c>
      <c r="H408" s="3" t="s">
        <v>28</v>
      </c>
      <c r="I408" s="2">
        <v>2014</v>
      </c>
      <c r="J408" s="2">
        <v>500</v>
      </c>
      <c r="K408" s="2">
        <v>125</v>
      </c>
      <c r="L408" s="2">
        <v>0.7</v>
      </c>
      <c r="M408" s="1">
        <v>2.15</v>
      </c>
      <c r="N408" s="1">
        <v>2.6999999999999999E-5</v>
      </c>
      <c r="O408" s="1">
        <v>8.9999999999999993E-3</v>
      </c>
      <c r="P408" s="1">
        <v>3.9999999999999998E-7</v>
      </c>
      <c r="Q408" s="1">
        <v>0.10693962469702099</v>
      </c>
      <c r="R408" s="1">
        <v>4.8225306008665698E-4</v>
      </c>
      <c r="S408" s="16">
        <f t="shared" si="42"/>
        <v>0.28024787014503699</v>
      </c>
      <c r="T408" s="16">
        <f t="shared" si="43"/>
        <v>2.4501426185791642E-2</v>
      </c>
      <c r="U408" s="5">
        <f t="shared" si="44"/>
        <v>7.6780238395900548E-4</v>
      </c>
      <c r="V408" s="18">
        <f t="shared" si="45"/>
        <v>6.7127195029566142E-5</v>
      </c>
      <c r="W408" s="18">
        <f t="shared" si="46"/>
        <v>6.1757019427200854E-5</v>
      </c>
      <c r="X408" s="5">
        <f>LOOKUP(G408,'Load Factor Adjustment'!$A$40:$A$46,'Load Factor Adjustment'!$D$40:$D$46)</f>
        <v>0.68571428571428572</v>
      </c>
      <c r="Y408" s="5">
        <f t="shared" si="47"/>
        <v>5.2649306328617518E-4</v>
      </c>
      <c r="Z408" s="18">
        <f t="shared" si="48"/>
        <v>4.2347670464366304E-5</v>
      </c>
    </row>
    <row r="409" spans="1:26" s="5" customFormat="1" ht="15" customHeight="1" x14ac:dyDescent="0.25">
      <c r="A409" s="2">
        <v>2014</v>
      </c>
      <c r="B409" s="2">
        <v>1864</v>
      </c>
      <c r="C409" s="3" t="s">
        <v>10</v>
      </c>
      <c r="D409" s="4">
        <v>42226</v>
      </c>
      <c r="E409" s="2">
        <v>5270</v>
      </c>
      <c r="F409" s="3" t="s">
        <v>5</v>
      </c>
      <c r="G409" s="3" t="s">
        <v>1</v>
      </c>
      <c r="H409" s="3" t="s">
        <v>4</v>
      </c>
      <c r="I409" s="2">
        <v>1990</v>
      </c>
      <c r="J409" s="2">
        <v>400</v>
      </c>
      <c r="K409" s="2">
        <v>90</v>
      </c>
      <c r="L409" s="2">
        <v>0.7</v>
      </c>
      <c r="M409" s="1">
        <v>8.17</v>
      </c>
      <c r="N409" s="1">
        <v>1.9000000000000001E-4</v>
      </c>
      <c r="O409" s="1">
        <v>0.47899999999999998</v>
      </c>
      <c r="P409" s="1">
        <v>3.6100000000000003E-5</v>
      </c>
      <c r="Q409" s="1">
        <v>0.28816666584860301</v>
      </c>
      <c r="R409" s="1">
        <v>2.4937776896114799E-2</v>
      </c>
      <c r="S409" s="16"/>
      <c r="T409" s="16"/>
      <c r="V409" s="18"/>
      <c r="W409" s="18"/>
      <c r="Z409" s="18"/>
    </row>
    <row r="410" spans="1:26" s="5" customFormat="1" ht="15" customHeight="1" x14ac:dyDescent="0.25">
      <c r="A410" s="2">
        <v>2014</v>
      </c>
      <c r="B410" s="2">
        <v>1864</v>
      </c>
      <c r="C410" s="3" t="s">
        <v>10</v>
      </c>
      <c r="D410" s="4">
        <v>42226</v>
      </c>
      <c r="E410" s="2">
        <v>5271</v>
      </c>
      <c r="F410" s="3" t="s">
        <v>2</v>
      </c>
      <c r="G410" s="3" t="s">
        <v>1</v>
      </c>
      <c r="H410" s="3" t="s">
        <v>13</v>
      </c>
      <c r="I410" s="2">
        <v>2015</v>
      </c>
      <c r="J410" s="2">
        <v>400</v>
      </c>
      <c r="K410" s="2">
        <v>102</v>
      </c>
      <c r="L410" s="2">
        <v>0.7</v>
      </c>
      <c r="M410" s="1">
        <v>2.3199999999999998</v>
      </c>
      <c r="N410" s="1">
        <v>3.0000000000000001E-5</v>
      </c>
      <c r="O410" s="1">
        <v>0.112</v>
      </c>
      <c r="P410" s="1">
        <v>7.9999999999999996E-6</v>
      </c>
      <c r="Q410" s="1">
        <v>7.4925922500612099E-2</v>
      </c>
      <c r="R410" s="1">
        <v>4.0296296685673801E-3</v>
      </c>
      <c r="S410" s="16">
        <f t="shared" si="42"/>
        <v>0.21324074334799092</v>
      </c>
      <c r="T410" s="16">
        <f t="shared" si="43"/>
        <v>2.090814722754742E-2</v>
      </c>
      <c r="U410" s="5">
        <f t="shared" si="44"/>
        <v>5.8422121465202988E-4</v>
      </c>
      <c r="V410" s="18">
        <f t="shared" si="45"/>
        <v>5.7282595143965534E-5</v>
      </c>
      <c r="W410" s="18">
        <f t="shared" si="46"/>
        <v>5.269998753244829E-5</v>
      </c>
      <c r="X410" s="5">
        <f>LOOKUP(G410,'Load Factor Adjustment'!$A$40:$A$46,'Load Factor Adjustment'!$D$40:$D$46)</f>
        <v>0.68571428571428572</v>
      </c>
      <c r="Y410" s="5">
        <f t="shared" si="47"/>
        <v>4.0060883290424904E-4</v>
      </c>
      <c r="Z410" s="18">
        <f t="shared" si="48"/>
        <v>3.613713430796454E-5</v>
      </c>
    </row>
    <row r="411" spans="1:26" s="5" customFormat="1" ht="15" customHeight="1" x14ac:dyDescent="0.25">
      <c r="A411" s="2">
        <v>2015</v>
      </c>
      <c r="B411" s="2">
        <v>1865</v>
      </c>
      <c r="C411" s="3" t="s">
        <v>10</v>
      </c>
      <c r="D411" s="4">
        <v>42333</v>
      </c>
      <c r="E411" s="2">
        <v>5344</v>
      </c>
      <c r="F411" s="3" t="s">
        <v>5</v>
      </c>
      <c r="G411" s="3" t="s">
        <v>1</v>
      </c>
      <c r="H411" s="3" t="s">
        <v>4</v>
      </c>
      <c r="I411" s="2">
        <v>1971</v>
      </c>
      <c r="J411" s="2">
        <v>150</v>
      </c>
      <c r="K411" s="2">
        <v>114</v>
      </c>
      <c r="L411" s="2">
        <v>0.7</v>
      </c>
      <c r="M411" s="1">
        <v>12.09</v>
      </c>
      <c r="N411" s="1">
        <v>2.7999999999999998E-4</v>
      </c>
      <c r="O411" s="1">
        <v>0.60499999999999998</v>
      </c>
      <c r="P411" s="1">
        <v>4.3999999999999999E-5</v>
      </c>
      <c r="Q411" s="1">
        <v>0.186674999559517</v>
      </c>
      <c r="R411" s="1">
        <v>1.2249722298602401E-2</v>
      </c>
      <c r="S411" s="16"/>
      <c r="T411" s="16"/>
      <c r="V411" s="18"/>
      <c r="W411" s="18"/>
      <c r="Z411" s="18"/>
    </row>
    <row r="412" spans="1:26" s="5" customFormat="1" ht="15" customHeight="1" x14ac:dyDescent="0.25">
      <c r="A412" s="2">
        <v>2015</v>
      </c>
      <c r="B412" s="2">
        <v>1865</v>
      </c>
      <c r="C412" s="3" t="s">
        <v>10</v>
      </c>
      <c r="D412" s="4">
        <v>42333</v>
      </c>
      <c r="E412" s="2">
        <v>5345</v>
      </c>
      <c r="F412" s="3" t="s">
        <v>2</v>
      </c>
      <c r="G412" s="3" t="s">
        <v>1</v>
      </c>
      <c r="H412" s="3" t="s">
        <v>0</v>
      </c>
      <c r="I412" s="2">
        <v>2015</v>
      </c>
      <c r="J412" s="2">
        <v>150</v>
      </c>
      <c r="K412" s="2">
        <v>105</v>
      </c>
      <c r="L412" s="2">
        <v>0.7</v>
      </c>
      <c r="M412" s="1">
        <v>0.26</v>
      </c>
      <c r="N412" s="1">
        <v>3.9999999999999998E-6</v>
      </c>
      <c r="O412" s="1">
        <v>8.9999999999999993E-3</v>
      </c>
      <c r="P412" s="1">
        <v>3.9999999999999998E-7</v>
      </c>
      <c r="Q412" s="1">
        <v>3.1961803851349598E-3</v>
      </c>
      <c r="R412" s="1">
        <v>1.13020826742853E-4</v>
      </c>
      <c r="S412" s="16">
        <f t="shared" si="42"/>
        <v>0.18347881917438202</v>
      </c>
      <c r="T412" s="16">
        <f t="shared" si="43"/>
        <v>1.2136701471859548E-2</v>
      </c>
      <c r="U412" s="5">
        <f t="shared" si="44"/>
        <v>5.0268169636816988E-4</v>
      </c>
      <c r="V412" s="18">
        <f t="shared" si="45"/>
        <v>3.325123690920424E-5</v>
      </c>
      <c r="W412" s="18">
        <f t="shared" si="46"/>
        <v>3.0591137956467904E-5</v>
      </c>
      <c r="X412" s="5">
        <f>LOOKUP(G412,'Load Factor Adjustment'!$A$40:$A$46,'Load Factor Adjustment'!$D$40:$D$46)</f>
        <v>0.68571428571428572</v>
      </c>
      <c r="Y412" s="5">
        <f t="shared" si="47"/>
        <v>3.4469602036674504E-4</v>
      </c>
      <c r="Z412" s="18">
        <f t="shared" si="48"/>
        <v>2.0976780313006563E-5</v>
      </c>
    </row>
    <row r="413" spans="1:26" s="5" customFormat="1" ht="15" customHeight="1" x14ac:dyDescent="0.25">
      <c r="A413" s="2">
        <v>2015</v>
      </c>
      <c r="B413" s="2">
        <v>1866</v>
      </c>
      <c r="C413" s="3" t="s">
        <v>10</v>
      </c>
      <c r="D413" s="4">
        <v>42290</v>
      </c>
      <c r="E413" s="2">
        <v>5342</v>
      </c>
      <c r="F413" s="3" t="s">
        <v>5</v>
      </c>
      <c r="G413" s="3" t="s">
        <v>1</v>
      </c>
      <c r="H413" s="3" t="s">
        <v>4</v>
      </c>
      <c r="I413" s="2">
        <v>1962</v>
      </c>
      <c r="J413" s="2">
        <v>200</v>
      </c>
      <c r="K413" s="2">
        <v>76</v>
      </c>
      <c r="L413" s="2">
        <v>0.7</v>
      </c>
      <c r="M413" s="1">
        <v>12.09</v>
      </c>
      <c r="N413" s="1">
        <v>2.7999999999999998E-4</v>
      </c>
      <c r="O413" s="1">
        <v>0.60499999999999998</v>
      </c>
      <c r="P413" s="1">
        <v>4.3999999999999999E-5</v>
      </c>
      <c r="Q413" s="1">
        <v>0.17989012320033901</v>
      </c>
      <c r="R413" s="1">
        <v>1.30818518995251E-2</v>
      </c>
      <c r="S413" s="16"/>
      <c r="T413" s="16"/>
      <c r="V413" s="18"/>
      <c r="W413" s="18"/>
      <c r="Z413" s="18"/>
    </row>
    <row r="414" spans="1:26" s="5" customFormat="1" ht="15" customHeight="1" x14ac:dyDescent="0.25">
      <c r="A414" s="2">
        <v>2015</v>
      </c>
      <c r="B414" s="2">
        <v>1866</v>
      </c>
      <c r="C414" s="3" t="s">
        <v>10</v>
      </c>
      <c r="D414" s="4">
        <v>42290</v>
      </c>
      <c r="E414" s="2">
        <v>5343</v>
      </c>
      <c r="F414" s="3" t="s">
        <v>2</v>
      </c>
      <c r="G414" s="3" t="s">
        <v>1</v>
      </c>
      <c r="H414" s="3" t="s">
        <v>13</v>
      </c>
      <c r="I414" s="2">
        <v>2015</v>
      </c>
      <c r="J414" s="2">
        <v>200</v>
      </c>
      <c r="K414" s="2">
        <v>95</v>
      </c>
      <c r="L414" s="2">
        <v>0.7</v>
      </c>
      <c r="M414" s="1">
        <v>2.74</v>
      </c>
      <c r="N414" s="1">
        <v>3.6000000000000001E-5</v>
      </c>
      <c r="O414" s="1">
        <v>0.112</v>
      </c>
      <c r="P414" s="1">
        <v>7.9999999999999996E-6</v>
      </c>
      <c r="Q414" s="1">
        <v>4.0697530329603999E-2</v>
      </c>
      <c r="R414" s="1">
        <v>1.7592592796854801E-3</v>
      </c>
      <c r="S414" s="16">
        <f t="shared" si="42"/>
        <v>0.13919259287073502</v>
      </c>
      <c r="T414" s="16">
        <f t="shared" si="43"/>
        <v>1.132259261983962E-2</v>
      </c>
      <c r="U414" s="5">
        <f t="shared" si="44"/>
        <v>3.8134956950886304E-4</v>
      </c>
      <c r="V414" s="18">
        <f t="shared" si="45"/>
        <v>3.1020801698190741E-5</v>
      </c>
      <c r="W414" s="18">
        <f t="shared" si="46"/>
        <v>2.8539137562335484E-5</v>
      </c>
      <c r="X414" s="5">
        <f>LOOKUP(G414,'Load Factor Adjustment'!$A$40:$A$46,'Load Factor Adjustment'!$D$40:$D$46)</f>
        <v>0.68571428571428572</v>
      </c>
      <c r="Y414" s="5">
        <f t="shared" si="47"/>
        <v>2.6149684766322038E-4</v>
      </c>
      <c r="Z414" s="18">
        <f t="shared" si="48"/>
        <v>1.9569694328458618E-5</v>
      </c>
    </row>
    <row r="415" spans="1:26" s="5" customFormat="1" ht="15" customHeight="1" x14ac:dyDescent="0.25">
      <c r="A415" s="2">
        <v>2015</v>
      </c>
      <c r="B415" s="2">
        <v>1867</v>
      </c>
      <c r="C415" s="3" t="s">
        <v>10</v>
      </c>
      <c r="D415" s="4">
        <v>42292</v>
      </c>
      <c r="E415" s="2">
        <v>5338</v>
      </c>
      <c r="F415" s="3" t="s">
        <v>5</v>
      </c>
      <c r="G415" s="3" t="s">
        <v>1</v>
      </c>
      <c r="H415" s="3" t="s">
        <v>4</v>
      </c>
      <c r="I415" s="2">
        <v>1997</v>
      </c>
      <c r="J415" s="2">
        <v>200</v>
      </c>
      <c r="K415" s="2">
        <v>80</v>
      </c>
      <c r="L415" s="2">
        <v>0.7</v>
      </c>
      <c r="M415" s="1">
        <v>8.17</v>
      </c>
      <c r="N415" s="1">
        <v>1.9000000000000001E-4</v>
      </c>
      <c r="O415" s="1">
        <v>0.47899999999999998</v>
      </c>
      <c r="P415" s="1">
        <v>3.6100000000000003E-5</v>
      </c>
      <c r="Q415" s="1">
        <v>0.111654320375315</v>
      </c>
      <c r="R415" s="1">
        <v>7.9637035035288808E-3</v>
      </c>
      <c r="S415" s="16"/>
      <c r="T415" s="16"/>
      <c r="V415" s="18"/>
      <c r="W415" s="18"/>
      <c r="Z415" s="18"/>
    </row>
    <row r="416" spans="1:26" s="5" customFormat="1" ht="15" customHeight="1" x14ac:dyDescent="0.25">
      <c r="A416" s="2">
        <v>2015</v>
      </c>
      <c r="B416" s="2">
        <v>1867</v>
      </c>
      <c r="C416" s="3" t="s">
        <v>10</v>
      </c>
      <c r="D416" s="4">
        <v>42292</v>
      </c>
      <c r="E416" s="2">
        <v>5339</v>
      </c>
      <c r="F416" s="3" t="s">
        <v>2</v>
      </c>
      <c r="G416" s="3" t="s">
        <v>1</v>
      </c>
      <c r="H416" s="3" t="s">
        <v>13</v>
      </c>
      <c r="I416" s="2">
        <v>2014</v>
      </c>
      <c r="J416" s="2">
        <v>200</v>
      </c>
      <c r="K416" s="2">
        <v>85</v>
      </c>
      <c r="L416" s="2">
        <v>0.7</v>
      </c>
      <c r="M416" s="1">
        <v>2.74</v>
      </c>
      <c r="N416" s="1">
        <v>3.6000000000000001E-5</v>
      </c>
      <c r="O416" s="1">
        <v>0.112</v>
      </c>
      <c r="P416" s="1">
        <v>7.9999999999999996E-6</v>
      </c>
      <c r="Q416" s="1">
        <v>3.64135797685931E-2</v>
      </c>
      <c r="R416" s="1">
        <v>1.57407409235017E-3</v>
      </c>
      <c r="S416" s="16">
        <f t="shared" si="42"/>
        <v>7.5240740606721895E-2</v>
      </c>
      <c r="T416" s="16">
        <f t="shared" si="43"/>
        <v>6.3896294111787108E-3</v>
      </c>
      <c r="U416" s="5">
        <f t="shared" si="44"/>
        <v>2.061390153608819E-4</v>
      </c>
      <c r="V416" s="18">
        <f t="shared" si="45"/>
        <v>1.7505834003229344E-5</v>
      </c>
      <c r="W416" s="18">
        <f t="shared" si="46"/>
        <v>1.6105367282970997E-5</v>
      </c>
      <c r="X416" s="5">
        <f>LOOKUP(G416,'Load Factor Adjustment'!$A$40:$A$46,'Load Factor Adjustment'!$D$40:$D$46)</f>
        <v>0.68571428571428572</v>
      </c>
      <c r="Y416" s="5">
        <f t="shared" si="47"/>
        <v>1.4135246767603331E-4</v>
      </c>
      <c r="Z416" s="18">
        <f t="shared" si="48"/>
        <v>1.1043680422608684E-5</v>
      </c>
    </row>
    <row r="417" spans="1:26" s="5" customFormat="1" ht="15" customHeight="1" x14ac:dyDescent="0.25">
      <c r="A417" s="2">
        <v>2015</v>
      </c>
      <c r="B417" s="2">
        <v>1868</v>
      </c>
      <c r="C417" s="3" t="s">
        <v>10</v>
      </c>
      <c r="D417" s="4">
        <v>42297</v>
      </c>
      <c r="E417" s="2">
        <v>5336</v>
      </c>
      <c r="F417" s="3" t="s">
        <v>5</v>
      </c>
      <c r="G417" s="3" t="s">
        <v>1</v>
      </c>
      <c r="H417" s="3" t="s">
        <v>4</v>
      </c>
      <c r="I417" s="2">
        <v>1975</v>
      </c>
      <c r="J417" s="2">
        <v>200</v>
      </c>
      <c r="K417" s="2">
        <v>98</v>
      </c>
      <c r="L417" s="2">
        <v>0.7</v>
      </c>
      <c r="M417" s="1">
        <v>12.09</v>
      </c>
      <c r="N417" s="1">
        <v>2.7999999999999998E-4</v>
      </c>
      <c r="O417" s="1">
        <v>0.60499999999999998</v>
      </c>
      <c r="P417" s="1">
        <v>4.3999999999999999E-5</v>
      </c>
      <c r="Q417" s="1">
        <v>0.220953703266451</v>
      </c>
      <c r="R417" s="1">
        <v>1.51385803243378E-2</v>
      </c>
      <c r="S417" s="16"/>
      <c r="T417" s="16"/>
      <c r="V417" s="18"/>
      <c r="W417" s="18"/>
      <c r="Z417" s="18"/>
    </row>
    <row r="418" spans="1:26" s="5" customFormat="1" ht="15" customHeight="1" x14ac:dyDescent="0.25">
      <c r="A418" s="2">
        <v>2015</v>
      </c>
      <c r="B418" s="2">
        <v>1868</v>
      </c>
      <c r="C418" s="3" t="s">
        <v>10</v>
      </c>
      <c r="D418" s="4">
        <v>42297</v>
      </c>
      <c r="E418" s="2">
        <v>5337</v>
      </c>
      <c r="F418" s="3" t="s">
        <v>2</v>
      </c>
      <c r="G418" s="3" t="s">
        <v>1</v>
      </c>
      <c r="H418" s="3" t="s">
        <v>28</v>
      </c>
      <c r="I418" s="2">
        <v>2012</v>
      </c>
      <c r="J418" s="2">
        <v>200</v>
      </c>
      <c r="K418" s="2">
        <v>100</v>
      </c>
      <c r="L418" s="2">
        <v>0.7</v>
      </c>
      <c r="M418" s="1">
        <v>2.15</v>
      </c>
      <c r="N418" s="1">
        <v>2.6999999999999999E-5</v>
      </c>
      <c r="O418" s="1">
        <v>8.9999999999999993E-3</v>
      </c>
      <c r="P418" s="1">
        <v>3.9999999999999998E-7</v>
      </c>
      <c r="Q418" s="1">
        <v>3.3595679912636699E-2</v>
      </c>
      <c r="R418" s="1">
        <v>1.4506172001795101E-4</v>
      </c>
      <c r="S418" s="16">
        <f t="shared" si="42"/>
        <v>0.1873580233538143</v>
      </c>
      <c r="T418" s="16">
        <f t="shared" si="43"/>
        <v>1.4993518604319848E-2</v>
      </c>
      <c r="U418" s="5">
        <f t="shared" si="44"/>
        <v>5.1330965302414874E-4</v>
      </c>
      <c r="V418" s="18">
        <f t="shared" si="45"/>
        <v>4.1078133162520129E-5</v>
      </c>
      <c r="W418" s="18">
        <f t="shared" si="46"/>
        <v>3.7791882509518518E-5</v>
      </c>
      <c r="X418" s="5">
        <f>LOOKUP(G418,'Load Factor Adjustment'!$A$40:$A$46,'Load Factor Adjustment'!$D$40:$D$46)</f>
        <v>0.68571428571428572</v>
      </c>
      <c r="Y418" s="5">
        <f t="shared" si="47"/>
        <v>3.5198376207370199E-4</v>
      </c>
      <c r="Z418" s="18">
        <f t="shared" si="48"/>
        <v>2.5914433720812699E-5</v>
      </c>
    </row>
    <row r="419" spans="1:26" s="5" customFormat="1" ht="15" customHeight="1" x14ac:dyDescent="0.25">
      <c r="A419" s="2">
        <v>2015</v>
      </c>
      <c r="B419" s="2">
        <v>1869</v>
      </c>
      <c r="C419" s="3" t="s">
        <v>10</v>
      </c>
      <c r="D419" s="4">
        <v>42338</v>
      </c>
      <c r="E419" s="2">
        <v>5334</v>
      </c>
      <c r="F419" s="3" t="s">
        <v>5</v>
      </c>
      <c r="G419" s="3" t="s">
        <v>1</v>
      </c>
      <c r="H419" s="3" t="s">
        <v>4</v>
      </c>
      <c r="I419" s="2">
        <v>1989</v>
      </c>
      <c r="J419" s="2">
        <v>600</v>
      </c>
      <c r="K419" s="2">
        <v>96</v>
      </c>
      <c r="L419" s="2">
        <v>0.7</v>
      </c>
      <c r="M419" s="1">
        <v>8.17</v>
      </c>
      <c r="N419" s="1">
        <v>1.9000000000000001E-4</v>
      </c>
      <c r="O419" s="1">
        <v>0.47899999999999998</v>
      </c>
      <c r="P419" s="1">
        <v>3.6100000000000003E-5</v>
      </c>
      <c r="Q419" s="1">
        <v>0.46444444318671502</v>
      </c>
      <c r="R419" s="1">
        <v>4.0542220772131099E-2</v>
      </c>
      <c r="S419" s="16"/>
      <c r="T419" s="16"/>
      <c r="V419" s="18"/>
      <c r="W419" s="18"/>
      <c r="Z419" s="18"/>
    </row>
    <row r="420" spans="1:26" s="5" customFormat="1" ht="15" customHeight="1" x14ac:dyDescent="0.25">
      <c r="A420" s="2">
        <v>2015</v>
      </c>
      <c r="B420" s="2">
        <v>1869</v>
      </c>
      <c r="C420" s="3" t="s">
        <v>10</v>
      </c>
      <c r="D420" s="4">
        <v>42338</v>
      </c>
      <c r="E420" s="2">
        <v>5335</v>
      </c>
      <c r="F420" s="3" t="s">
        <v>2</v>
      </c>
      <c r="G420" s="3" t="s">
        <v>1</v>
      </c>
      <c r="H420" s="3" t="s">
        <v>28</v>
      </c>
      <c r="I420" s="2">
        <v>2014</v>
      </c>
      <c r="J420" s="2">
        <v>600</v>
      </c>
      <c r="K420" s="2">
        <v>115</v>
      </c>
      <c r="L420" s="2">
        <v>0.7</v>
      </c>
      <c r="M420" s="1">
        <v>2.15</v>
      </c>
      <c r="N420" s="1">
        <v>2.6999999999999999E-5</v>
      </c>
      <c r="O420" s="1">
        <v>8.9999999999999993E-3</v>
      </c>
      <c r="P420" s="1">
        <v>3.9999999999999998E-7</v>
      </c>
      <c r="Q420" s="1">
        <v>0.118780095654483</v>
      </c>
      <c r="R420" s="1">
        <v>5.4305552642691603E-4</v>
      </c>
      <c r="S420" s="16">
        <f t="shared" si="42"/>
        <v>0.34566434753223202</v>
      </c>
      <c r="T420" s="16">
        <f t="shared" si="43"/>
        <v>3.9999165245704182E-2</v>
      </c>
      <c r="U420" s="5">
        <f t="shared" si="44"/>
        <v>9.4702560967734799E-4</v>
      </c>
      <c r="V420" s="18">
        <f t="shared" si="45"/>
        <v>1.0958675409781967E-4</v>
      </c>
      <c r="W420" s="18">
        <f t="shared" si="46"/>
        <v>1.0081981376999411E-4</v>
      </c>
      <c r="X420" s="5">
        <f>LOOKUP(G420,'Load Factor Adjustment'!$A$40:$A$46,'Load Factor Adjustment'!$D$40:$D$46)</f>
        <v>0.68571428571428572</v>
      </c>
      <c r="Y420" s="5">
        <f t="shared" si="47"/>
        <v>6.493889894930386E-4</v>
      </c>
      <c r="Z420" s="18">
        <f t="shared" si="48"/>
        <v>6.9133586585138823E-5</v>
      </c>
    </row>
    <row r="421" spans="1:26" s="5" customFormat="1" ht="15" customHeight="1" x14ac:dyDescent="0.25">
      <c r="A421" s="2">
        <v>2015</v>
      </c>
      <c r="B421" s="2">
        <v>1870</v>
      </c>
      <c r="C421" s="3" t="s">
        <v>10</v>
      </c>
      <c r="D421" s="4">
        <v>42338</v>
      </c>
      <c r="E421" s="2">
        <v>5332</v>
      </c>
      <c r="F421" s="3" t="s">
        <v>5</v>
      </c>
      <c r="G421" s="3" t="s">
        <v>1</v>
      </c>
      <c r="H421" s="3" t="s">
        <v>4</v>
      </c>
      <c r="I421" s="2">
        <v>1985</v>
      </c>
      <c r="J421" s="2">
        <v>350</v>
      </c>
      <c r="K421" s="2">
        <v>118</v>
      </c>
      <c r="L421" s="2">
        <v>0.7</v>
      </c>
      <c r="M421" s="1">
        <v>12.09</v>
      </c>
      <c r="N421" s="1">
        <v>2.7999999999999998E-4</v>
      </c>
      <c r="O421" s="1">
        <v>0.60499999999999998</v>
      </c>
      <c r="P421" s="1">
        <v>4.3999999999999999E-5</v>
      </c>
      <c r="Q421" s="1">
        <v>0.49234953637477702</v>
      </c>
      <c r="R421" s="1">
        <v>3.6105632840411697E-2</v>
      </c>
      <c r="S421" s="16"/>
      <c r="T421" s="16"/>
      <c r="V421" s="18"/>
      <c r="W421" s="18"/>
      <c r="Z421" s="18"/>
    </row>
    <row r="422" spans="1:26" s="5" customFormat="1" ht="15" customHeight="1" x14ac:dyDescent="0.25">
      <c r="A422" s="2">
        <v>2015</v>
      </c>
      <c r="B422" s="2">
        <v>1870</v>
      </c>
      <c r="C422" s="3" t="s">
        <v>10</v>
      </c>
      <c r="D422" s="4">
        <v>42338</v>
      </c>
      <c r="E422" s="2">
        <v>5333</v>
      </c>
      <c r="F422" s="3" t="s">
        <v>2</v>
      </c>
      <c r="G422" s="3" t="s">
        <v>1</v>
      </c>
      <c r="H422" s="3" t="s">
        <v>28</v>
      </c>
      <c r="I422" s="2">
        <v>2014</v>
      </c>
      <c r="J422" s="2">
        <v>350</v>
      </c>
      <c r="K422" s="2">
        <v>115</v>
      </c>
      <c r="L422" s="2">
        <v>0.7</v>
      </c>
      <c r="M422" s="1">
        <v>2.15</v>
      </c>
      <c r="N422" s="1">
        <v>2.6999999999999999E-5</v>
      </c>
      <c r="O422" s="1">
        <v>8.9999999999999993E-3</v>
      </c>
      <c r="P422" s="1">
        <v>3.9999999999999998E-7</v>
      </c>
      <c r="Q422" s="1">
        <v>6.8240212064531403E-2</v>
      </c>
      <c r="R422" s="1">
        <v>3.0125384111596699E-4</v>
      </c>
      <c r="S422" s="16">
        <f t="shared" si="42"/>
        <v>0.42410932431024562</v>
      </c>
      <c r="T422" s="16">
        <f t="shared" si="43"/>
        <v>3.5804378999295727E-2</v>
      </c>
      <c r="U422" s="5">
        <f t="shared" si="44"/>
        <v>1.1619433542746456E-3</v>
      </c>
      <c r="V422" s="18">
        <f t="shared" si="45"/>
        <v>9.8094189039166373E-5</v>
      </c>
      <c r="W422" s="18">
        <f t="shared" si="46"/>
        <v>9.0246653916033074E-5</v>
      </c>
      <c r="X422" s="5">
        <f>LOOKUP(G422,'Load Factor Adjustment'!$A$40:$A$46,'Load Factor Adjustment'!$D$40:$D$46)</f>
        <v>0.68571428571428572</v>
      </c>
      <c r="Y422" s="5">
        <f t="shared" si="47"/>
        <v>7.9676115721689987E-4</v>
      </c>
      <c r="Z422" s="18">
        <f t="shared" si="48"/>
        <v>6.1883419828136967E-5</v>
      </c>
    </row>
    <row r="423" spans="1:26" s="5" customFormat="1" ht="15" customHeight="1" x14ac:dyDescent="0.25">
      <c r="A423" s="2">
        <v>2015</v>
      </c>
      <c r="B423" s="2">
        <v>1871</v>
      </c>
      <c r="C423" s="3" t="s">
        <v>10</v>
      </c>
      <c r="D423" s="4">
        <v>42320</v>
      </c>
      <c r="E423" s="2">
        <v>5340</v>
      </c>
      <c r="F423" s="3" t="s">
        <v>5</v>
      </c>
      <c r="G423" s="3" t="s">
        <v>1</v>
      </c>
      <c r="H423" s="3" t="s">
        <v>4</v>
      </c>
      <c r="I423" s="2">
        <v>1992</v>
      </c>
      <c r="J423" s="2">
        <v>200</v>
      </c>
      <c r="K423" s="2">
        <v>87</v>
      </c>
      <c r="L423" s="2">
        <v>0.7</v>
      </c>
      <c r="M423" s="1">
        <v>8.17</v>
      </c>
      <c r="N423" s="1">
        <v>1.9000000000000001E-4</v>
      </c>
      <c r="O423" s="1">
        <v>0.47899999999999998</v>
      </c>
      <c r="P423" s="1">
        <v>3.6100000000000003E-5</v>
      </c>
      <c r="Q423" s="1">
        <v>0.123974999372727</v>
      </c>
      <c r="R423" s="1">
        <v>9.1452034562354394E-3</v>
      </c>
      <c r="S423" s="16"/>
      <c r="T423" s="16"/>
      <c r="V423" s="18"/>
      <c r="W423" s="18"/>
      <c r="Z423" s="18"/>
    </row>
    <row r="424" spans="1:26" s="5" customFormat="1" ht="15" customHeight="1" x14ac:dyDescent="0.25">
      <c r="A424" s="2">
        <v>2015</v>
      </c>
      <c r="B424" s="2">
        <v>1871</v>
      </c>
      <c r="C424" s="3" t="s">
        <v>10</v>
      </c>
      <c r="D424" s="4">
        <v>42320</v>
      </c>
      <c r="E424" s="2">
        <v>5341</v>
      </c>
      <c r="F424" s="3" t="s">
        <v>2</v>
      </c>
      <c r="G424" s="3" t="s">
        <v>1</v>
      </c>
      <c r="H424" s="3" t="s">
        <v>13</v>
      </c>
      <c r="I424" s="2">
        <v>2014</v>
      </c>
      <c r="J424" s="2">
        <v>200</v>
      </c>
      <c r="K424" s="2">
        <v>108</v>
      </c>
      <c r="L424" s="2">
        <v>0.7</v>
      </c>
      <c r="M424" s="1">
        <v>2.3199999999999998</v>
      </c>
      <c r="N424" s="1">
        <v>3.0000000000000001E-5</v>
      </c>
      <c r="O424" s="1">
        <v>0.112</v>
      </c>
      <c r="P424" s="1">
        <v>7.9999999999999996E-6</v>
      </c>
      <c r="Q424" s="1">
        <v>3.91666648744112E-2</v>
      </c>
      <c r="R424" s="1">
        <v>2.0000000232213901E-3</v>
      </c>
      <c r="S424" s="16">
        <f t="shared" si="42"/>
        <v>8.4808334498315804E-2</v>
      </c>
      <c r="T424" s="16">
        <f t="shared" si="43"/>
        <v>7.1452034330140492E-3</v>
      </c>
      <c r="U424" s="5">
        <f t="shared" si="44"/>
        <v>2.3235160136524877E-4</v>
      </c>
      <c r="V424" s="18">
        <f t="shared" si="45"/>
        <v>1.9575899816476848E-5</v>
      </c>
      <c r="W424" s="18">
        <f t="shared" si="46"/>
        <v>1.8009827831158702E-5</v>
      </c>
      <c r="X424" s="5">
        <f>LOOKUP(G424,'Load Factor Adjustment'!$A$40:$A$46,'Load Factor Adjustment'!$D$40:$D$46)</f>
        <v>0.68571428571428572</v>
      </c>
      <c r="Y424" s="5">
        <f t="shared" si="47"/>
        <v>1.5932681236474202E-4</v>
      </c>
      <c r="Z424" s="18">
        <f t="shared" si="48"/>
        <v>1.2349596227080253E-5</v>
      </c>
    </row>
    <row r="425" spans="1:26" s="5" customFormat="1" ht="15" customHeight="1" x14ac:dyDescent="0.25">
      <c r="A425" s="2">
        <v>2015</v>
      </c>
      <c r="B425" s="2">
        <v>1872</v>
      </c>
      <c r="C425" s="3" t="s">
        <v>10</v>
      </c>
      <c r="D425" s="4">
        <v>42349</v>
      </c>
      <c r="E425" s="2">
        <v>5330</v>
      </c>
      <c r="F425" s="3" t="s">
        <v>5</v>
      </c>
      <c r="G425" s="3" t="s">
        <v>1</v>
      </c>
      <c r="H425" s="3" t="s">
        <v>4</v>
      </c>
      <c r="I425" s="2">
        <v>1997</v>
      </c>
      <c r="J425" s="2">
        <v>500</v>
      </c>
      <c r="K425" s="2">
        <v>89</v>
      </c>
      <c r="L425" s="2">
        <v>0.7</v>
      </c>
      <c r="M425" s="1">
        <v>8.17</v>
      </c>
      <c r="N425" s="1">
        <v>1.9000000000000001E-4</v>
      </c>
      <c r="O425" s="1">
        <v>0.47899999999999998</v>
      </c>
      <c r="P425" s="1">
        <v>3.6100000000000003E-5</v>
      </c>
      <c r="Q425" s="1">
        <v>0.35555362552210901</v>
      </c>
      <c r="R425" s="1">
        <v>3.0701908640004501E-2</v>
      </c>
      <c r="S425" s="16"/>
      <c r="T425" s="16"/>
      <c r="V425" s="18"/>
      <c r="W425" s="18"/>
      <c r="Z425" s="18"/>
    </row>
    <row r="426" spans="1:26" s="5" customFormat="1" ht="15" customHeight="1" x14ac:dyDescent="0.25">
      <c r="A426" s="2">
        <v>2015</v>
      </c>
      <c r="B426" s="2">
        <v>1872</v>
      </c>
      <c r="C426" s="3" t="s">
        <v>10</v>
      </c>
      <c r="D426" s="4">
        <v>42349</v>
      </c>
      <c r="E426" s="2">
        <v>5331</v>
      </c>
      <c r="F426" s="3" t="s">
        <v>2</v>
      </c>
      <c r="G426" s="3" t="s">
        <v>1</v>
      </c>
      <c r="H426" s="3" t="s">
        <v>13</v>
      </c>
      <c r="I426" s="2">
        <v>2015</v>
      </c>
      <c r="J426" s="2">
        <v>500</v>
      </c>
      <c r="K426" s="2">
        <v>105</v>
      </c>
      <c r="L426" s="2">
        <v>0.7</v>
      </c>
      <c r="M426" s="1">
        <v>2.3199999999999998</v>
      </c>
      <c r="N426" s="1">
        <v>3.0000000000000001E-5</v>
      </c>
      <c r="O426" s="1">
        <v>0.112</v>
      </c>
      <c r="P426" s="1">
        <v>7.9999999999999996E-6</v>
      </c>
      <c r="Q426" s="1">
        <v>9.7019671492654697E-2</v>
      </c>
      <c r="R426" s="1">
        <v>5.3472222691573696E-3</v>
      </c>
      <c r="S426" s="16">
        <f t="shared" si="42"/>
        <v>0.25853395402945434</v>
      </c>
      <c r="T426" s="16">
        <f t="shared" si="43"/>
        <v>2.5354686370847132E-2</v>
      </c>
      <c r="U426" s="5">
        <f t="shared" si="44"/>
        <v>7.083122028204229E-4</v>
      </c>
      <c r="V426" s="18">
        <f t="shared" si="45"/>
        <v>6.9464894166704476E-5</v>
      </c>
      <c r="W426" s="18">
        <f t="shared" si="46"/>
        <v>6.3907702633368124E-5</v>
      </c>
      <c r="X426" s="5">
        <f>LOOKUP(G426,'Load Factor Adjustment'!$A$40:$A$46,'Load Factor Adjustment'!$D$40:$D$46)</f>
        <v>0.68571428571428572</v>
      </c>
      <c r="Y426" s="5">
        <f t="shared" si="47"/>
        <v>4.8569979621971855E-4</v>
      </c>
      <c r="Z426" s="18">
        <f t="shared" si="48"/>
        <v>4.3822424662881E-5</v>
      </c>
    </row>
    <row r="427" spans="1:26" s="5" customFormat="1" ht="15" customHeight="1" x14ac:dyDescent="0.25">
      <c r="A427" s="2">
        <v>2014</v>
      </c>
      <c r="B427" s="2">
        <v>1873</v>
      </c>
      <c r="C427" s="3" t="s">
        <v>10</v>
      </c>
      <c r="D427" s="4">
        <v>42297</v>
      </c>
      <c r="E427" s="2">
        <v>5268</v>
      </c>
      <c r="F427" s="3" t="s">
        <v>5</v>
      </c>
      <c r="G427" s="3" t="s">
        <v>1</v>
      </c>
      <c r="H427" s="3" t="s">
        <v>4</v>
      </c>
      <c r="I427" s="2">
        <v>1991</v>
      </c>
      <c r="J427" s="2">
        <v>900</v>
      </c>
      <c r="K427" s="2">
        <v>72</v>
      </c>
      <c r="L427" s="2">
        <v>0.7</v>
      </c>
      <c r="M427" s="1">
        <v>8.17</v>
      </c>
      <c r="N427" s="1">
        <v>1.9000000000000001E-4</v>
      </c>
      <c r="O427" s="1">
        <v>0.47899999999999998</v>
      </c>
      <c r="P427" s="1">
        <v>3.6100000000000003E-5</v>
      </c>
      <c r="Q427" s="1">
        <v>0.52249999858505503</v>
      </c>
      <c r="R427" s="1">
        <v>4.56099983686475E-2</v>
      </c>
      <c r="S427" s="16"/>
      <c r="T427" s="16"/>
      <c r="V427" s="18"/>
      <c r="W427" s="18"/>
      <c r="Z427" s="18"/>
    </row>
    <row r="428" spans="1:26" s="5" customFormat="1" ht="15" customHeight="1" x14ac:dyDescent="0.25">
      <c r="A428" s="2">
        <v>2014</v>
      </c>
      <c r="B428" s="2">
        <v>1873</v>
      </c>
      <c r="C428" s="3" t="s">
        <v>10</v>
      </c>
      <c r="D428" s="4">
        <v>42297</v>
      </c>
      <c r="E428" s="2">
        <v>5269</v>
      </c>
      <c r="F428" s="3" t="s">
        <v>2</v>
      </c>
      <c r="G428" s="3" t="s">
        <v>1</v>
      </c>
      <c r="H428" s="3" t="s">
        <v>23</v>
      </c>
      <c r="I428" s="2">
        <v>2014</v>
      </c>
      <c r="J428" s="2">
        <v>900</v>
      </c>
      <c r="K428" s="2">
        <v>85</v>
      </c>
      <c r="L428" s="2">
        <v>0.7</v>
      </c>
      <c r="M428" s="1">
        <v>2.74</v>
      </c>
      <c r="N428" s="1">
        <v>3.6000000000000001E-5</v>
      </c>
      <c r="O428" s="1">
        <v>8.9999999999999993E-3</v>
      </c>
      <c r="P428" s="1">
        <v>8.9999999999999996E-7</v>
      </c>
      <c r="Q428" s="1">
        <v>0.17129860909507999</v>
      </c>
      <c r="R428" s="1">
        <v>7.7031245736932502E-4</v>
      </c>
      <c r="S428" s="16">
        <f t="shared" si="42"/>
        <v>0.35120138948997504</v>
      </c>
      <c r="T428" s="16">
        <f t="shared" si="43"/>
        <v>4.4839685911278175E-2</v>
      </c>
      <c r="U428" s="5">
        <f t="shared" si="44"/>
        <v>9.621955876437672E-4</v>
      </c>
      <c r="V428" s="18">
        <f t="shared" si="45"/>
        <v>1.2284845455144705E-4</v>
      </c>
      <c r="W428" s="18">
        <f t="shared" si="46"/>
        <v>1.1302057818733129E-4</v>
      </c>
      <c r="X428" s="5">
        <f>LOOKUP(G428,'Load Factor Adjustment'!$A$40:$A$46,'Load Factor Adjustment'!$D$40:$D$46)</f>
        <v>0.68571428571428572</v>
      </c>
      <c r="Y428" s="5">
        <f t="shared" si="47"/>
        <v>6.5979126009858325E-4</v>
      </c>
      <c r="Z428" s="18">
        <f t="shared" si="48"/>
        <v>7.7499825042741453E-5</v>
      </c>
    </row>
    <row r="429" spans="1:26" s="5" customFormat="1" ht="15" customHeight="1" x14ac:dyDescent="0.25">
      <c r="A429" s="2">
        <v>2015</v>
      </c>
      <c r="B429" s="2">
        <v>1874</v>
      </c>
      <c r="C429" s="3" t="s">
        <v>10</v>
      </c>
      <c r="D429" s="4">
        <v>42305</v>
      </c>
      <c r="E429" s="2">
        <v>5358</v>
      </c>
      <c r="F429" s="3" t="s">
        <v>5</v>
      </c>
      <c r="G429" s="3" t="s">
        <v>1</v>
      </c>
      <c r="H429" s="3" t="s">
        <v>4</v>
      </c>
      <c r="I429" s="2">
        <v>1976</v>
      </c>
      <c r="J429" s="2">
        <v>250</v>
      </c>
      <c r="K429" s="2">
        <v>84</v>
      </c>
      <c r="L429" s="2">
        <v>0.7</v>
      </c>
      <c r="M429" s="1">
        <v>12.09</v>
      </c>
      <c r="N429" s="1">
        <v>2.7999999999999998E-4</v>
      </c>
      <c r="O429" s="1">
        <v>0.60499999999999998</v>
      </c>
      <c r="P429" s="1">
        <v>4.3999999999999999E-5</v>
      </c>
      <c r="Q429" s="1">
        <v>0.24581018480452901</v>
      </c>
      <c r="R429" s="1">
        <v>1.76458334031416E-2</v>
      </c>
      <c r="S429" s="16"/>
      <c r="T429" s="16"/>
      <c r="V429" s="18"/>
      <c r="W429" s="18"/>
      <c r="Z429" s="18"/>
    </row>
    <row r="430" spans="1:26" s="5" customFormat="1" ht="15" customHeight="1" x14ac:dyDescent="0.25">
      <c r="A430" s="2">
        <v>2015</v>
      </c>
      <c r="B430" s="2">
        <v>1874</v>
      </c>
      <c r="C430" s="3" t="s">
        <v>10</v>
      </c>
      <c r="D430" s="4">
        <v>42305</v>
      </c>
      <c r="E430" s="2">
        <v>5359</v>
      </c>
      <c r="F430" s="3" t="s">
        <v>2</v>
      </c>
      <c r="G430" s="3" t="s">
        <v>1</v>
      </c>
      <c r="H430" s="3" t="s">
        <v>28</v>
      </c>
      <c r="I430" s="2">
        <v>2014</v>
      </c>
      <c r="J430" s="2">
        <v>250</v>
      </c>
      <c r="K430" s="2">
        <v>105</v>
      </c>
      <c r="L430" s="2">
        <v>0.7</v>
      </c>
      <c r="M430" s="1">
        <v>2.15</v>
      </c>
      <c r="N430" s="1">
        <v>2.6999999999999999E-5</v>
      </c>
      <c r="O430" s="1">
        <v>8.9999999999999993E-3</v>
      </c>
      <c r="P430" s="1">
        <v>3.9999999999999998E-7</v>
      </c>
      <c r="Q430" s="1">
        <v>4.4231048633237902E-2</v>
      </c>
      <c r="R430" s="1">
        <v>1.9241897047569999E-4</v>
      </c>
      <c r="S430" s="16">
        <f t="shared" si="42"/>
        <v>0.20157913617129111</v>
      </c>
      <c r="T430" s="16">
        <f t="shared" si="43"/>
        <v>1.74534144326659E-2</v>
      </c>
      <c r="U430" s="5">
        <f t="shared" si="44"/>
        <v>5.522716059487428E-4</v>
      </c>
      <c r="V430" s="18">
        <f t="shared" si="45"/>
        <v>4.7817573788125757E-5</v>
      </c>
      <c r="W430" s="18">
        <f t="shared" si="46"/>
        <v>4.3992167885075696E-5</v>
      </c>
      <c r="X430" s="5">
        <f>LOOKUP(G430,'Load Factor Adjustment'!$A$40:$A$46,'Load Factor Adjustment'!$D$40:$D$46)</f>
        <v>0.68571428571428572</v>
      </c>
      <c r="Y430" s="5">
        <f t="shared" si="47"/>
        <v>3.7870052979342364E-4</v>
      </c>
      <c r="Z430" s="18">
        <f t="shared" si="48"/>
        <v>3.0166057978337621E-5</v>
      </c>
    </row>
    <row r="431" spans="1:26" s="5" customFormat="1" ht="15" customHeight="1" x14ac:dyDescent="0.25">
      <c r="A431" s="2">
        <v>2015</v>
      </c>
      <c r="B431" s="2">
        <v>1875</v>
      </c>
      <c r="C431" s="3" t="s">
        <v>10</v>
      </c>
      <c r="D431" s="4">
        <v>42286</v>
      </c>
      <c r="E431" s="2">
        <v>5356</v>
      </c>
      <c r="F431" s="3" t="s">
        <v>5</v>
      </c>
      <c r="G431" s="3" t="s">
        <v>1</v>
      </c>
      <c r="H431" s="3" t="s">
        <v>4</v>
      </c>
      <c r="I431" s="2">
        <v>1963</v>
      </c>
      <c r="J431" s="2">
        <v>400</v>
      </c>
      <c r="K431" s="2">
        <v>92</v>
      </c>
      <c r="L431" s="2">
        <v>0.7</v>
      </c>
      <c r="M431" s="1">
        <v>12.09</v>
      </c>
      <c r="N431" s="1">
        <v>2.7999999999999998E-4</v>
      </c>
      <c r="O431" s="1">
        <v>0.60499999999999998</v>
      </c>
      <c r="P431" s="1">
        <v>4.3999999999999999E-5</v>
      </c>
      <c r="Q431" s="1">
        <v>0.43870370311360302</v>
      </c>
      <c r="R431" s="1">
        <v>3.21716050490835E-2</v>
      </c>
      <c r="S431" s="16"/>
      <c r="T431" s="16"/>
      <c r="V431" s="18"/>
      <c r="W431" s="18"/>
      <c r="Z431" s="18"/>
    </row>
    <row r="432" spans="1:26" s="5" customFormat="1" ht="15" customHeight="1" x14ac:dyDescent="0.25">
      <c r="A432" s="2">
        <v>2015</v>
      </c>
      <c r="B432" s="2">
        <v>1875</v>
      </c>
      <c r="C432" s="3" t="s">
        <v>10</v>
      </c>
      <c r="D432" s="4">
        <v>42286</v>
      </c>
      <c r="E432" s="2">
        <v>5357</v>
      </c>
      <c r="F432" s="3" t="s">
        <v>2</v>
      </c>
      <c r="G432" s="3" t="s">
        <v>1</v>
      </c>
      <c r="H432" s="3" t="s">
        <v>28</v>
      </c>
      <c r="I432" s="2">
        <v>2014</v>
      </c>
      <c r="J432" s="2">
        <v>400</v>
      </c>
      <c r="K432" s="2">
        <v>115</v>
      </c>
      <c r="L432" s="2">
        <v>0.7</v>
      </c>
      <c r="M432" s="1">
        <v>2.15</v>
      </c>
      <c r="N432" s="1">
        <v>2.6999999999999999E-5</v>
      </c>
      <c r="O432" s="1">
        <v>8.9999999999999993E-3</v>
      </c>
      <c r="P432" s="1">
        <v>3.9999999999999998E-7</v>
      </c>
      <c r="Q432" s="1">
        <v>7.8228397117693096E-2</v>
      </c>
      <c r="R432" s="1">
        <v>3.4783948682961499E-4</v>
      </c>
      <c r="S432" s="16">
        <f t="shared" si="42"/>
        <v>0.36047530599590993</v>
      </c>
      <c r="T432" s="16">
        <f t="shared" si="43"/>
        <v>3.1823765562253886E-2</v>
      </c>
      <c r="U432" s="5">
        <f t="shared" si="44"/>
        <v>9.8760357807098614E-4</v>
      </c>
      <c r="V432" s="18">
        <f t="shared" si="45"/>
        <v>8.7188398800695584E-5</v>
      </c>
      <c r="W432" s="18">
        <f t="shared" si="46"/>
        <v>8.0213326896639938E-5</v>
      </c>
      <c r="X432" s="5">
        <f>LOOKUP(G432,'Load Factor Adjustment'!$A$40:$A$46,'Load Factor Adjustment'!$D$40:$D$46)</f>
        <v>0.68571428571428572</v>
      </c>
      <c r="Y432" s="5">
        <f t="shared" si="47"/>
        <v>6.7721388210581902E-4</v>
      </c>
      <c r="Z432" s="18">
        <f t="shared" si="48"/>
        <v>5.5003424157695961E-5</v>
      </c>
    </row>
    <row r="433" spans="1:26" s="5" customFormat="1" ht="15" customHeight="1" x14ac:dyDescent="0.25">
      <c r="A433" s="2">
        <v>2014</v>
      </c>
      <c r="B433" s="2">
        <v>1876</v>
      </c>
      <c r="C433" s="3" t="s">
        <v>10</v>
      </c>
      <c r="D433" s="4">
        <v>42360</v>
      </c>
      <c r="E433" s="2">
        <v>5354</v>
      </c>
      <c r="F433" s="3" t="s">
        <v>5</v>
      </c>
      <c r="G433" s="3" t="s">
        <v>1</v>
      </c>
      <c r="H433" s="3" t="s">
        <v>4</v>
      </c>
      <c r="I433" s="2">
        <v>1981</v>
      </c>
      <c r="J433" s="2">
        <v>600</v>
      </c>
      <c r="K433" s="2">
        <v>60</v>
      </c>
      <c r="L433" s="2">
        <v>0.7</v>
      </c>
      <c r="M433" s="1">
        <v>12.09</v>
      </c>
      <c r="N433" s="1">
        <v>2.7999999999999998E-4</v>
      </c>
      <c r="O433" s="1">
        <v>0.60499999999999998</v>
      </c>
      <c r="P433" s="1">
        <v>4.3999999999999999E-5</v>
      </c>
      <c r="Q433" s="1">
        <v>0.42916666608939402</v>
      </c>
      <c r="R433" s="1">
        <v>3.1472222330625202E-2</v>
      </c>
      <c r="S433" s="16"/>
      <c r="T433" s="16"/>
      <c r="V433" s="18"/>
      <c r="W433" s="18"/>
      <c r="Z433" s="18"/>
    </row>
    <row r="434" spans="1:26" s="5" customFormat="1" ht="15" customHeight="1" x14ac:dyDescent="0.25">
      <c r="A434" s="2">
        <v>2014</v>
      </c>
      <c r="B434" s="2">
        <v>1876</v>
      </c>
      <c r="C434" s="3" t="s">
        <v>10</v>
      </c>
      <c r="D434" s="4">
        <v>42360</v>
      </c>
      <c r="E434" s="2">
        <v>5355</v>
      </c>
      <c r="F434" s="3" t="s">
        <v>2</v>
      </c>
      <c r="G434" s="3" t="s">
        <v>1</v>
      </c>
      <c r="H434" s="3" t="s">
        <v>0</v>
      </c>
      <c r="I434" s="2">
        <v>2013</v>
      </c>
      <c r="J434" s="2">
        <v>600</v>
      </c>
      <c r="K434" s="2">
        <v>74</v>
      </c>
      <c r="L434" s="2">
        <v>0.7</v>
      </c>
      <c r="M434" s="1">
        <v>2.74</v>
      </c>
      <c r="N434" s="1">
        <v>3.6000000000000001E-5</v>
      </c>
      <c r="O434" s="1">
        <v>8.9999999999999993E-3</v>
      </c>
      <c r="P434" s="1">
        <v>8.9999999999999996E-7</v>
      </c>
      <c r="Q434" s="1">
        <v>9.7570369166350798E-2</v>
      </c>
      <c r="R434" s="1">
        <v>4.0083331066367498E-4</v>
      </c>
      <c r="S434" s="16">
        <f t="shared" si="42"/>
        <v>0.33159629692304321</v>
      </c>
      <c r="T434" s="16">
        <f t="shared" si="43"/>
        <v>3.1071389019961527E-2</v>
      </c>
      <c r="U434" s="5">
        <f t="shared" si="44"/>
        <v>9.0848300526861158E-4</v>
      </c>
      <c r="V434" s="18">
        <f t="shared" si="45"/>
        <v>8.5127093205374042E-5</v>
      </c>
      <c r="W434" s="18">
        <f t="shared" si="46"/>
        <v>7.8316925748944124E-5</v>
      </c>
      <c r="X434" s="5">
        <f>LOOKUP(G434,'Load Factor Adjustment'!$A$40:$A$46,'Load Factor Adjustment'!$D$40:$D$46)</f>
        <v>0.68571428571428572</v>
      </c>
      <c r="Y434" s="5">
        <f t="shared" si="47"/>
        <v>6.2295977504133371E-4</v>
      </c>
      <c r="Z434" s="18">
        <f t="shared" si="48"/>
        <v>5.3703034799275973E-5</v>
      </c>
    </row>
    <row r="435" spans="1:26" s="5" customFormat="1" ht="15" customHeight="1" x14ac:dyDescent="0.25">
      <c r="A435" s="2">
        <v>2015</v>
      </c>
      <c r="B435" s="2">
        <v>1877</v>
      </c>
      <c r="C435" s="3" t="s">
        <v>10</v>
      </c>
      <c r="D435" s="4">
        <v>42341</v>
      </c>
      <c r="E435" s="2">
        <v>5352</v>
      </c>
      <c r="F435" s="3" t="s">
        <v>5</v>
      </c>
      <c r="G435" s="3" t="s">
        <v>1</v>
      </c>
      <c r="H435" s="3" t="s">
        <v>4</v>
      </c>
      <c r="I435" s="2">
        <v>1975</v>
      </c>
      <c r="J435" s="2">
        <v>500</v>
      </c>
      <c r="K435" s="2">
        <v>76</v>
      </c>
      <c r="L435" s="2">
        <v>0.7</v>
      </c>
      <c r="M435" s="1">
        <v>12.09</v>
      </c>
      <c r="N435" s="1">
        <v>2.7999999999999998E-4</v>
      </c>
      <c r="O435" s="1">
        <v>0.60499999999999998</v>
      </c>
      <c r="P435" s="1">
        <v>4.3999999999999999E-5</v>
      </c>
      <c r="Q435" s="1">
        <v>0.45300925864991598</v>
      </c>
      <c r="R435" s="1">
        <v>3.3220679126770999E-2</v>
      </c>
      <c r="S435" s="16"/>
      <c r="T435" s="16"/>
      <c r="V435" s="18"/>
      <c r="W435" s="18"/>
      <c r="Z435" s="18"/>
    </row>
    <row r="436" spans="1:26" s="5" customFormat="1" ht="15" customHeight="1" x14ac:dyDescent="0.25">
      <c r="A436" s="2">
        <v>2015</v>
      </c>
      <c r="B436" s="2">
        <v>1877</v>
      </c>
      <c r="C436" s="3" t="s">
        <v>10</v>
      </c>
      <c r="D436" s="4">
        <v>42341</v>
      </c>
      <c r="E436" s="2">
        <v>5353</v>
      </c>
      <c r="F436" s="3" t="s">
        <v>2</v>
      </c>
      <c r="G436" s="3" t="s">
        <v>1</v>
      </c>
      <c r="H436" s="3" t="s">
        <v>28</v>
      </c>
      <c r="I436" s="2">
        <v>2013</v>
      </c>
      <c r="J436" s="2">
        <v>500</v>
      </c>
      <c r="K436" s="2">
        <v>90</v>
      </c>
      <c r="L436" s="2">
        <v>0.7</v>
      </c>
      <c r="M436" s="1">
        <v>2.15</v>
      </c>
      <c r="N436" s="1">
        <v>2.6999999999999999E-5</v>
      </c>
      <c r="O436" s="1">
        <v>8.9999999999999993E-3</v>
      </c>
      <c r="P436" s="1">
        <v>8.9999999999999996E-7</v>
      </c>
      <c r="Q436" s="1">
        <v>7.6996529781855103E-2</v>
      </c>
      <c r="R436" s="1">
        <v>3.9062497772428202E-4</v>
      </c>
      <c r="S436" s="16">
        <f t="shared" si="42"/>
        <v>0.37601272886806086</v>
      </c>
      <c r="T436" s="16">
        <f t="shared" si="43"/>
        <v>3.2830054149046717E-2</v>
      </c>
      <c r="U436" s="5">
        <f t="shared" si="44"/>
        <v>1.0301718599124955E-3</v>
      </c>
      <c r="V436" s="18">
        <f t="shared" si="45"/>
        <v>8.9945353833004705E-5</v>
      </c>
      <c r="W436" s="18">
        <f t="shared" si="46"/>
        <v>8.2749725526364332E-5</v>
      </c>
      <c r="X436" s="5">
        <f>LOOKUP(G436,'Load Factor Adjustment'!$A$40:$A$46,'Load Factor Adjustment'!$D$40:$D$46)</f>
        <v>0.68571428571428572</v>
      </c>
      <c r="Y436" s="5">
        <f t="shared" si="47"/>
        <v>7.0640356108285399E-4</v>
      </c>
      <c r="Z436" s="18">
        <f t="shared" si="48"/>
        <v>5.6742668932364111E-5</v>
      </c>
    </row>
    <row r="437" spans="1:26" s="5" customFormat="1" ht="15" customHeight="1" x14ac:dyDescent="0.25">
      <c r="A437" s="2">
        <v>2015</v>
      </c>
      <c r="B437" s="2">
        <v>1878</v>
      </c>
      <c r="C437" s="3" t="s">
        <v>10</v>
      </c>
      <c r="D437" s="4">
        <v>42327</v>
      </c>
      <c r="E437" s="2">
        <v>5350</v>
      </c>
      <c r="F437" s="3" t="s">
        <v>5</v>
      </c>
      <c r="G437" s="3" t="s">
        <v>1</v>
      </c>
      <c r="H437" s="3" t="s">
        <v>4</v>
      </c>
      <c r="I437" s="2">
        <v>1976</v>
      </c>
      <c r="J437" s="2">
        <v>150</v>
      </c>
      <c r="K437" s="2">
        <v>72</v>
      </c>
      <c r="L437" s="2">
        <v>0.7</v>
      </c>
      <c r="M437" s="1">
        <v>12.09</v>
      </c>
      <c r="N437" s="1">
        <v>2.7999999999999998E-4</v>
      </c>
      <c r="O437" s="1">
        <v>0.60499999999999998</v>
      </c>
      <c r="P437" s="1">
        <v>4.3999999999999999E-5</v>
      </c>
      <c r="Q437" s="1">
        <v>0.11614999970486201</v>
      </c>
      <c r="R437" s="1">
        <v>7.4616667174421496E-3</v>
      </c>
      <c r="S437" s="16"/>
      <c r="T437" s="16"/>
      <c r="V437" s="18"/>
      <c r="W437" s="18"/>
      <c r="Z437" s="18"/>
    </row>
    <row r="438" spans="1:26" s="5" customFormat="1" ht="15" customHeight="1" x14ac:dyDescent="0.25">
      <c r="A438" s="2">
        <v>2015</v>
      </c>
      <c r="B438" s="2">
        <v>1878</v>
      </c>
      <c r="C438" s="3" t="s">
        <v>10</v>
      </c>
      <c r="D438" s="4">
        <v>42327</v>
      </c>
      <c r="E438" s="2">
        <v>5351</v>
      </c>
      <c r="F438" s="3" t="s">
        <v>2</v>
      </c>
      <c r="G438" s="3" t="s">
        <v>1</v>
      </c>
      <c r="H438" s="3" t="s">
        <v>0</v>
      </c>
      <c r="I438" s="2">
        <v>2014</v>
      </c>
      <c r="J438" s="2">
        <v>150</v>
      </c>
      <c r="K438" s="2">
        <v>75</v>
      </c>
      <c r="L438" s="2">
        <v>0.7</v>
      </c>
      <c r="M438" s="1">
        <v>0.26</v>
      </c>
      <c r="N438" s="1">
        <v>3.4999999999999999E-6</v>
      </c>
      <c r="O438" s="1">
        <v>8.9999999999999993E-3</v>
      </c>
      <c r="P438" s="1">
        <v>8.9999999999999996E-7</v>
      </c>
      <c r="Q438" s="1">
        <v>2.27973078148251E-3</v>
      </c>
      <c r="R438" s="1">
        <v>8.3984370043822205E-5</v>
      </c>
      <c r="S438" s="16">
        <f t="shared" si="42"/>
        <v>0.11387026892337949</v>
      </c>
      <c r="T438" s="16">
        <f t="shared" si="43"/>
        <v>7.3776823473983271E-3</v>
      </c>
      <c r="U438" s="5">
        <f t="shared" si="44"/>
        <v>3.1197333951610821E-4</v>
      </c>
      <c r="V438" s="18">
        <f t="shared" si="45"/>
        <v>2.0212828349036511E-5</v>
      </c>
      <c r="W438" s="18">
        <f t="shared" si="46"/>
        <v>1.8595802081113591E-5</v>
      </c>
      <c r="X438" s="5">
        <f>LOOKUP(G438,'Load Factor Adjustment'!$A$40:$A$46,'Load Factor Adjustment'!$D$40:$D$46)</f>
        <v>0.68571428571428572</v>
      </c>
      <c r="Y438" s="5">
        <f t="shared" si="47"/>
        <v>2.1392457566818849E-4</v>
      </c>
      <c r="Z438" s="18">
        <f t="shared" si="48"/>
        <v>1.2751407141335034E-5</v>
      </c>
    </row>
    <row r="439" spans="1:26" s="5" customFormat="1" ht="15" customHeight="1" x14ac:dyDescent="0.25">
      <c r="A439" s="2">
        <v>2015</v>
      </c>
      <c r="B439" s="2">
        <v>1879</v>
      </c>
      <c r="C439" s="3" t="s">
        <v>10</v>
      </c>
      <c r="D439" s="4">
        <v>42310</v>
      </c>
      <c r="E439" s="2">
        <v>5348</v>
      </c>
      <c r="F439" s="3" t="s">
        <v>5</v>
      </c>
      <c r="G439" s="3" t="s">
        <v>1</v>
      </c>
      <c r="H439" s="3" t="s">
        <v>4</v>
      </c>
      <c r="I439" s="2">
        <v>1977</v>
      </c>
      <c r="J439" s="2">
        <v>200</v>
      </c>
      <c r="K439" s="2">
        <v>72</v>
      </c>
      <c r="L439" s="2">
        <v>0.7</v>
      </c>
      <c r="M439" s="1">
        <v>12.09</v>
      </c>
      <c r="N439" s="1">
        <v>2.7999999999999998E-4</v>
      </c>
      <c r="O439" s="1">
        <v>0.60499999999999998</v>
      </c>
      <c r="P439" s="1">
        <v>4.3999999999999999E-5</v>
      </c>
      <c r="Q439" s="1">
        <v>0.161088888555597</v>
      </c>
      <c r="R439" s="1">
        <v>1.09266667253527E-2</v>
      </c>
      <c r="S439" s="16"/>
      <c r="T439" s="16"/>
      <c r="V439" s="18"/>
      <c r="W439" s="18"/>
      <c r="Z439" s="18"/>
    </row>
    <row r="440" spans="1:26" s="5" customFormat="1" ht="15" customHeight="1" x14ac:dyDescent="0.25">
      <c r="A440" s="2">
        <v>2015</v>
      </c>
      <c r="B440" s="2">
        <v>1879</v>
      </c>
      <c r="C440" s="3" t="s">
        <v>10</v>
      </c>
      <c r="D440" s="4">
        <v>42310</v>
      </c>
      <c r="E440" s="2">
        <v>5349</v>
      </c>
      <c r="F440" s="3" t="s">
        <v>2</v>
      </c>
      <c r="G440" s="3" t="s">
        <v>1</v>
      </c>
      <c r="H440" s="3" t="s">
        <v>23</v>
      </c>
      <c r="I440" s="2">
        <v>2015</v>
      </c>
      <c r="J440" s="2">
        <v>200</v>
      </c>
      <c r="K440" s="2">
        <v>71</v>
      </c>
      <c r="L440" s="2">
        <v>0.7</v>
      </c>
      <c r="M440" s="1">
        <v>2.74</v>
      </c>
      <c r="N440" s="1">
        <v>3.6000000000000001E-5</v>
      </c>
      <c r="O440" s="1">
        <v>0.112</v>
      </c>
      <c r="P440" s="1">
        <v>7.9999999999999996E-6</v>
      </c>
      <c r="Q440" s="1">
        <v>3.04160489831777E-2</v>
      </c>
      <c r="R440" s="1">
        <v>1.3148148300807299E-3</v>
      </c>
      <c r="S440" s="16">
        <f t="shared" si="42"/>
        <v>0.13067283957241929</v>
      </c>
      <c r="T440" s="16">
        <f t="shared" si="43"/>
        <v>9.6118518952719688E-3</v>
      </c>
      <c r="U440" s="5">
        <f t="shared" si="44"/>
        <v>3.5800777965046379E-4</v>
      </c>
      <c r="V440" s="18">
        <f t="shared" si="45"/>
        <v>2.63338408089643E-5</v>
      </c>
      <c r="W440" s="18">
        <f t="shared" si="46"/>
        <v>2.4227133544247157E-5</v>
      </c>
      <c r="X440" s="5">
        <f>LOOKUP(G440,'Load Factor Adjustment'!$A$40:$A$46,'Load Factor Adjustment'!$D$40:$D$46)</f>
        <v>0.68571428571428572</v>
      </c>
      <c r="Y440" s="5">
        <f t="shared" si="47"/>
        <v>2.4549104890317515E-4</v>
      </c>
      <c r="Z440" s="18">
        <f t="shared" si="48"/>
        <v>1.6612891573198051E-5</v>
      </c>
    </row>
    <row r="441" spans="1:26" s="5" customFormat="1" ht="15" customHeight="1" x14ac:dyDescent="0.25">
      <c r="A441" s="2">
        <v>2015</v>
      </c>
      <c r="B441" s="2">
        <v>1880</v>
      </c>
      <c r="C441" s="3" t="s">
        <v>10</v>
      </c>
      <c r="D441" s="4">
        <v>42299</v>
      </c>
      <c r="E441" s="2">
        <v>5346</v>
      </c>
      <c r="F441" s="3" t="s">
        <v>5</v>
      </c>
      <c r="G441" s="3" t="s">
        <v>1</v>
      </c>
      <c r="H441" s="3" t="s">
        <v>4</v>
      </c>
      <c r="I441" s="2">
        <v>1973</v>
      </c>
      <c r="J441" s="2">
        <v>450</v>
      </c>
      <c r="K441" s="2">
        <v>144</v>
      </c>
      <c r="L441" s="2">
        <v>0.7</v>
      </c>
      <c r="M441" s="1">
        <v>11.16</v>
      </c>
      <c r="N441" s="1">
        <v>2.5999999999999998E-4</v>
      </c>
      <c r="O441" s="1">
        <v>0.39600000000000002</v>
      </c>
      <c r="P441" s="1">
        <v>2.8799999999999999E-5</v>
      </c>
      <c r="Q441" s="1">
        <v>0.71399998063594095</v>
      </c>
      <c r="R441" s="1">
        <v>3.7079998781057701E-2</v>
      </c>
      <c r="S441" s="16"/>
      <c r="T441" s="16"/>
      <c r="V441" s="18"/>
      <c r="W441" s="18"/>
      <c r="Z441" s="18"/>
    </row>
    <row r="442" spans="1:26" s="5" customFormat="1" ht="15" customHeight="1" x14ac:dyDescent="0.25">
      <c r="A442" s="2">
        <v>2015</v>
      </c>
      <c r="B442" s="2">
        <v>1880</v>
      </c>
      <c r="C442" s="3" t="s">
        <v>10</v>
      </c>
      <c r="D442" s="4">
        <v>42299</v>
      </c>
      <c r="E442" s="2">
        <v>5347</v>
      </c>
      <c r="F442" s="3" t="s">
        <v>2</v>
      </c>
      <c r="G442" s="3" t="s">
        <v>1</v>
      </c>
      <c r="H442" s="3" t="s">
        <v>28</v>
      </c>
      <c r="I442" s="2">
        <v>2014</v>
      </c>
      <c r="J442" s="2">
        <v>450</v>
      </c>
      <c r="K442" s="2">
        <v>99</v>
      </c>
      <c r="L442" s="2">
        <v>0.7</v>
      </c>
      <c r="M442" s="1">
        <v>2.15</v>
      </c>
      <c r="N442" s="1">
        <v>2.6999999999999999E-5</v>
      </c>
      <c r="O442" s="1">
        <v>8.9999999999999993E-3</v>
      </c>
      <c r="P442" s="1">
        <v>8.9999999999999996E-7</v>
      </c>
      <c r="Q442" s="1">
        <v>7.5994533237596806E-2</v>
      </c>
      <c r="R442" s="1">
        <v>3.7898435329368198E-4</v>
      </c>
      <c r="S442" s="16">
        <f t="shared" si="42"/>
        <v>0.63800544739834408</v>
      </c>
      <c r="T442" s="16">
        <f t="shared" si="43"/>
        <v>3.6701014427764016E-2</v>
      </c>
      <c r="U442" s="5">
        <f t="shared" si="44"/>
        <v>1.7479601298584768E-3</v>
      </c>
      <c r="V442" s="18">
        <f t="shared" si="45"/>
        <v>1.0055072445962744E-4</v>
      </c>
      <c r="W442" s="18">
        <f t="shared" si="46"/>
        <v>9.2506666502857244E-5</v>
      </c>
      <c r="X442" s="5">
        <f>LOOKUP(G442,'Load Factor Adjustment'!$A$40:$A$46,'Load Factor Adjustment'!$D$40:$D$46)</f>
        <v>0.68571428571428572</v>
      </c>
      <c r="Y442" s="5">
        <f t="shared" si="47"/>
        <v>1.1986012319029555E-3</v>
      </c>
      <c r="Z442" s="18">
        <f t="shared" si="48"/>
        <v>6.3433142744816402E-5</v>
      </c>
    </row>
    <row r="443" spans="1:26" s="5" customFormat="1" ht="15" customHeight="1" x14ac:dyDescent="0.25">
      <c r="A443" s="2">
        <v>2014</v>
      </c>
      <c r="B443" s="2">
        <v>1881</v>
      </c>
      <c r="C443" s="3" t="s">
        <v>10</v>
      </c>
      <c r="D443" s="4">
        <v>42160</v>
      </c>
      <c r="E443" s="2">
        <v>5093</v>
      </c>
      <c r="F443" s="3" t="s">
        <v>5</v>
      </c>
      <c r="G443" s="3" t="s">
        <v>1</v>
      </c>
      <c r="H443" s="3" t="s">
        <v>8</v>
      </c>
      <c r="I443" s="2">
        <v>1998</v>
      </c>
      <c r="J443" s="2">
        <v>300</v>
      </c>
      <c r="K443" s="2">
        <v>108</v>
      </c>
      <c r="L443" s="2">
        <v>0.7</v>
      </c>
      <c r="M443" s="1">
        <v>6.54</v>
      </c>
      <c r="N443" s="1">
        <v>1.4999999999999999E-4</v>
      </c>
      <c r="O443" s="1">
        <v>0.30399999999999999</v>
      </c>
      <c r="P443" s="1">
        <v>2.2099999999999998E-5</v>
      </c>
      <c r="Q443" s="1">
        <v>0.18712499698173299</v>
      </c>
      <c r="R443" s="1">
        <v>1.1080749427417399E-2</v>
      </c>
      <c r="S443" s="16"/>
      <c r="T443" s="16"/>
      <c r="V443" s="18"/>
      <c r="W443" s="18"/>
      <c r="Z443" s="18"/>
    </row>
    <row r="444" spans="1:26" s="5" customFormat="1" ht="15" customHeight="1" x14ac:dyDescent="0.25">
      <c r="A444" s="2">
        <v>2014</v>
      </c>
      <c r="B444" s="2">
        <v>1881</v>
      </c>
      <c r="C444" s="3" t="s">
        <v>10</v>
      </c>
      <c r="D444" s="4">
        <v>42160</v>
      </c>
      <c r="E444" s="2">
        <v>5094</v>
      </c>
      <c r="F444" s="3" t="s">
        <v>2</v>
      </c>
      <c r="G444" s="3" t="s">
        <v>1</v>
      </c>
      <c r="H444" s="3" t="s">
        <v>28</v>
      </c>
      <c r="I444" s="2">
        <v>2014</v>
      </c>
      <c r="J444" s="2">
        <v>300</v>
      </c>
      <c r="K444" s="2">
        <v>125</v>
      </c>
      <c r="L444" s="2">
        <v>0.7</v>
      </c>
      <c r="M444" s="1">
        <v>2.15</v>
      </c>
      <c r="N444" s="1">
        <v>2.6999999999999999E-5</v>
      </c>
      <c r="O444" s="1">
        <v>8.9999999999999993E-3</v>
      </c>
      <c r="P444" s="1">
        <v>3.9999999999999998E-7</v>
      </c>
      <c r="Q444" s="1">
        <v>6.3382524830200099E-2</v>
      </c>
      <c r="R444" s="1">
        <v>2.7777776203976998E-4</v>
      </c>
      <c r="S444" s="16">
        <f t="shared" si="42"/>
        <v>0.12374247215153289</v>
      </c>
      <c r="T444" s="16">
        <f t="shared" si="43"/>
        <v>1.0802971665377629E-2</v>
      </c>
      <c r="U444" s="5">
        <f t="shared" si="44"/>
        <v>3.3902047164803529E-4</v>
      </c>
      <c r="V444" s="18">
        <f t="shared" si="45"/>
        <v>2.9597182644870217E-5</v>
      </c>
      <c r="W444" s="18">
        <f t="shared" si="46"/>
        <v>2.7229408033280601E-5</v>
      </c>
      <c r="X444" s="5">
        <f>LOOKUP(G444,'Load Factor Adjustment'!$A$40:$A$46,'Load Factor Adjustment'!$D$40:$D$46)</f>
        <v>0.68571428571428572</v>
      </c>
      <c r="Y444" s="5">
        <f t="shared" si="47"/>
        <v>2.3247118055865276E-4</v>
      </c>
      <c r="Z444" s="18">
        <f t="shared" si="48"/>
        <v>1.867159407996384E-5</v>
      </c>
    </row>
    <row r="445" spans="1:26" s="5" customFormat="1" ht="15" customHeight="1" x14ac:dyDescent="0.25">
      <c r="A445" s="2">
        <v>2014</v>
      </c>
      <c r="B445" s="2">
        <v>1882</v>
      </c>
      <c r="C445" s="3" t="s">
        <v>10</v>
      </c>
      <c r="D445" s="4">
        <v>42222</v>
      </c>
      <c r="E445" s="2">
        <v>5095</v>
      </c>
      <c r="F445" s="3" t="s">
        <v>5</v>
      </c>
      <c r="G445" s="3" t="s">
        <v>1</v>
      </c>
      <c r="H445" s="3" t="s">
        <v>8</v>
      </c>
      <c r="I445" s="2">
        <v>1998</v>
      </c>
      <c r="J445" s="2">
        <v>300</v>
      </c>
      <c r="K445" s="2">
        <v>75</v>
      </c>
      <c r="L445" s="2">
        <v>0.7</v>
      </c>
      <c r="M445" s="1">
        <v>6.54</v>
      </c>
      <c r="N445" s="1">
        <v>1.4999999999999999E-4</v>
      </c>
      <c r="O445" s="1">
        <v>0.55200000000000005</v>
      </c>
      <c r="P445" s="1">
        <v>4.0200000000000001E-5</v>
      </c>
      <c r="Q445" s="1">
        <v>0.129947914570648</v>
      </c>
      <c r="R445" s="1">
        <v>1.39802079112228E-2</v>
      </c>
      <c r="S445" s="16"/>
      <c r="T445" s="16"/>
      <c r="V445" s="18"/>
      <c r="W445" s="18"/>
      <c r="Z445" s="18"/>
    </row>
    <row r="446" spans="1:26" s="5" customFormat="1" ht="15" customHeight="1" x14ac:dyDescent="0.25">
      <c r="A446" s="2">
        <v>2014</v>
      </c>
      <c r="B446" s="2">
        <v>1882</v>
      </c>
      <c r="C446" s="3" t="s">
        <v>10</v>
      </c>
      <c r="D446" s="4">
        <v>42222</v>
      </c>
      <c r="E446" s="2">
        <v>5096</v>
      </c>
      <c r="F446" s="3" t="s">
        <v>2</v>
      </c>
      <c r="G446" s="3" t="s">
        <v>1</v>
      </c>
      <c r="H446" s="3" t="s">
        <v>28</v>
      </c>
      <c r="I446" s="2">
        <v>2012</v>
      </c>
      <c r="J446" s="2">
        <v>300</v>
      </c>
      <c r="K446" s="2">
        <v>85</v>
      </c>
      <c r="L446" s="2">
        <v>0.7</v>
      </c>
      <c r="M446" s="1">
        <v>2.15</v>
      </c>
      <c r="N446" s="1">
        <v>2.6999999999999999E-5</v>
      </c>
      <c r="O446" s="1">
        <v>8.9999999999999993E-3</v>
      </c>
      <c r="P446" s="1">
        <v>8.9999999999999996E-7</v>
      </c>
      <c r="Q446" s="1">
        <v>4.3100116884536098E-2</v>
      </c>
      <c r="R446" s="1">
        <v>2.03645821504086E-4</v>
      </c>
      <c r="S446" s="16">
        <f t="shared" si="42"/>
        <v>8.6847797686111894E-2</v>
      </c>
      <c r="T446" s="16">
        <f t="shared" si="43"/>
        <v>1.3776562089718714E-2</v>
      </c>
      <c r="U446" s="5">
        <f t="shared" si="44"/>
        <v>2.3793917174277232E-4</v>
      </c>
      <c r="V446" s="18">
        <f t="shared" si="45"/>
        <v>3.7744005725256752E-5</v>
      </c>
      <c r="W446" s="18">
        <f t="shared" si="46"/>
        <v>3.4724485267236213E-5</v>
      </c>
      <c r="X446" s="5">
        <f>LOOKUP(G446,'Load Factor Adjustment'!$A$40:$A$46,'Load Factor Adjustment'!$D$40:$D$46)</f>
        <v>0.68571428571428572</v>
      </c>
      <c r="Y446" s="5">
        <f t="shared" si="47"/>
        <v>1.6315828919504389E-4</v>
      </c>
      <c r="Z446" s="18">
        <f t="shared" si="48"/>
        <v>2.3811075611819119E-5</v>
      </c>
    </row>
    <row r="447" spans="1:26" s="5" customFormat="1" ht="15" customHeight="1" x14ac:dyDescent="0.25">
      <c r="A447" s="2">
        <v>2014</v>
      </c>
      <c r="B447" s="2">
        <v>1883</v>
      </c>
      <c r="C447" s="3" t="s">
        <v>10</v>
      </c>
      <c r="D447" s="4">
        <v>42222</v>
      </c>
      <c r="E447" s="2">
        <v>5091</v>
      </c>
      <c r="F447" s="3" t="s">
        <v>5</v>
      </c>
      <c r="G447" s="3" t="s">
        <v>1</v>
      </c>
      <c r="H447" s="3" t="s">
        <v>4</v>
      </c>
      <c r="I447" s="2">
        <v>1988</v>
      </c>
      <c r="J447" s="2">
        <v>550</v>
      </c>
      <c r="K447" s="2">
        <v>74</v>
      </c>
      <c r="L447" s="2">
        <v>0.7</v>
      </c>
      <c r="M447" s="1">
        <v>8.17</v>
      </c>
      <c r="N447" s="1">
        <v>1.9000000000000001E-4</v>
      </c>
      <c r="O447" s="1">
        <v>0.47899999999999998</v>
      </c>
      <c r="P447" s="1">
        <v>3.6100000000000003E-5</v>
      </c>
      <c r="Q447" s="1">
        <v>0.32817515343227999</v>
      </c>
      <c r="R447" s="1">
        <v>2.8647020580307901E-2</v>
      </c>
      <c r="S447" s="16"/>
      <c r="T447" s="16"/>
      <c r="V447" s="18"/>
      <c r="W447" s="18"/>
      <c r="Z447" s="18"/>
    </row>
    <row r="448" spans="1:26" s="5" customFormat="1" ht="15" customHeight="1" x14ac:dyDescent="0.25">
      <c r="A448" s="2">
        <v>2014</v>
      </c>
      <c r="B448" s="2">
        <v>1883</v>
      </c>
      <c r="C448" s="3" t="s">
        <v>10</v>
      </c>
      <c r="D448" s="4">
        <v>42222</v>
      </c>
      <c r="E448" s="2">
        <v>5092</v>
      </c>
      <c r="F448" s="3" t="s">
        <v>2</v>
      </c>
      <c r="G448" s="3" t="s">
        <v>1</v>
      </c>
      <c r="H448" s="3" t="s">
        <v>28</v>
      </c>
      <c r="I448" s="2">
        <v>2012</v>
      </c>
      <c r="J448" s="2">
        <v>550</v>
      </c>
      <c r="K448" s="2">
        <v>85</v>
      </c>
      <c r="L448" s="2">
        <v>0.7</v>
      </c>
      <c r="M448" s="1">
        <v>2.15</v>
      </c>
      <c r="N448" s="1">
        <v>2.6999999999999999E-5</v>
      </c>
      <c r="O448" s="1">
        <v>8.9999999999999993E-3</v>
      </c>
      <c r="P448" s="1">
        <v>8.9999999999999996E-7</v>
      </c>
      <c r="Q448" s="1">
        <v>8.0234328852968897E-2</v>
      </c>
      <c r="R448" s="1">
        <v>4.13932268160911E-4</v>
      </c>
      <c r="S448" s="16">
        <f t="shared" si="42"/>
        <v>0.2479408245793111</v>
      </c>
      <c r="T448" s="16">
        <f t="shared" si="43"/>
        <v>2.8233088312146989E-2</v>
      </c>
      <c r="U448" s="5">
        <f t="shared" si="44"/>
        <v>6.7928993035427704E-4</v>
      </c>
      <c r="V448" s="18">
        <f t="shared" si="45"/>
        <v>7.735092688259449E-5</v>
      </c>
      <c r="W448" s="18">
        <f t="shared" si="46"/>
        <v>7.1162852731986931E-5</v>
      </c>
      <c r="X448" s="5">
        <f>LOOKUP(G448,'Load Factor Adjustment'!$A$40:$A$46,'Load Factor Adjustment'!$D$40:$D$46)</f>
        <v>0.68571428571428572</v>
      </c>
      <c r="Y448" s="5">
        <f t="shared" si="47"/>
        <v>4.6579880938578996E-4</v>
      </c>
      <c r="Z448" s="18">
        <f t="shared" si="48"/>
        <v>4.8797384730505328E-5</v>
      </c>
    </row>
    <row r="449" spans="1:26" s="5" customFormat="1" ht="15" customHeight="1" x14ac:dyDescent="0.25">
      <c r="A449" s="2">
        <v>2014</v>
      </c>
      <c r="B449" s="2">
        <v>1884</v>
      </c>
      <c r="C449" s="3" t="s">
        <v>10</v>
      </c>
      <c r="D449" s="4">
        <v>42108</v>
      </c>
      <c r="E449" s="2">
        <v>5065</v>
      </c>
      <c r="F449" s="3" t="s">
        <v>5</v>
      </c>
      <c r="G449" s="3" t="s">
        <v>1</v>
      </c>
      <c r="H449" s="3" t="s">
        <v>4</v>
      </c>
      <c r="I449" s="2">
        <v>1980</v>
      </c>
      <c r="J449" s="2">
        <v>100</v>
      </c>
      <c r="K449" s="2">
        <v>72</v>
      </c>
      <c r="L449" s="2">
        <v>0.7</v>
      </c>
      <c r="M449" s="1">
        <v>12.09</v>
      </c>
      <c r="N449" s="1">
        <v>2.7999999999999998E-4</v>
      </c>
      <c r="O449" s="1">
        <v>0.60499999999999998</v>
      </c>
      <c r="P449" s="1">
        <v>4.3999999999999999E-5</v>
      </c>
      <c r="Q449" s="1">
        <v>7.3233333095922198E-2</v>
      </c>
      <c r="R449" s="1">
        <v>4.3144444843796299E-3</v>
      </c>
      <c r="S449" s="16"/>
      <c r="T449" s="16"/>
      <c r="V449" s="18"/>
      <c r="W449" s="18"/>
      <c r="Z449" s="18"/>
    </row>
    <row r="450" spans="1:26" s="5" customFormat="1" ht="15" customHeight="1" x14ac:dyDescent="0.25">
      <c r="A450" s="2">
        <v>2014</v>
      </c>
      <c r="B450" s="2">
        <v>1884</v>
      </c>
      <c r="C450" s="3" t="s">
        <v>10</v>
      </c>
      <c r="D450" s="4">
        <v>42108</v>
      </c>
      <c r="E450" s="2">
        <v>5066</v>
      </c>
      <c r="F450" s="3" t="s">
        <v>2</v>
      </c>
      <c r="G450" s="3" t="s">
        <v>1</v>
      </c>
      <c r="H450" s="3" t="s">
        <v>28</v>
      </c>
      <c r="I450" s="2">
        <v>2014</v>
      </c>
      <c r="J450" s="2">
        <v>100</v>
      </c>
      <c r="K450" s="2">
        <v>85</v>
      </c>
      <c r="L450" s="2">
        <v>0.7</v>
      </c>
      <c r="M450" s="1">
        <v>2.15</v>
      </c>
      <c r="N450" s="1">
        <v>2.6999999999999999E-5</v>
      </c>
      <c r="O450" s="1">
        <v>8.9999999999999993E-3</v>
      </c>
      <c r="P450" s="1">
        <v>8.9999999999999996E-7</v>
      </c>
      <c r="Q450" s="1">
        <v>1.41896222975625E-2</v>
      </c>
      <c r="R450" s="1">
        <v>6.1979162988137198E-5</v>
      </c>
      <c r="S450" s="16">
        <f t="shared" si="42"/>
        <v>5.9043710798359697E-2</v>
      </c>
      <c r="T450" s="16">
        <f t="shared" si="43"/>
        <v>4.2524653213914928E-3</v>
      </c>
      <c r="U450" s="5">
        <f t="shared" si="44"/>
        <v>1.6176359122838273E-4</v>
      </c>
      <c r="V450" s="18">
        <f t="shared" si="45"/>
        <v>1.1650589921620529E-5</v>
      </c>
      <c r="W450" s="18">
        <f t="shared" si="46"/>
        <v>1.0718542727890888E-5</v>
      </c>
      <c r="X450" s="5">
        <f>LOOKUP(G450,'Load Factor Adjustment'!$A$40:$A$46,'Load Factor Adjustment'!$D$40:$D$46)</f>
        <v>0.68571428571428572</v>
      </c>
      <c r="Y450" s="5">
        <f t="shared" si="47"/>
        <v>1.1092360541374815E-4</v>
      </c>
      <c r="Z450" s="18">
        <f t="shared" si="48"/>
        <v>7.3498578705537516E-6</v>
      </c>
    </row>
    <row r="451" spans="1:26" s="5" customFormat="1" ht="15" customHeight="1" x14ac:dyDescent="0.25">
      <c r="A451" s="2">
        <v>2014</v>
      </c>
      <c r="B451" s="2">
        <v>1885</v>
      </c>
      <c r="C451" s="3" t="s">
        <v>10</v>
      </c>
      <c r="D451" s="4">
        <v>42109</v>
      </c>
      <c r="E451" s="2">
        <v>5089</v>
      </c>
      <c r="F451" s="3" t="s">
        <v>5</v>
      </c>
      <c r="G451" s="3" t="s">
        <v>1</v>
      </c>
      <c r="H451" s="3" t="s">
        <v>4</v>
      </c>
      <c r="I451" s="2">
        <v>1987</v>
      </c>
      <c r="J451" s="2">
        <v>500</v>
      </c>
      <c r="K451" s="2">
        <v>88</v>
      </c>
      <c r="L451" s="2">
        <v>0.7</v>
      </c>
      <c r="M451" s="1">
        <v>12.09</v>
      </c>
      <c r="N451" s="1">
        <v>2.7999999999999998E-4</v>
      </c>
      <c r="O451" s="1">
        <v>0.60499999999999998</v>
      </c>
      <c r="P451" s="1">
        <v>4.3999999999999999E-5</v>
      </c>
      <c r="Q451" s="1">
        <v>0.52453703633148197</v>
      </c>
      <c r="R451" s="1">
        <v>3.84660495152086E-2</v>
      </c>
      <c r="S451" s="16"/>
      <c r="T451" s="16"/>
      <c r="V451" s="18"/>
      <c r="W451" s="18"/>
      <c r="Z451" s="18"/>
    </row>
    <row r="452" spans="1:26" s="5" customFormat="1" ht="15" customHeight="1" x14ac:dyDescent="0.25">
      <c r="A452" s="2">
        <v>2014</v>
      </c>
      <c r="B452" s="2">
        <v>1885</v>
      </c>
      <c r="C452" s="3" t="s">
        <v>10</v>
      </c>
      <c r="D452" s="4">
        <v>42109</v>
      </c>
      <c r="E452" s="2">
        <v>5090</v>
      </c>
      <c r="F452" s="3" t="s">
        <v>2</v>
      </c>
      <c r="G452" s="3" t="s">
        <v>1</v>
      </c>
      <c r="H452" s="3" t="s">
        <v>28</v>
      </c>
      <c r="I452" s="2">
        <v>2012</v>
      </c>
      <c r="J452" s="2">
        <v>500</v>
      </c>
      <c r="K452" s="2">
        <v>102</v>
      </c>
      <c r="L452" s="2">
        <v>0.7</v>
      </c>
      <c r="M452" s="1">
        <v>2.15</v>
      </c>
      <c r="N452" s="1">
        <v>2.6999999999999999E-5</v>
      </c>
      <c r="O452" s="1">
        <v>8.9999999999999993E-3</v>
      </c>
      <c r="P452" s="1">
        <v>3.9999999999999998E-7</v>
      </c>
      <c r="Q452" s="1">
        <v>8.7262733752769106E-2</v>
      </c>
      <c r="R452" s="1">
        <v>3.9351849703071198E-4</v>
      </c>
      <c r="S452" s="16">
        <f t="shared" ref="S452:S514" si="49">Q451-Q452</f>
        <v>0.43727430257871286</v>
      </c>
      <c r="T452" s="16">
        <f t="shared" ref="T452:T514" si="50">R451-R452</f>
        <v>3.8072531018177889E-2</v>
      </c>
      <c r="U452" s="5">
        <f t="shared" ref="U452:U514" si="51">S452/365</f>
        <v>1.1980117878868846E-3</v>
      </c>
      <c r="V452" s="18">
        <f t="shared" ref="V452:V514" si="52">T452/365</f>
        <v>1.0430830415939147E-4</v>
      </c>
      <c r="W452" s="18">
        <f t="shared" ref="W452:W514" si="53">V452*0.92</f>
        <v>9.5963639826640159E-5</v>
      </c>
      <c r="X452" s="5">
        <f>LOOKUP(G452,'Load Factor Adjustment'!$A$40:$A$46,'Load Factor Adjustment'!$D$40:$D$46)</f>
        <v>0.68571428571428572</v>
      </c>
      <c r="Y452" s="5">
        <f t="shared" ref="Y452:Y514" si="54">U452*X452</f>
        <v>8.2149379740814946E-4</v>
      </c>
      <c r="Z452" s="18">
        <f t="shared" ref="Z452:Z514" si="55">W452*X452</f>
        <v>6.5803638738267539E-5</v>
      </c>
    </row>
    <row r="453" spans="1:26" s="5" customFormat="1" ht="15" customHeight="1" x14ac:dyDescent="0.25">
      <c r="A453" s="2">
        <v>2014</v>
      </c>
      <c r="B453" s="2">
        <v>1886</v>
      </c>
      <c r="C453" s="3" t="s">
        <v>10</v>
      </c>
      <c r="D453" s="4">
        <v>42215</v>
      </c>
      <c r="E453" s="2">
        <v>5105</v>
      </c>
      <c r="F453" s="3" t="s">
        <v>5</v>
      </c>
      <c r="G453" s="3" t="s">
        <v>1</v>
      </c>
      <c r="H453" s="3" t="s">
        <v>4</v>
      </c>
      <c r="I453" s="2">
        <v>1973</v>
      </c>
      <c r="J453" s="2">
        <v>400</v>
      </c>
      <c r="K453" s="2">
        <v>73</v>
      </c>
      <c r="L453" s="2">
        <v>0.7</v>
      </c>
      <c r="M453" s="1">
        <v>12.09</v>
      </c>
      <c r="N453" s="1">
        <v>2.7999999999999998E-4</v>
      </c>
      <c r="O453" s="1">
        <v>0.60499999999999998</v>
      </c>
      <c r="P453" s="1">
        <v>4.3999999999999999E-5</v>
      </c>
      <c r="Q453" s="1">
        <v>0.34810185138361999</v>
      </c>
      <c r="R453" s="1">
        <v>2.55274692237293E-2</v>
      </c>
      <c r="S453" s="16"/>
      <c r="T453" s="16"/>
      <c r="V453" s="18"/>
      <c r="W453" s="18"/>
      <c r="Z453" s="18"/>
    </row>
    <row r="454" spans="1:26" s="5" customFormat="1" ht="15" customHeight="1" x14ac:dyDescent="0.25">
      <c r="A454" s="2">
        <v>2014</v>
      </c>
      <c r="B454" s="2">
        <v>1886</v>
      </c>
      <c r="C454" s="3" t="s">
        <v>10</v>
      </c>
      <c r="D454" s="4">
        <v>42215</v>
      </c>
      <c r="E454" s="2">
        <v>5106</v>
      </c>
      <c r="F454" s="3" t="s">
        <v>2</v>
      </c>
      <c r="G454" s="3" t="s">
        <v>1</v>
      </c>
      <c r="H454" s="3" t="s">
        <v>13</v>
      </c>
      <c r="I454" s="2">
        <v>2015</v>
      </c>
      <c r="J454" s="2">
        <v>400</v>
      </c>
      <c r="K454" s="2">
        <v>89</v>
      </c>
      <c r="L454" s="2">
        <v>0.7</v>
      </c>
      <c r="M454" s="1">
        <v>2.74</v>
      </c>
      <c r="N454" s="1">
        <v>3.6000000000000001E-5</v>
      </c>
      <c r="O454" s="1">
        <v>0.112</v>
      </c>
      <c r="P454" s="1">
        <v>7.9999999999999996E-6</v>
      </c>
      <c r="Q454" s="1">
        <v>7.7243208893020998E-2</v>
      </c>
      <c r="R454" s="1">
        <v>3.5160494166911502E-3</v>
      </c>
      <c r="S454" s="16">
        <f t="shared" si="49"/>
        <v>0.27085864249059899</v>
      </c>
      <c r="T454" s="16">
        <f t="shared" si="50"/>
        <v>2.2011419807038149E-2</v>
      </c>
      <c r="U454" s="5">
        <f t="shared" si="51"/>
        <v>7.4207847257698348E-4</v>
      </c>
      <c r="V454" s="18">
        <f t="shared" si="52"/>
        <v>6.0305259745309997E-5</v>
      </c>
      <c r="W454" s="18">
        <f t="shared" si="53"/>
        <v>5.5480838965685197E-5</v>
      </c>
      <c r="X454" s="5">
        <f>LOOKUP(G454,'Load Factor Adjustment'!$A$40:$A$46,'Load Factor Adjustment'!$D$40:$D$46)</f>
        <v>0.68571428571428572</v>
      </c>
      <c r="Y454" s="5">
        <f t="shared" si="54"/>
        <v>5.0885380976707444E-4</v>
      </c>
      <c r="Z454" s="18">
        <f t="shared" si="55"/>
        <v>3.8044003862184136E-5</v>
      </c>
    </row>
    <row r="455" spans="1:26" s="5" customFormat="1" ht="15" customHeight="1" x14ac:dyDescent="0.25">
      <c r="A455" s="2">
        <v>2014</v>
      </c>
      <c r="B455" s="2">
        <v>1887</v>
      </c>
      <c r="C455" s="3" t="s">
        <v>10</v>
      </c>
      <c r="D455" s="4">
        <v>42132</v>
      </c>
      <c r="E455" s="2">
        <v>5073</v>
      </c>
      <c r="F455" s="3" t="s">
        <v>5</v>
      </c>
      <c r="G455" s="3" t="s">
        <v>1</v>
      </c>
      <c r="H455" s="3" t="s">
        <v>4</v>
      </c>
      <c r="I455" s="2">
        <v>1981</v>
      </c>
      <c r="J455" s="2">
        <v>100</v>
      </c>
      <c r="K455" s="2">
        <v>140</v>
      </c>
      <c r="L455" s="2">
        <v>0.7</v>
      </c>
      <c r="M455" s="1">
        <v>10.23</v>
      </c>
      <c r="N455" s="1">
        <v>2.4000000000000001E-4</v>
      </c>
      <c r="O455" s="1">
        <v>0.39600000000000002</v>
      </c>
      <c r="P455" s="1">
        <v>2.8799999999999999E-5</v>
      </c>
      <c r="Q455" s="1">
        <v>0.120361103867517</v>
      </c>
      <c r="R455" s="1">
        <v>5.45999985098499E-3</v>
      </c>
      <c r="S455" s="16"/>
      <c r="T455" s="16"/>
      <c r="V455" s="18"/>
      <c r="W455" s="18"/>
      <c r="Z455" s="18"/>
    </row>
    <row r="456" spans="1:26" s="5" customFormat="1" ht="15" customHeight="1" x14ac:dyDescent="0.25">
      <c r="A456" s="2">
        <v>2014</v>
      </c>
      <c r="B456" s="2">
        <v>1887</v>
      </c>
      <c r="C456" s="3" t="s">
        <v>10</v>
      </c>
      <c r="D456" s="4">
        <v>42132</v>
      </c>
      <c r="E456" s="2">
        <v>5074</v>
      </c>
      <c r="F456" s="3" t="s">
        <v>2</v>
      </c>
      <c r="G456" s="3" t="s">
        <v>1</v>
      </c>
      <c r="H456" s="3" t="s">
        <v>28</v>
      </c>
      <c r="I456" s="2">
        <v>2013</v>
      </c>
      <c r="J456" s="2">
        <v>100</v>
      </c>
      <c r="K456" s="2">
        <v>110</v>
      </c>
      <c r="L456" s="2">
        <v>0.7</v>
      </c>
      <c r="M456" s="1">
        <v>2.15</v>
      </c>
      <c r="N456" s="1">
        <v>2.6999999999999999E-5</v>
      </c>
      <c r="O456" s="1">
        <v>8.9999999999999993E-3</v>
      </c>
      <c r="P456" s="1">
        <v>3.9999999999999998E-7</v>
      </c>
      <c r="Q456" s="1">
        <v>1.8363040620374999E-2</v>
      </c>
      <c r="R456" s="1">
        <v>7.8086415154746705E-5</v>
      </c>
      <c r="S456" s="16">
        <f t="shared" si="49"/>
        <v>0.101998063247142</v>
      </c>
      <c r="T456" s="16">
        <f t="shared" si="50"/>
        <v>5.3819134358302437E-3</v>
      </c>
      <c r="U456" s="5">
        <f t="shared" si="51"/>
        <v>2.7944674862230687E-4</v>
      </c>
      <c r="V456" s="18">
        <f t="shared" si="52"/>
        <v>1.4744968317343134E-5</v>
      </c>
      <c r="W456" s="18">
        <f t="shared" si="53"/>
        <v>1.3565370851955684E-5</v>
      </c>
      <c r="X456" s="5">
        <f>LOOKUP(G456,'Load Factor Adjustment'!$A$40:$A$46,'Load Factor Adjustment'!$D$40:$D$46)</f>
        <v>0.68571428571428572</v>
      </c>
      <c r="Y456" s="5">
        <f t="shared" si="54"/>
        <v>1.9162062762672472E-4</v>
      </c>
      <c r="Z456" s="18">
        <f t="shared" si="55"/>
        <v>9.3019685841981841E-6</v>
      </c>
    </row>
    <row r="457" spans="1:26" s="5" customFormat="1" ht="15" customHeight="1" x14ac:dyDescent="0.25">
      <c r="A457" s="2">
        <v>2014</v>
      </c>
      <c r="B457" s="2">
        <v>1888</v>
      </c>
      <c r="C457" s="3" t="s">
        <v>10</v>
      </c>
      <c r="D457" s="4">
        <v>42208</v>
      </c>
      <c r="E457" s="2">
        <v>5079</v>
      </c>
      <c r="F457" s="3" t="s">
        <v>5</v>
      </c>
      <c r="G457" s="3" t="s">
        <v>1</v>
      </c>
      <c r="H457" s="3" t="s">
        <v>4</v>
      </c>
      <c r="I457" s="2">
        <v>1996</v>
      </c>
      <c r="J457" s="2">
        <v>600</v>
      </c>
      <c r="K457" s="2">
        <v>72</v>
      </c>
      <c r="L457" s="2">
        <v>0.7</v>
      </c>
      <c r="M457" s="1">
        <v>8.17</v>
      </c>
      <c r="N457" s="1">
        <v>1.9000000000000001E-4</v>
      </c>
      <c r="O457" s="1">
        <v>0.47899999999999998</v>
      </c>
      <c r="P457" s="1">
        <v>3.6100000000000003E-5</v>
      </c>
      <c r="Q457" s="1">
        <v>0.348333332390037</v>
      </c>
      <c r="R457" s="1">
        <v>3.04066655790983E-2</v>
      </c>
      <c r="S457" s="16"/>
      <c r="T457" s="16"/>
      <c r="V457" s="18"/>
      <c r="W457" s="18"/>
      <c r="Z457" s="18"/>
    </row>
    <row r="458" spans="1:26" s="5" customFormat="1" ht="15" customHeight="1" x14ac:dyDescent="0.25">
      <c r="A458" s="2">
        <v>2014</v>
      </c>
      <c r="B458" s="2">
        <v>1888</v>
      </c>
      <c r="C458" s="3" t="s">
        <v>10</v>
      </c>
      <c r="D458" s="4">
        <v>42208</v>
      </c>
      <c r="E458" s="2">
        <v>5080</v>
      </c>
      <c r="F458" s="3" t="s">
        <v>2</v>
      </c>
      <c r="G458" s="3" t="s">
        <v>1</v>
      </c>
      <c r="H458" s="3" t="s">
        <v>0</v>
      </c>
      <c r="I458" s="2">
        <v>2015</v>
      </c>
      <c r="J458" s="2">
        <v>600</v>
      </c>
      <c r="K458" s="2">
        <v>85</v>
      </c>
      <c r="L458" s="2">
        <v>0.7</v>
      </c>
      <c r="M458" s="1">
        <v>2.74</v>
      </c>
      <c r="N458" s="1">
        <v>3.6000000000000001E-5</v>
      </c>
      <c r="O458" s="1">
        <v>0.112</v>
      </c>
      <c r="P458" s="1">
        <v>7.9999999999999996E-6</v>
      </c>
      <c r="Q458" s="1">
        <v>0.112074072691079</v>
      </c>
      <c r="R458" s="1">
        <v>5.3518518943679498E-3</v>
      </c>
      <c r="S458" s="16">
        <f t="shared" si="49"/>
        <v>0.236259259698958</v>
      </c>
      <c r="T458" s="16">
        <f t="shared" si="50"/>
        <v>2.5054813684730351E-2</v>
      </c>
      <c r="U458" s="5">
        <f t="shared" si="51"/>
        <v>6.4728564301084384E-4</v>
      </c>
      <c r="V458" s="18">
        <f t="shared" si="52"/>
        <v>6.8643325163644803E-5</v>
      </c>
      <c r="W458" s="18">
        <f t="shared" si="53"/>
        <v>6.3151859150553224E-5</v>
      </c>
      <c r="X458" s="5">
        <f>LOOKUP(G458,'Load Factor Adjustment'!$A$40:$A$46,'Load Factor Adjustment'!$D$40:$D$46)</f>
        <v>0.68571428571428572</v>
      </c>
      <c r="Y458" s="5">
        <f t="shared" si="54"/>
        <v>4.438530123502929E-4</v>
      </c>
      <c r="Z458" s="18">
        <f t="shared" si="55"/>
        <v>4.3304131988950786E-5</v>
      </c>
    </row>
    <row r="459" spans="1:26" s="5" customFormat="1" ht="15" customHeight="1" x14ac:dyDescent="0.25">
      <c r="A459" s="2">
        <v>2014</v>
      </c>
      <c r="B459" s="2">
        <v>1889</v>
      </c>
      <c r="C459" s="3" t="s">
        <v>10</v>
      </c>
      <c r="D459" s="4">
        <v>42208</v>
      </c>
      <c r="E459" s="2">
        <v>5077</v>
      </c>
      <c r="F459" s="3" t="s">
        <v>5</v>
      </c>
      <c r="G459" s="3" t="s">
        <v>1</v>
      </c>
      <c r="H459" s="3" t="s">
        <v>4</v>
      </c>
      <c r="I459" s="2">
        <v>1988</v>
      </c>
      <c r="J459" s="2">
        <v>400</v>
      </c>
      <c r="K459" s="2">
        <v>72</v>
      </c>
      <c r="L459" s="2">
        <v>0.7</v>
      </c>
      <c r="M459" s="1">
        <v>8.17</v>
      </c>
      <c r="N459" s="1">
        <v>1.9000000000000001E-4</v>
      </c>
      <c r="O459" s="1">
        <v>0.47899999999999998</v>
      </c>
      <c r="P459" s="1">
        <v>3.6100000000000003E-5</v>
      </c>
      <c r="Q459" s="1">
        <v>0.23222222159335801</v>
      </c>
      <c r="R459" s="1">
        <v>2.0271110386065602E-2</v>
      </c>
      <c r="S459" s="16"/>
      <c r="T459" s="16"/>
      <c r="V459" s="18"/>
      <c r="W459" s="18"/>
      <c r="Z459" s="18"/>
    </row>
    <row r="460" spans="1:26" s="5" customFormat="1" ht="15" customHeight="1" x14ac:dyDescent="0.25">
      <c r="A460" s="2">
        <v>2014</v>
      </c>
      <c r="B460" s="2">
        <v>1889</v>
      </c>
      <c r="C460" s="3" t="s">
        <v>10</v>
      </c>
      <c r="D460" s="4">
        <v>42208</v>
      </c>
      <c r="E460" s="2">
        <v>5078</v>
      </c>
      <c r="F460" s="3" t="s">
        <v>2</v>
      </c>
      <c r="G460" s="3" t="s">
        <v>1</v>
      </c>
      <c r="H460" s="3" t="s">
        <v>0</v>
      </c>
      <c r="I460" s="2">
        <v>2015</v>
      </c>
      <c r="J460" s="2">
        <v>400</v>
      </c>
      <c r="K460" s="2">
        <v>85</v>
      </c>
      <c r="L460" s="2">
        <v>0.7</v>
      </c>
      <c r="M460" s="1">
        <v>2.74</v>
      </c>
      <c r="N460" s="1">
        <v>3.6000000000000001E-5</v>
      </c>
      <c r="O460" s="1">
        <v>0.112</v>
      </c>
      <c r="P460" s="1">
        <v>7.9999999999999996E-6</v>
      </c>
      <c r="Q460" s="1">
        <v>7.3771603998952606E-2</v>
      </c>
      <c r="R460" s="1">
        <v>3.3580247238061498E-3</v>
      </c>
      <c r="S460" s="16">
        <f t="shared" si="49"/>
        <v>0.1584506175944054</v>
      </c>
      <c r="T460" s="16">
        <f t="shared" si="50"/>
        <v>1.691308566225945E-2</v>
      </c>
      <c r="U460" s="5">
        <f t="shared" si="51"/>
        <v>4.3411128108056273E-4</v>
      </c>
      <c r="V460" s="18">
        <f t="shared" si="52"/>
        <v>4.6337220992491641E-5</v>
      </c>
      <c r="W460" s="18">
        <f t="shared" si="53"/>
        <v>4.2630243313092313E-5</v>
      </c>
      <c r="X460" s="5">
        <f>LOOKUP(G460,'Load Factor Adjustment'!$A$40:$A$46,'Load Factor Adjustment'!$D$40:$D$46)</f>
        <v>0.68571428571428572</v>
      </c>
      <c r="Y460" s="5">
        <f t="shared" si="54"/>
        <v>2.9767630702667158E-4</v>
      </c>
      <c r="Z460" s="18">
        <f t="shared" si="55"/>
        <v>2.92321668432633E-5</v>
      </c>
    </row>
    <row r="461" spans="1:26" s="5" customFormat="1" ht="15" customHeight="1" x14ac:dyDescent="0.25">
      <c r="A461" s="2">
        <v>2014</v>
      </c>
      <c r="B461" s="2">
        <v>1890</v>
      </c>
      <c r="C461" s="3" t="s">
        <v>10</v>
      </c>
      <c r="D461" s="4">
        <v>42165</v>
      </c>
      <c r="E461" s="2">
        <v>5075</v>
      </c>
      <c r="F461" s="3" t="s">
        <v>5</v>
      </c>
      <c r="G461" s="3" t="s">
        <v>1</v>
      </c>
      <c r="H461" s="3" t="s">
        <v>4</v>
      </c>
      <c r="I461" s="2">
        <v>1982</v>
      </c>
      <c r="J461" s="2">
        <v>300</v>
      </c>
      <c r="K461" s="2">
        <v>84</v>
      </c>
      <c r="L461" s="2">
        <v>0.7</v>
      </c>
      <c r="M461" s="1">
        <v>12.09</v>
      </c>
      <c r="N461" s="1">
        <v>2.7999999999999998E-4</v>
      </c>
      <c r="O461" s="1">
        <v>0.60499999999999998</v>
      </c>
      <c r="P461" s="1">
        <v>4.3999999999999999E-5</v>
      </c>
      <c r="Q461" s="1">
        <v>0.29551666621514799</v>
      </c>
      <c r="R461" s="1">
        <v>2.1260555638536599E-2</v>
      </c>
      <c r="S461" s="16"/>
      <c r="T461" s="16"/>
      <c r="V461" s="18"/>
      <c r="W461" s="18"/>
      <c r="Z461" s="18"/>
    </row>
    <row r="462" spans="1:26" s="5" customFormat="1" ht="15" customHeight="1" x14ac:dyDescent="0.25">
      <c r="A462" s="2">
        <v>2014</v>
      </c>
      <c r="B462" s="2">
        <v>1890</v>
      </c>
      <c r="C462" s="3" t="s">
        <v>10</v>
      </c>
      <c r="D462" s="4">
        <v>42165</v>
      </c>
      <c r="E462" s="2">
        <v>5076</v>
      </c>
      <c r="F462" s="3" t="s">
        <v>2</v>
      </c>
      <c r="G462" s="3" t="s">
        <v>1</v>
      </c>
      <c r="H462" s="3" t="s">
        <v>0</v>
      </c>
      <c r="I462" s="2">
        <v>2015</v>
      </c>
      <c r="J462" s="2">
        <v>300</v>
      </c>
      <c r="K462" s="2">
        <v>85</v>
      </c>
      <c r="L462" s="2">
        <v>0.7</v>
      </c>
      <c r="M462" s="1">
        <v>2.74</v>
      </c>
      <c r="N462" s="1">
        <v>3.6000000000000001E-5</v>
      </c>
      <c r="O462" s="1">
        <v>0.112</v>
      </c>
      <c r="P462" s="1">
        <v>7.9999999999999996E-6</v>
      </c>
      <c r="Q462" s="1">
        <v>5.4974536326052002E-2</v>
      </c>
      <c r="R462" s="1">
        <v>2.4398148406899302E-3</v>
      </c>
      <c r="S462" s="16">
        <f t="shared" si="49"/>
        <v>0.24054212988909598</v>
      </c>
      <c r="T462" s="16">
        <f t="shared" si="50"/>
        <v>1.882074079784667E-2</v>
      </c>
      <c r="U462" s="5">
        <f t="shared" si="51"/>
        <v>6.5901953394272874E-4</v>
      </c>
      <c r="V462" s="18">
        <f t="shared" si="52"/>
        <v>5.1563673418758E-5</v>
      </c>
      <c r="W462" s="18">
        <f t="shared" si="53"/>
        <v>4.7438579545257361E-5</v>
      </c>
      <c r="X462" s="5">
        <f>LOOKUP(G462,'Load Factor Adjustment'!$A$40:$A$46,'Load Factor Adjustment'!$D$40:$D$46)</f>
        <v>0.68571428571428572</v>
      </c>
      <c r="Y462" s="5">
        <f t="shared" si="54"/>
        <v>4.518991089892997E-4</v>
      </c>
      <c r="Z462" s="18">
        <f t="shared" si="55"/>
        <v>3.2529311688176476E-5</v>
      </c>
    </row>
    <row r="463" spans="1:26" s="5" customFormat="1" ht="15" customHeight="1" x14ac:dyDescent="0.25">
      <c r="A463" s="2">
        <v>2014</v>
      </c>
      <c r="B463" s="2">
        <v>1891</v>
      </c>
      <c r="C463" s="3" t="s">
        <v>10</v>
      </c>
      <c r="D463" s="4">
        <v>42220</v>
      </c>
      <c r="E463" s="2">
        <v>5107</v>
      </c>
      <c r="F463" s="3" t="s">
        <v>5</v>
      </c>
      <c r="G463" s="3" t="s">
        <v>1</v>
      </c>
      <c r="H463" s="3" t="s">
        <v>4</v>
      </c>
      <c r="I463" s="2">
        <v>1968</v>
      </c>
      <c r="J463" s="2">
        <v>350</v>
      </c>
      <c r="K463" s="2">
        <v>85</v>
      </c>
      <c r="L463" s="2">
        <v>0.7</v>
      </c>
      <c r="M463" s="1">
        <v>12.09</v>
      </c>
      <c r="N463" s="1">
        <v>2.7999999999999998E-4</v>
      </c>
      <c r="O463" s="1">
        <v>0.60499999999999998</v>
      </c>
      <c r="P463" s="1">
        <v>4.3999999999999999E-5</v>
      </c>
      <c r="Q463" s="1">
        <v>0.35465856433776299</v>
      </c>
      <c r="R463" s="1">
        <v>2.6008294842669401E-2</v>
      </c>
      <c r="S463" s="16"/>
      <c r="T463" s="16"/>
      <c r="V463" s="18"/>
      <c r="W463" s="18"/>
      <c r="Z463" s="18"/>
    </row>
    <row r="464" spans="1:26" s="5" customFormat="1" ht="15" customHeight="1" x14ac:dyDescent="0.25">
      <c r="A464" s="2">
        <v>2014</v>
      </c>
      <c r="B464" s="2">
        <v>1891</v>
      </c>
      <c r="C464" s="3" t="s">
        <v>10</v>
      </c>
      <c r="D464" s="4">
        <v>42220</v>
      </c>
      <c r="E464" s="2">
        <v>5108</v>
      </c>
      <c r="F464" s="3" t="s">
        <v>2</v>
      </c>
      <c r="G464" s="3" t="s">
        <v>1</v>
      </c>
      <c r="H464" s="3" t="s">
        <v>28</v>
      </c>
      <c r="I464" s="2">
        <v>2014</v>
      </c>
      <c r="J464" s="2">
        <v>350</v>
      </c>
      <c r="K464" s="2">
        <v>106</v>
      </c>
      <c r="L464" s="2">
        <v>0.7</v>
      </c>
      <c r="M464" s="1">
        <v>2.15</v>
      </c>
      <c r="N464" s="1">
        <v>2.6999999999999999E-5</v>
      </c>
      <c r="O464" s="1">
        <v>8.9999999999999993E-3</v>
      </c>
      <c r="P464" s="1">
        <v>3.9999999999999998E-7</v>
      </c>
      <c r="Q464" s="1">
        <v>6.2899673729046396E-2</v>
      </c>
      <c r="R464" s="1">
        <v>2.7767745355036902E-4</v>
      </c>
      <c r="S464" s="16">
        <f t="shared" si="49"/>
        <v>0.29175889060871663</v>
      </c>
      <c r="T464" s="16">
        <f t="shared" si="50"/>
        <v>2.5730617389119033E-2</v>
      </c>
      <c r="U464" s="5">
        <f t="shared" si="51"/>
        <v>7.9933942632525107E-4</v>
      </c>
      <c r="V464" s="18">
        <f t="shared" si="52"/>
        <v>7.0494842161969955E-5</v>
      </c>
      <c r="W464" s="18">
        <f t="shared" si="53"/>
        <v>6.4855254789012359E-5</v>
      </c>
      <c r="X464" s="5">
        <f>LOOKUP(G464,'Load Factor Adjustment'!$A$40:$A$46,'Load Factor Adjustment'!$D$40:$D$46)</f>
        <v>0.68571428571428572</v>
      </c>
      <c r="Y464" s="5">
        <f t="shared" si="54"/>
        <v>5.4811846376588648E-4</v>
      </c>
      <c r="Z464" s="18">
        <f t="shared" si="55"/>
        <v>4.4472174712465615E-5</v>
      </c>
    </row>
    <row r="465" spans="1:26" s="5" customFormat="1" ht="15" customHeight="1" x14ac:dyDescent="0.25">
      <c r="A465" s="2">
        <v>2014</v>
      </c>
      <c r="B465" s="2">
        <v>1892</v>
      </c>
      <c r="C465" s="3" t="s">
        <v>10</v>
      </c>
      <c r="D465" s="4">
        <v>42159</v>
      </c>
      <c r="E465" s="2">
        <v>5103</v>
      </c>
      <c r="F465" s="3" t="s">
        <v>5</v>
      </c>
      <c r="G465" s="3" t="s">
        <v>1</v>
      </c>
      <c r="H465" s="3" t="s">
        <v>4</v>
      </c>
      <c r="I465" s="2">
        <v>1984</v>
      </c>
      <c r="J465" s="2">
        <v>200</v>
      </c>
      <c r="K465" s="2">
        <v>80</v>
      </c>
      <c r="L465" s="2">
        <v>0.7</v>
      </c>
      <c r="M465" s="1">
        <v>12.09</v>
      </c>
      <c r="N465" s="1">
        <v>2.7999999999999998E-4</v>
      </c>
      <c r="O465" s="1">
        <v>0.60499999999999998</v>
      </c>
      <c r="P465" s="1">
        <v>4.3999999999999999E-5</v>
      </c>
      <c r="Q465" s="1">
        <v>0.17345678969959799</v>
      </c>
      <c r="R465" s="1">
        <v>1.12716050114913E-2</v>
      </c>
      <c r="S465" s="16"/>
      <c r="T465" s="16"/>
      <c r="V465" s="18"/>
      <c r="W465" s="18"/>
      <c r="Z465" s="18"/>
    </row>
    <row r="466" spans="1:26" s="5" customFormat="1" ht="15" customHeight="1" x14ac:dyDescent="0.25">
      <c r="A466" s="2">
        <v>2014</v>
      </c>
      <c r="B466" s="2">
        <v>1892</v>
      </c>
      <c r="C466" s="3" t="s">
        <v>10</v>
      </c>
      <c r="D466" s="4">
        <v>42159</v>
      </c>
      <c r="E466" s="2">
        <v>5104</v>
      </c>
      <c r="F466" s="3" t="s">
        <v>2</v>
      </c>
      <c r="G466" s="3" t="s">
        <v>1</v>
      </c>
      <c r="H466" s="3" t="s">
        <v>28</v>
      </c>
      <c r="I466" s="2">
        <v>2014</v>
      </c>
      <c r="J466" s="2">
        <v>200</v>
      </c>
      <c r="K466" s="2">
        <v>84</v>
      </c>
      <c r="L466" s="2">
        <v>0.7</v>
      </c>
      <c r="M466" s="1">
        <v>2.15</v>
      </c>
      <c r="N466" s="1">
        <v>2.6999999999999999E-5</v>
      </c>
      <c r="O466" s="1">
        <v>8.9999999999999993E-3</v>
      </c>
      <c r="P466" s="1">
        <v>8.9999999999999996E-7</v>
      </c>
      <c r="Q466" s="1">
        <v>2.82203711266148E-2</v>
      </c>
      <c r="R466" s="1">
        <v>1.2833332580138699E-4</v>
      </c>
      <c r="S466" s="16">
        <f t="shared" si="49"/>
        <v>0.14523641857298319</v>
      </c>
      <c r="T466" s="16">
        <f t="shared" si="50"/>
        <v>1.1143271685689913E-2</v>
      </c>
      <c r="U466" s="5">
        <f t="shared" si="51"/>
        <v>3.9790799609036489E-4</v>
      </c>
      <c r="V466" s="18">
        <f t="shared" si="52"/>
        <v>3.0529511467643593E-5</v>
      </c>
      <c r="W466" s="18">
        <f t="shared" si="53"/>
        <v>2.8087150550232105E-5</v>
      </c>
      <c r="X466" s="5">
        <f>LOOKUP(G466,'Load Factor Adjustment'!$A$40:$A$46,'Load Factor Adjustment'!$D$40:$D$46)</f>
        <v>0.68571428571428572</v>
      </c>
      <c r="Y466" s="5">
        <f t="shared" si="54"/>
        <v>2.7285119731910735E-4</v>
      </c>
      <c r="Z466" s="18">
        <f t="shared" si="55"/>
        <v>1.9259760377302016E-5</v>
      </c>
    </row>
    <row r="467" spans="1:26" s="5" customFormat="1" ht="15" customHeight="1" x14ac:dyDescent="0.25">
      <c r="A467" s="2">
        <v>2014</v>
      </c>
      <c r="B467" s="2">
        <v>1893</v>
      </c>
      <c r="C467" s="3" t="s">
        <v>10</v>
      </c>
      <c r="D467" s="4">
        <v>42165</v>
      </c>
      <c r="E467" s="2">
        <v>5081</v>
      </c>
      <c r="F467" s="3" t="s">
        <v>5</v>
      </c>
      <c r="G467" s="3" t="s">
        <v>1</v>
      </c>
      <c r="H467" s="3" t="s">
        <v>4</v>
      </c>
      <c r="I467" s="2">
        <v>1980</v>
      </c>
      <c r="J467" s="2">
        <v>500</v>
      </c>
      <c r="K467" s="2">
        <v>97</v>
      </c>
      <c r="L467" s="2">
        <v>0.7</v>
      </c>
      <c r="M467" s="1">
        <v>12.09</v>
      </c>
      <c r="N467" s="1">
        <v>2.7999999999999998E-4</v>
      </c>
      <c r="O467" s="1">
        <v>0.60499999999999998</v>
      </c>
      <c r="P467" s="1">
        <v>4.3999999999999999E-5</v>
      </c>
      <c r="Q467" s="1">
        <v>0.57818286959265597</v>
      </c>
      <c r="R467" s="1">
        <v>4.24000773065367E-2</v>
      </c>
      <c r="S467" s="16"/>
      <c r="T467" s="16"/>
      <c r="V467" s="18"/>
      <c r="W467" s="18"/>
      <c r="Z467" s="18"/>
    </row>
    <row r="468" spans="1:26" s="5" customFormat="1" ht="15" customHeight="1" x14ac:dyDescent="0.25">
      <c r="A468" s="2">
        <v>2014</v>
      </c>
      <c r="B468" s="2">
        <v>1893</v>
      </c>
      <c r="C468" s="3" t="s">
        <v>10</v>
      </c>
      <c r="D468" s="4">
        <v>42165</v>
      </c>
      <c r="E468" s="2">
        <v>5082</v>
      </c>
      <c r="F468" s="3" t="s">
        <v>2</v>
      </c>
      <c r="G468" s="3" t="s">
        <v>1</v>
      </c>
      <c r="H468" s="3" t="s">
        <v>28</v>
      </c>
      <c r="I468" s="2">
        <v>2014</v>
      </c>
      <c r="J468" s="2">
        <v>500</v>
      </c>
      <c r="K468" s="2">
        <v>105</v>
      </c>
      <c r="L468" s="2">
        <v>0.7</v>
      </c>
      <c r="M468" s="1">
        <v>2.15</v>
      </c>
      <c r="N468" s="1">
        <v>2.6999999999999999E-5</v>
      </c>
      <c r="O468" s="1">
        <v>8.9999999999999993E-3</v>
      </c>
      <c r="P468" s="1">
        <v>3.9999999999999998E-7</v>
      </c>
      <c r="Q468" s="1">
        <v>8.9829284745497603E-2</v>
      </c>
      <c r="R468" s="1">
        <v>4.0509257047279202E-4</v>
      </c>
      <c r="S468" s="16">
        <f t="shared" si="49"/>
        <v>0.48835358484715835</v>
      </c>
      <c r="T468" s="16">
        <f t="shared" si="50"/>
        <v>4.199498473606391E-2</v>
      </c>
      <c r="U468" s="5">
        <f t="shared" si="51"/>
        <v>1.337955026978516E-3</v>
      </c>
      <c r="V468" s="18">
        <f t="shared" si="52"/>
        <v>1.1505475270154496E-4</v>
      </c>
      <c r="W468" s="18">
        <f t="shared" si="53"/>
        <v>1.0585037248542137E-4</v>
      </c>
      <c r="X468" s="5">
        <f>LOOKUP(G468,'Load Factor Adjustment'!$A$40:$A$46,'Load Factor Adjustment'!$D$40:$D$46)</f>
        <v>0.68571428571428572</v>
      </c>
      <c r="Y468" s="5">
        <f t="shared" si="54"/>
        <v>9.1745487564241096E-4</v>
      </c>
      <c r="Z468" s="18">
        <f t="shared" si="55"/>
        <v>7.2583112561431794E-5</v>
      </c>
    </row>
    <row r="469" spans="1:26" s="5" customFormat="1" ht="15" customHeight="1" x14ac:dyDescent="0.25">
      <c r="A469" s="2">
        <v>2015</v>
      </c>
      <c r="B469" s="2">
        <v>1894</v>
      </c>
      <c r="C469" s="3" t="s">
        <v>10</v>
      </c>
      <c r="D469" s="4">
        <v>42171</v>
      </c>
      <c r="E469" s="2">
        <v>5083</v>
      </c>
      <c r="F469" s="3" t="s">
        <v>5</v>
      </c>
      <c r="G469" s="3" t="s">
        <v>1</v>
      </c>
      <c r="H469" s="3" t="s">
        <v>4</v>
      </c>
      <c r="I469" s="2">
        <v>1994</v>
      </c>
      <c r="J469" s="2">
        <v>150</v>
      </c>
      <c r="K469" s="2">
        <v>102</v>
      </c>
      <c r="L469" s="2">
        <v>0.7</v>
      </c>
      <c r="M469" s="1">
        <v>8.17</v>
      </c>
      <c r="N469" s="1">
        <v>1.9000000000000001E-4</v>
      </c>
      <c r="O469" s="1">
        <v>0.47899999999999998</v>
      </c>
      <c r="P469" s="1">
        <v>3.6100000000000003E-5</v>
      </c>
      <c r="Q469" s="1">
        <v>0.105199304946219</v>
      </c>
      <c r="R469" s="1">
        <v>7.3169651046895599E-3</v>
      </c>
      <c r="S469" s="16"/>
      <c r="T469" s="16"/>
      <c r="V469" s="18"/>
      <c r="W469" s="18"/>
      <c r="Z469" s="18"/>
    </row>
    <row r="470" spans="1:26" s="5" customFormat="1" ht="15" customHeight="1" x14ac:dyDescent="0.25">
      <c r="A470" s="2">
        <v>2015</v>
      </c>
      <c r="B470" s="2">
        <v>1894</v>
      </c>
      <c r="C470" s="3" t="s">
        <v>10</v>
      </c>
      <c r="D470" s="4">
        <v>42171</v>
      </c>
      <c r="E470" s="2">
        <v>5084</v>
      </c>
      <c r="F470" s="3" t="s">
        <v>2</v>
      </c>
      <c r="G470" s="3" t="s">
        <v>1</v>
      </c>
      <c r="H470" s="3" t="s">
        <v>28</v>
      </c>
      <c r="I470" s="2">
        <v>2014</v>
      </c>
      <c r="J470" s="2">
        <v>150</v>
      </c>
      <c r="K470" s="2">
        <v>115</v>
      </c>
      <c r="L470" s="2">
        <v>0.7</v>
      </c>
      <c r="M470" s="1">
        <v>2.15</v>
      </c>
      <c r="N470" s="1">
        <v>2.6999999999999999E-5</v>
      </c>
      <c r="O470" s="1">
        <v>8.9999999999999993E-3</v>
      </c>
      <c r="P470" s="1">
        <v>3.9999999999999998E-7</v>
      </c>
      <c r="Q470" s="1">
        <v>2.88864301760277E-2</v>
      </c>
      <c r="R470" s="1">
        <v>1.2378471500407699E-4</v>
      </c>
      <c r="S470" s="16">
        <f t="shared" si="49"/>
        <v>7.6312874770191302E-2</v>
      </c>
      <c r="T470" s="16">
        <f t="shared" si="50"/>
        <v>7.1931803896854831E-3</v>
      </c>
      <c r="U470" s="5">
        <f t="shared" si="51"/>
        <v>2.0907636923340084E-4</v>
      </c>
      <c r="V470" s="18">
        <f t="shared" si="52"/>
        <v>1.9707343533384885E-5</v>
      </c>
      <c r="W470" s="18">
        <f t="shared" si="53"/>
        <v>1.8130756050714094E-5</v>
      </c>
      <c r="X470" s="5">
        <f>LOOKUP(G470,'Load Factor Adjustment'!$A$40:$A$46,'Load Factor Adjustment'!$D$40:$D$46)</f>
        <v>0.68571428571428572</v>
      </c>
      <c r="Y470" s="5">
        <f t="shared" si="54"/>
        <v>1.4336665318861772E-4</v>
      </c>
      <c r="Z470" s="18">
        <f t="shared" si="55"/>
        <v>1.2432518434775379E-5</v>
      </c>
    </row>
    <row r="471" spans="1:26" s="5" customFormat="1" ht="15" customHeight="1" x14ac:dyDescent="0.25">
      <c r="A471" s="2">
        <v>2015</v>
      </c>
      <c r="B471" s="2">
        <v>1895</v>
      </c>
      <c r="C471" s="3" t="s">
        <v>10</v>
      </c>
      <c r="D471" s="4">
        <v>42199</v>
      </c>
      <c r="E471" s="2">
        <v>5085</v>
      </c>
      <c r="F471" s="3" t="s">
        <v>5</v>
      </c>
      <c r="G471" s="3" t="s">
        <v>1</v>
      </c>
      <c r="H471" s="3" t="s">
        <v>4</v>
      </c>
      <c r="I471" s="2">
        <v>1967</v>
      </c>
      <c r="J471" s="2">
        <v>150</v>
      </c>
      <c r="K471" s="2">
        <v>112</v>
      </c>
      <c r="L471" s="2">
        <v>0.7</v>
      </c>
      <c r="M471" s="1">
        <v>12.09</v>
      </c>
      <c r="N471" s="1">
        <v>2.7999999999999998E-4</v>
      </c>
      <c r="O471" s="1">
        <v>0.60499999999999998</v>
      </c>
      <c r="P471" s="1">
        <v>4.3999999999999999E-5</v>
      </c>
      <c r="Q471" s="1">
        <v>0.18557777736610101</v>
      </c>
      <c r="R471" s="1">
        <v>1.2377037108922099E-2</v>
      </c>
      <c r="S471" s="16"/>
      <c r="T471" s="16"/>
      <c r="V471" s="18"/>
      <c r="W471" s="18"/>
      <c r="Z471" s="18"/>
    </row>
    <row r="472" spans="1:26" s="5" customFormat="1" ht="15" customHeight="1" x14ac:dyDescent="0.25">
      <c r="A472" s="2">
        <v>2015</v>
      </c>
      <c r="B472" s="2">
        <v>1895</v>
      </c>
      <c r="C472" s="3" t="s">
        <v>10</v>
      </c>
      <c r="D472" s="4">
        <v>42199</v>
      </c>
      <c r="E472" s="2">
        <v>5086</v>
      </c>
      <c r="F472" s="3" t="s">
        <v>2</v>
      </c>
      <c r="G472" s="3" t="s">
        <v>1</v>
      </c>
      <c r="H472" s="3" t="s">
        <v>28</v>
      </c>
      <c r="I472" s="2">
        <v>2014</v>
      </c>
      <c r="J472" s="2">
        <v>150</v>
      </c>
      <c r="K472" s="2">
        <v>115</v>
      </c>
      <c r="L472" s="2">
        <v>0.7</v>
      </c>
      <c r="M472" s="1">
        <v>2.15</v>
      </c>
      <c r="N472" s="1">
        <v>2.6999999999999999E-5</v>
      </c>
      <c r="O472" s="1">
        <v>8.9999999999999993E-3</v>
      </c>
      <c r="P472" s="1">
        <v>3.9999999999999998E-7</v>
      </c>
      <c r="Q472" s="1">
        <v>2.88864301760277E-2</v>
      </c>
      <c r="R472" s="1">
        <v>1.2378471500407699E-4</v>
      </c>
      <c r="S472" s="16">
        <f t="shared" si="49"/>
        <v>0.1566913471900733</v>
      </c>
      <c r="T472" s="16">
        <f t="shared" si="50"/>
        <v>1.2253252393918022E-2</v>
      </c>
      <c r="U472" s="5">
        <f t="shared" si="51"/>
        <v>4.2929136216458439E-4</v>
      </c>
      <c r="V472" s="18">
        <f t="shared" si="52"/>
        <v>3.3570554503884993E-5</v>
      </c>
      <c r="W472" s="18">
        <f t="shared" si="53"/>
        <v>3.0884910143574192E-5</v>
      </c>
      <c r="X472" s="5">
        <f>LOOKUP(G472,'Load Factor Adjustment'!$A$40:$A$46,'Load Factor Adjustment'!$D$40:$D$46)</f>
        <v>0.68571428571428572</v>
      </c>
      <c r="Y472" s="5">
        <f t="shared" si="54"/>
        <v>2.9437121977000073E-4</v>
      </c>
      <c r="Z472" s="18">
        <f t="shared" si="55"/>
        <v>2.1178224098450876E-5</v>
      </c>
    </row>
    <row r="473" spans="1:26" s="5" customFormat="1" ht="15" customHeight="1" x14ac:dyDescent="0.25">
      <c r="A473" s="2">
        <v>2014</v>
      </c>
      <c r="B473" s="2">
        <v>1896</v>
      </c>
      <c r="C473" s="3" t="s">
        <v>10</v>
      </c>
      <c r="D473" s="4">
        <v>42135</v>
      </c>
      <c r="E473" s="2">
        <v>5043</v>
      </c>
      <c r="F473" s="3" t="s">
        <v>5</v>
      </c>
      <c r="G473" s="3" t="s">
        <v>1</v>
      </c>
      <c r="H473" s="3" t="s">
        <v>4</v>
      </c>
      <c r="I473" s="2">
        <v>1992</v>
      </c>
      <c r="J473" s="2">
        <v>200</v>
      </c>
      <c r="K473" s="2">
        <v>104</v>
      </c>
      <c r="L473" s="2">
        <v>0.7</v>
      </c>
      <c r="M473" s="1">
        <v>8.17</v>
      </c>
      <c r="N473" s="1">
        <v>1.9000000000000001E-4</v>
      </c>
      <c r="O473" s="1">
        <v>0.47899999999999998</v>
      </c>
      <c r="P473" s="1">
        <v>3.6100000000000003E-5</v>
      </c>
      <c r="Q473" s="1">
        <v>0.14759012269770699</v>
      </c>
      <c r="R473" s="1">
        <v>1.08163206989496E-2</v>
      </c>
      <c r="S473" s="16"/>
      <c r="T473" s="16"/>
      <c r="V473" s="18"/>
      <c r="W473" s="18"/>
      <c r="Z473" s="18"/>
    </row>
    <row r="474" spans="1:26" s="5" customFormat="1" ht="15" customHeight="1" x14ac:dyDescent="0.25">
      <c r="A474" s="2">
        <v>2014</v>
      </c>
      <c r="B474" s="2">
        <v>1896</v>
      </c>
      <c r="C474" s="3" t="s">
        <v>10</v>
      </c>
      <c r="D474" s="4">
        <v>42135</v>
      </c>
      <c r="E474" s="2">
        <v>5044</v>
      </c>
      <c r="F474" s="3" t="s">
        <v>2</v>
      </c>
      <c r="G474" s="3" t="s">
        <v>1</v>
      </c>
      <c r="H474" s="3" t="s">
        <v>28</v>
      </c>
      <c r="I474" s="2">
        <v>2014</v>
      </c>
      <c r="J474" s="2">
        <v>200</v>
      </c>
      <c r="K474" s="2">
        <v>99</v>
      </c>
      <c r="L474" s="2">
        <v>0.7</v>
      </c>
      <c r="M474" s="1">
        <v>2.15</v>
      </c>
      <c r="N474" s="1">
        <v>2.6999999999999999E-5</v>
      </c>
      <c r="O474" s="1">
        <v>8.9999999999999993E-3</v>
      </c>
      <c r="P474" s="1">
        <v>8.9999999999999996E-7</v>
      </c>
      <c r="Q474" s="1">
        <v>3.32597231135104E-2</v>
      </c>
      <c r="R474" s="1">
        <v>1.5124999112306399E-4</v>
      </c>
      <c r="S474" s="16">
        <f t="shared" si="49"/>
        <v>0.11433039958419659</v>
      </c>
      <c r="T474" s="16">
        <f t="shared" si="50"/>
        <v>1.0665070707826536E-2</v>
      </c>
      <c r="U474" s="5">
        <f t="shared" si="51"/>
        <v>3.1323397146355229E-4</v>
      </c>
      <c r="V474" s="18">
        <f t="shared" si="52"/>
        <v>2.9219371802264482E-5</v>
      </c>
      <c r="W474" s="18">
        <f t="shared" si="53"/>
        <v>2.6881822058083324E-5</v>
      </c>
      <c r="X474" s="5">
        <f>LOOKUP(G474,'Load Factor Adjustment'!$A$40:$A$46,'Load Factor Adjustment'!$D$40:$D$46)</f>
        <v>0.68571428571428572</v>
      </c>
      <c r="Y474" s="5">
        <f t="shared" si="54"/>
        <v>2.147890090035787E-4</v>
      </c>
      <c r="Z474" s="18">
        <f t="shared" si="55"/>
        <v>1.8433249411257138E-5</v>
      </c>
    </row>
    <row r="475" spans="1:26" s="5" customFormat="1" ht="15" customHeight="1" x14ac:dyDescent="0.25">
      <c r="A475" s="2">
        <v>2014</v>
      </c>
      <c r="B475" s="2">
        <v>1897</v>
      </c>
      <c r="C475" s="3" t="s">
        <v>10</v>
      </c>
      <c r="D475" s="4">
        <v>42108</v>
      </c>
      <c r="E475" s="2">
        <v>5087</v>
      </c>
      <c r="F475" s="3" t="s">
        <v>5</v>
      </c>
      <c r="G475" s="3" t="s">
        <v>1</v>
      </c>
      <c r="H475" s="3" t="s">
        <v>8</v>
      </c>
      <c r="I475" s="2">
        <v>2003</v>
      </c>
      <c r="J475" s="2">
        <v>300</v>
      </c>
      <c r="K475" s="2">
        <v>103</v>
      </c>
      <c r="L475" s="2">
        <v>0.7</v>
      </c>
      <c r="M475" s="1">
        <v>6.54</v>
      </c>
      <c r="N475" s="1">
        <v>1.4999999999999999E-4</v>
      </c>
      <c r="O475" s="1">
        <v>0.30399999999999999</v>
      </c>
      <c r="P475" s="1">
        <v>2.2099999999999998E-5</v>
      </c>
      <c r="Q475" s="1">
        <v>0.17309721918024401</v>
      </c>
      <c r="R475" s="1">
        <v>9.7773698694328393E-3</v>
      </c>
      <c r="S475" s="16"/>
      <c r="T475" s="16"/>
      <c r="V475" s="18"/>
      <c r="W475" s="18"/>
      <c r="Z475" s="18"/>
    </row>
    <row r="476" spans="1:26" s="5" customFormat="1" ht="15" customHeight="1" x14ac:dyDescent="0.25">
      <c r="A476" s="2">
        <v>2014</v>
      </c>
      <c r="B476" s="2">
        <v>1897</v>
      </c>
      <c r="C476" s="3" t="s">
        <v>10</v>
      </c>
      <c r="D476" s="4">
        <v>42108</v>
      </c>
      <c r="E476" s="2">
        <v>5088</v>
      </c>
      <c r="F476" s="3" t="s">
        <v>2</v>
      </c>
      <c r="G476" s="3" t="s">
        <v>1</v>
      </c>
      <c r="H476" s="3" t="s">
        <v>28</v>
      </c>
      <c r="I476" s="2">
        <v>2014</v>
      </c>
      <c r="J476" s="2">
        <v>300</v>
      </c>
      <c r="K476" s="2">
        <v>108</v>
      </c>
      <c r="L476" s="2">
        <v>0.7</v>
      </c>
      <c r="M476" s="1">
        <v>2.15</v>
      </c>
      <c r="N476" s="1">
        <v>2.6999999999999999E-5</v>
      </c>
      <c r="O476" s="1">
        <v>8.9999999999999993E-3</v>
      </c>
      <c r="P476" s="1">
        <v>3.9999999999999998E-7</v>
      </c>
      <c r="Q476" s="1">
        <v>5.4762501453292901E-2</v>
      </c>
      <c r="R476" s="1">
        <v>2.3999998640236099E-4</v>
      </c>
      <c r="S476" s="16">
        <f t="shared" si="49"/>
        <v>0.11833471772695112</v>
      </c>
      <c r="T476" s="16">
        <f t="shared" si="50"/>
        <v>9.537369883030479E-3</v>
      </c>
      <c r="U476" s="5">
        <f t="shared" si="51"/>
        <v>3.2420470610123594E-4</v>
      </c>
      <c r="V476" s="18">
        <f t="shared" si="52"/>
        <v>2.6129780501453368E-5</v>
      </c>
      <c r="W476" s="18">
        <f t="shared" si="53"/>
        <v>2.4039398061337098E-5</v>
      </c>
      <c r="X476" s="5">
        <f>LOOKUP(G476,'Load Factor Adjustment'!$A$40:$A$46,'Load Factor Adjustment'!$D$40:$D$46)</f>
        <v>0.68571428571428572</v>
      </c>
      <c r="Y476" s="5">
        <f t="shared" si="54"/>
        <v>2.2231179846941894E-4</v>
      </c>
      <c r="Z476" s="18">
        <f t="shared" si="55"/>
        <v>1.6484158670631152E-5</v>
      </c>
    </row>
    <row r="477" spans="1:26" s="5" customFormat="1" ht="15" customHeight="1" x14ac:dyDescent="0.25">
      <c r="A477" s="2">
        <v>2015</v>
      </c>
      <c r="B477" s="2">
        <v>1899</v>
      </c>
      <c r="C477" s="3" t="s">
        <v>7</v>
      </c>
      <c r="D477" s="4">
        <v>42312</v>
      </c>
      <c r="E477" s="2">
        <v>5382</v>
      </c>
      <c r="F477" s="3" t="s">
        <v>5</v>
      </c>
      <c r="G477" s="3" t="s">
        <v>1</v>
      </c>
      <c r="H477" s="3" t="s">
        <v>4</v>
      </c>
      <c r="I477" s="2">
        <v>1977</v>
      </c>
      <c r="J477" s="2">
        <v>1000</v>
      </c>
      <c r="K477" s="2">
        <v>75</v>
      </c>
      <c r="L477" s="2">
        <v>0.7</v>
      </c>
      <c r="M477" s="1">
        <v>12.09</v>
      </c>
      <c r="N477" s="1">
        <v>2.7999999999999998E-4</v>
      </c>
      <c r="O477" s="1">
        <v>0.60499999999999998</v>
      </c>
      <c r="P477" s="1">
        <v>4.3999999999999999E-5</v>
      </c>
      <c r="Q477" s="1">
        <v>0.89409722101957201</v>
      </c>
      <c r="R477" s="1">
        <v>6.5567129855469197E-2</v>
      </c>
      <c r="S477" s="16"/>
      <c r="T477" s="16"/>
      <c r="V477" s="18"/>
      <c r="W477" s="18"/>
      <c r="Z477" s="18"/>
    </row>
    <row r="478" spans="1:26" s="5" customFormat="1" ht="15" customHeight="1" x14ac:dyDescent="0.25">
      <c r="A478" s="2">
        <v>2015</v>
      </c>
      <c r="B478" s="2">
        <v>1899</v>
      </c>
      <c r="C478" s="3" t="s">
        <v>7</v>
      </c>
      <c r="D478" s="4">
        <v>42312</v>
      </c>
      <c r="E478" s="2">
        <v>5383</v>
      </c>
      <c r="F478" s="3" t="s">
        <v>2</v>
      </c>
      <c r="G478" s="3" t="s">
        <v>1</v>
      </c>
      <c r="H478" s="3" t="s">
        <v>13</v>
      </c>
      <c r="I478" s="2">
        <v>2015</v>
      </c>
      <c r="J478" s="2">
        <v>1000</v>
      </c>
      <c r="K478" s="2">
        <v>101</v>
      </c>
      <c r="L478" s="2">
        <v>0.7</v>
      </c>
      <c r="M478" s="1">
        <v>2.3199999999999998</v>
      </c>
      <c r="N478" s="1">
        <v>3.0000000000000001E-5</v>
      </c>
      <c r="O478" s="1">
        <v>0.112</v>
      </c>
      <c r="P478" s="1">
        <v>7.9999999999999996E-6</v>
      </c>
      <c r="Q478" s="1">
        <v>0.192492275174655</v>
      </c>
      <c r="R478" s="1">
        <v>1.1845679072161301E-2</v>
      </c>
      <c r="S478" s="16">
        <f t="shared" si="49"/>
        <v>0.70160494584491695</v>
      </c>
      <c r="T478" s="16">
        <f t="shared" si="50"/>
        <v>5.3721450783307895E-2</v>
      </c>
      <c r="U478" s="5">
        <f t="shared" si="51"/>
        <v>1.9222053310819643E-3</v>
      </c>
      <c r="V478" s="18">
        <f t="shared" si="52"/>
        <v>1.4718205694056957E-4</v>
      </c>
      <c r="W478" s="18">
        <f t="shared" si="53"/>
        <v>1.3540749238532401E-4</v>
      </c>
      <c r="X478" s="5">
        <f>LOOKUP(G478,'Load Factor Adjustment'!$A$40:$A$46,'Load Factor Adjustment'!$D$40:$D$46)</f>
        <v>0.68571428571428572</v>
      </c>
      <c r="Y478" s="5">
        <f t="shared" si="54"/>
        <v>1.3180836555990612E-3</v>
      </c>
      <c r="Z478" s="18">
        <f t="shared" si="55"/>
        <v>9.2850851921365043E-5</v>
      </c>
    </row>
    <row r="479" spans="1:26" s="5" customFormat="1" ht="15" customHeight="1" x14ac:dyDescent="0.25">
      <c r="A479" s="2">
        <v>2015</v>
      </c>
      <c r="B479" s="2">
        <v>1900</v>
      </c>
      <c r="C479" s="3" t="s">
        <v>7</v>
      </c>
      <c r="D479" s="4">
        <v>42353</v>
      </c>
      <c r="E479" s="2">
        <v>5416</v>
      </c>
      <c r="F479" s="3" t="s">
        <v>5</v>
      </c>
      <c r="G479" s="3" t="s">
        <v>1</v>
      </c>
      <c r="H479" s="3" t="s">
        <v>4</v>
      </c>
      <c r="I479" s="2">
        <v>1970</v>
      </c>
      <c r="J479" s="2">
        <v>2500</v>
      </c>
      <c r="K479" s="2">
        <v>168</v>
      </c>
      <c r="L479" s="2">
        <v>0.7</v>
      </c>
      <c r="M479" s="1">
        <v>11.16</v>
      </c>
      <c r="N479" s="1">
        <v>2.5999999999999998E-4</v>
      </c>
      <c r="O479" s="1">
        <v>0.39600000000000002</v>
      </c>
      <c r="P479" s="1">
        <v>2.8799999999999999E-5</v>
      </c>
      <c r="Q479" s="1">
        <v>4.62777765226999</v>
      </c>
      <c r="R479" s="1">
        <v>0.24033332543278199</v>
      </c>
      <c r="S479" s="16"/>
      <c r="T479" s="16"/>
      <c r="V479" s="18"/>
      <c r="W479" s="18"/>
      <c r="Z479" s="18"/>
    </row>
    <row r="480" spans="1:26" s="5" customFormat="1" ht="15" customHeight="1" x14ac:dyDescent="0.25">
      <c r="A480" s="2">
        <v>2015</v>
      </c>
      <c r="B480" s="2">
        <v>1900</v>
      </c>
      <c r="C480" s="3" t="s">
        <v>7</v>
      </c>
      <c r="D480" s="4">
        <v>42353</v>
      </c>
      <c r="E480" s="2">
        <v>5418</v>
      </c>
      <c r="F480" s="3" t="s">
        <v>2</v>
      </c>
      <c r="G480" s="3" t="s">
        <v>1</v>
      </c>
      <c r="H480" s="3" t="s">
        <v>0</v>
      </c>
      <c r="I480" s="2">
        <v>2015</v>
      </c>
      <c r="J480" s="2">
        <v>2000</v>
      </c>
      <c r="K480" s="2">
        <v>210</v>
      </c>
      <c r="L480" s="2">
        <v>0.7</v>
      </c>
      <c r="M480" s="1">
        <v>0.26</v>
      </c>
      <c r="N480" s="1">
        <v>3.5999999999999998E-6</v>
      </c>
      <c r="O480" s="1">
        <v>8.9999999999999993E-3</v>
      </c>
      <c r="P480" s="1">
        <v>2.9999999999999999E-7</v>
      </c>
      <c r="Q480" s="1">
        <v>9.5925920877506801E-2</v>
      </c>
      <c r="R480" s="1">
        <v>3.8888887314937602E-3</v>
      </c>
      <c r="S480" s="16">
        <f t="shared" si="49"/>
        <v>4.5318517313924831</v>
      </c>
      <c r="T480" s="16">
        <f t="shared" si="50"/>
        <v>0.23644443670128823</v>
      </c>
      <c r="U480" s="5">
        <f t="shared" si="51"/>
        <v>1.2416032140801324E-2</v>
      </c>
      <c r="V480" s="18">
        <f t="shared" si="52"/>
        <v>6.4779297726380342E-4</v>
      </c>
      <c r="W480" s="18">
        <f t="shared" si="53"/>
        <v>5.9596953908269917E-4</v>
      </c>
      <c r="X480" s="5">
        <f>LOOKUP(G480,'Load Factor Adjustment'!$A$40:$A$46,'Load Factor Adjustment'!$D$40:$D$46)</f>
        <v>0.68571428571428572</v>
      </c>
      <c r="Y480" s="5">
        <f t="shared" si="54"/>
        <v>8.5138506108351931E-3</v>
      </c>
      <c r="Z480" s="18">
        <f t="shared" si="55"/>
        <v>4.0866482679956516E-4</v>
      </c>
    </row>
    <row r="481" spans="1:26" s="5" customFormat="1" ht="15" customHeight="1" x14ac:dyDescent="0.25">
      <c r="A481" s="2">
        <v>2015</v>
      </c>
      <c r="B481" s="2">
        <v>1901</v>
      </c>
      <c r="C481" s="3" t="s">
        <v>7</v>
      </c>
      <c r="D481" s="4">
        <v>42284</v>
      </c>
      <c r="E481" s="2">
        <v>5414</v>
      </c>
      <c r="F481" s="3" t="s">
        <v>5</v>
      </c>
      <c r="G481" s="3" t="s">
        <v>1</v>
      </c>
      <c r="H481" s="3" t="s">
        <v>8</v>
      </c>
      <c r="I481" s="2">
        <v>1997</v>
      </c>
      <c r="J481" s="2">
        <v>800</v>
      </c>
      <c r="K481" s="2">
        <v>120</v>
      </c>
      <c r="L481" s="2">
        <v>0.7</v>
      </c>
      <c r="M481" s="1">
        <v>6.54</v>
      </c>
      <c r="N481" s="1">
        <v>1.4999999999999999E-4</v>
      </c>
      <c r="O481" s="1">
        <v>0.30399999999999999</v>
      </c>
      <c r="P481" s="1">
        <v>2.2099999999999998E-5</v>
      </c>
      <c r="Q481" s="1">
        <v>0.61777777076437701</v>
      </c>
      <c r="R481" s="1">
        <v>4.2162960733547201E-2</v>
      </c>
      <c r="S481" s="16"/>
      <c r="T481" s="16"/>
      <c r="V481" s="18"/>
      <c r="W481" s="18"/>
      <c r="Z481" s="18"/>
    </row>
    <row r="482" spans="1:26" s="5" customFormat="1" ht="15" customHeight="1" x14ac:dyDescent="0.25">
      <c r="A482" s="2">
        <v>2015</v>
      </c>
      <c r="B482" s="2">
        <v>1901</v>
      </c>
      <c r="C482" s="3" t="s">
        <v>7</v>
      </c>
      <c r="D482" s="4">
        <v>42284</v>
      </c>
      <c r="E482" s="2">
        <v>5415</v>
      </c>
      <c r="F482" s="3" t="s">
        <v>2</v>
      </c>
      <c r="G482" s="3" t="s">
        <v>1</v>
      </c>
      <c r="H482" s="3" t="s">
        <v>28</v>
      </c>
      <c r="I482" s="2">
        <v>2014</v>
      </c>
      <c r="J482" s="2">
        <v>800</v>
      </c>
      <c r="K482" s="2">
        <v>125</v>
      </c>
      <c r="L482" s="2">
        <v>0.7</v>
      </c>
      <c r="M482" s="1">
        <v>2.15</v>
      </c>
      <c r="N482" s="1">
        <v>2.6999999999999999E-5</v>
      </c>
      <c r="O482" s="1">
        <v>8.9999999999999993E-3</v>
      </c>
      <c r="P482" s="1">
        <v>3.9999999999999998E-7</v>
      </c>
      <c r="Q482" s="1">
        <v>0.174228399467283</v>
      </c>
      <c r="R482" s="1">
        <v>8.1790119218754995E-4</v>
      </c>
      <c r="S482" s="16">
        <f t="shared" si="49"/>
        <v>0.44354937129709404</v>
      </c>
      <c r="T482" s="16">
        <f t="shared" si="50"/>
        <v>4.1345059541359655E-2</v>
      </c>
      <c r="U482" s="5">
        <f t="shared" si="51"/>
        <v>1.2152037569783398E-3</v>
      </c>
      <c r="V482" s="18">
        <f t="shared" si="52"/>
        <v>1.1327413572975248E-4</v>
      </c>
      <c r="W482" s="18">
        <f t="shared" si="53"/>
        <v>1.0421220487137229E-4</v>
      </c>
      <c r="X482" s="5">
        <f>LOOKUP(G482,'Load Factor Adjustment'!$A$40:$A$46,'Load Factor Adjustment'!$D$40:$D$46)</f>
        <v>0.68571428571428572</v>
      </c>
      <c r="Y482" s="5">
        <f t="shared" si="54"/>
        <v>8.3328257621371874E-4</v>
      </c>
      <c r="Z482" s="18">
        <f t="shared" si="55"/>
        <v>7.1459797626083856E-5</v>
      </c>
    </row>
    <row r="483" spans="1:26" s="5" customFormat="1" ht="15" customHeight="1" x14ac:dyDescent="0.25">
      <c r="A483" s="2">
        <v>2015</v>
      </c>
      <c r="B483" s="2">
        <v>1902</v>
      </c>
      <c r="C483" s="3" t="s">
        <v>7</v>
      </c>
      <c r="D483" s="4">
        <v>42345</v>
      </c>
      <c r="E483" s="2">
        <v>5412</v>
      </c>
      <c r="F483" s="3" t="s">
        <v>5</v>
      </c>
      <c r="G483" s="3" t="s">
        <v>1</v>
      </c>
      <c r="H483" s="3" t="s">
        <v>4</v>
      </c>
      <c r="I483" s="2">
        <v>1971</v>
      </c>
      <c r="J483" s="2">
        <v>400</v>
      </c>
      <c r="K483" s="2">
        <v>107</v>
      </c>
      <c r="L483" s="2">
        <v>0.7</v>
      </c>
      <c r="M483" s="1">
        <v>12.09</v>
      </c>
      <c r="N483" s="1">
        <v>2.7999999999999998E-4</v>
      </c>
      <c r="O483" s="1">
        <v>0.60499999999999998</v>
      </c>
      <c r="P483" s="1">
        <v>4.3999999999999999E-5</v>
      </c>
      <c r="Q483" s="1">
        <v>0.510231480795169</v>
      </c>
      <c r="R483" s="1">
        <v>3.7416975437521101E-2</v>
      </c>
      <c r="S483" s="16"/>
      <c r="T483" s="16"/>
      <c r="V483" s="18"/>
      <c r="W483" s="18"/>
      <c r="Z483" s="18"/>
    </row>
    <row r="484" spans="1:26" s="5" customFormat="1" ht="15" customHeight="1" x14ac:dyDescent="0.25">
      <c r="A484" s="2">
        <v>2015</v>
      </c>
      <c r="B484" s="2">
        <v>1902</v>
      </c>
      <c r="C484" s="3" t="s">
        <v>7</v>
      </c>
      <c r="D484" s="4">
        <v>42345</v>
      </c>
      <c r="E484" s="2">
        <v>5413</v>
      </c>
      <c r="F484" s="3" t="s">
        <v>2</v>
      </c>
      <c r="G484" s="3" t="s">
        <v>1</v>
      </c>
      <c r="H484" s="3" t="s">
        <v>28</v>
      </c>
      <c r="I484" s="2">
        <v>2014</v>
      </c>
      <c r="J484" s="2">
        <v>400</v>
      </c>
      <c r="K484" s="2">
        <v>125</v>
      </c>
      <c r="L484" s="2">
        <v>0.7</v>
      </c>
      <c r="M484" s="1">
        <v>2.15</v>
      </c>
      <c r="N484" s="1">
        <v>2.6999999999999999E-5</v>
      </c>
      <c r="O484" s="1">
        <v>8.9999999999999993E-3</v>
      </c>
      <c r="P484" s="1">
        <v>3.9999999999999998E-7</v>
      </c>
      <c r="Q484" s="1">
        <v>8.5030866432275101E-2</v>
      </c>
      <c r="R484" s="1">
        <v>3.7808639872784298E-4</v>
      </c>
      <c r="S484" s="16">
        <f t="shared" si="49"/>
        <v>0.42520061436289391</v>
      </c>
      <c r="T484" s="16">
        <f t="shared" si="50"/>
        <v>3.7038889038793259E-2</v>
      </c>
      <c r="U484" s="5">
        <f t="shared" si="51"/>
        <v>1.1649331900353257E-3</v>
      </c>
      <c r="V484" s="18">
        <f t="shared" si="52"/>
        <v>1.0147640832546098E-4</v>
      </c>
      <c r="W484" s="18">
        <f t="shared" si="53"/>
        <v>9.3358295659424104E-5</v>
      </c>
      <c r="X484" s="5">
        <f>LOOKUP(G484,'Load Factor Adjustment'!$A$40:$A$46,'Load Factor Adjustment'!$D$40:$D$46)</f>
        <v>0.68571428571428572</v>
      </c>
      <c r="Y484" s="5">
        <f t="shared" si="54"/>
        <v>7.9881133030993768E-4</v>
      </c>
      <c r="Z484" s="18">
        <f t="shared" si="55"/>
        <v>6.4017117023605101E-5</v>
      </c>
    </row>
    <row r="485" spans="1:26" s="5" customFormat="1" ht="15" customHeight="1" x14ac:dyDescent="0.25">
      <c r="A485" s="2">
        <v>2014</v>
      </c>
      <c r="B485" s="2">
        <v>1903</v>
      </c>
      <c r="C485" s="3" t="s">
        <v>7</v>
      </c>
      <c r="D485" s="4">
        <v>42262</v>
      </c>
      <c r="E485" s="2">
        <v>5460</v>
      </c>
      <c r="F485" s="3" t="s">
        <v>5</v>
      </c>
      <c r="G485" s="3" t="s">
        <v>1</v>
      </c>
      <c r="H485" s="3" t="s">
        <v>8</v>
      </c>
      <c r="I485" s="2">
        <v>1998</v>
      </c>
      <c r="J485" s="2">
        <v>2000</v>
      </c>
      <c r="K485" s="2">
        <v>121</v>
      </c>
      <c r="L485" s="2">
        <v>0.7</v>
      </c>
      <c r="M485" s="1">
        <v>6.54</v>
      </c>
      <c r="N485" s="1">
        <v>1.4999999999999999E-4</v>
      </c>
      <c r="O485" s="1">
        <v>0.30399999999999999</v>
      </c>
      <c r="P485" s="1">
        <v>2.2099999999999998E-5</v>
      </c>
      <c r="Q485" s="1">
        <v>1.5573147971351999</v>
      </c>
      <c r="R485" s="1">
        <v>0.10628579684915</v>
      </c>
      <c r="S485" s="16"/>
      <c r="T485" s="16"/>
      <c r="V485" s="18"/>
      <c r="W485" s="18"/>
      <c r="Z485" s="18"/>
    </row>
    <row r="486" spans="1:26" s="5" customFormat="1" ht="15" customHeight="1" x14ac:dyDescent="0.25">
      <c r="A486" s="2">
        <v>2014</v>
      </c>
      <c r="B486" s="2">
        <v>1903</v>
      </c>
      <c r="C486" s="3" t="s">
        <v>7</v>
      </c>
      <c r="D486" s="4">
        <v>42262</v>
      </c>
      <c r="E486" s="2">
        <v>5461</v>
      </c>
      <c r="F486" s="3" t="s">
        <v>2</v>
      </c>
      <c r="G486" s="3" t="s">
        <v>1</v>
      </c>
      <c r="H486" s="3" t="s">
        <v>13</v>
      </c>
      <c r="I486" s="2">
        <v>2015</v>
      </c>
      <c r="J486" s="2">
        <v>2000</v>
      </c>
      <c r="K486" s="2">
        <v>101</v>
      </c>
      <c r="L486" s="2">
        <v>0.7</v>
      </c>
      <c r="M486" s="1">
        <v>2.3199999999999998</v>
      </c>
      <c r="N486" s="1">
        <v>3.0000000000000001E-5</v>
      </c>
      <c r="O486" s="1">
        <v>0.112</v>
      </c>
      <c r="P486" s="1">
        <v>7.9999999999999996E-6</v>
      </c>
      <c r="Q486" s="1">
        <v>0.40836417899016803</v>
      </c>
      <c r="R486" s="1">
        <v>2.99259259236422E-2</v>
      </c>
      <c r="S486" s="16">
        <f t="shared" si="49"/>
        <v>1.148950618145032</v>
      </c>
      <c r="T486" s="16">
        <f t="shared" si="50"/>
        <v>7.6359870925507806E-2</v>
      </c>
      <c r="U486" s="5">
        <f t="shared" si="51"/>
        <v>3.1478099127261149E-3</v>
      </c>
      <c r="V486" s="18">
        <f t="shared" si="52"/>
        <v>2.0920512582330906E-4</v>
      </c>
      <c r="W486" s="18">
        <f t="shared" si="53"/>
        <v>1.9246871575744434E-4</v>
      </c>
      <c r="X486" s="5">
        <f>LOOKUP(G486,'Load Factor Adjustment'!$A$40:$A$46,'Load Factor Adjustment'!$D$40:$D$46)</f>
        <v>0.68571428571428572</v>
      </c>
      <c r="Y486" s="5">
        <f t="shared" si="54"/>
        <v>2.1584982258693358E-3</v>
      </c>
      <c r="Z486" s="18">
        <f t="shared" si="55"/>
        <v>1.3197854794796184E-4</v>
      </c>
    </row>
    <row r="487" spans="1:26" s="5" customFormat="1" ht="15" customHeight="1" x14ac:dyDescent="0.25">
      <c r="A487" s="2">
        <v>2014</v>
      </c>
      <c r="B487" s="2">
        <v>1904</v>
      </c>
      <c r="C487" s="3" t="s">
        <v>7</v>
      </c>
      <c r="D487" s="4">
        <v>42262</v>
      </c>
      <c r="E487" s="2">
        <v>5462</v>
      </c>
      <c r="F487" s="3" t="s">
        <v>5</v>
      </c>
      <c r="G487" s="3" t="s">
        <v>1</v>
      </c>
      <c r="H487" s="3" t="s">
        <v>4</v>
      </c>
      <c r="I487" s="2">
        <v>1973</v>
      </c>
      <c r="J487" s="2">
        <v>2000</v>
      </c>
      <c r="K487" s="2">
        <v>116</v>
      </c>
      <c r="L487" s="2">
        <v>0.7</v>
      </c>
      <c r="M487" s="1">
        <v>12.09</v>
      </c>
      <c r="N487" s="1">
        <v>2.7999999999999998E-4</v>
      </c>
      <c r="O487" s="1">
        <v>0.60499999999999998</v>
      </c>
      <c r="P487" s="1">
        <v>4.3999999999999999E-5</v>
      </c>
      <c r="Q487" s="1">
        <v>2.7657407370205398</v>
      </c>
      <c r="R487" s="1">
        <v>0.20282098835291801</v>
      </c>
      <c r="S487" s="16"/>
      <c r="T487" s="16"/>
      <c r="V487" s="18"/>
      <c r="W487" s="18"/>
      <c r="Z487" s="18"/>
    </row>
    <row r="488" spans="1:26" s="5" customFormat="1" ht="15" customHeight="1" x14ac:dyDescent="0.25">
      <c r="A488" s="2">
        <v>2014</v>
      </c>
      <c r="B488" s="2">
        <v>1904</v>
      </c>
      <c r="C488" s="3" t="s">
        <v>7</v>
      </c>
      <c r="D488" s="4">
        <v>42262</v>
      </c>
      <c r="E488" s="2">
        <v>5463</v>
      </c>
      <c r="F488" s="3" t="s">
        <v>2</v>
      </c>
      <c r="G488" s="3" t="s">
        <v>1</v>
      </c>
      <c r="H488" s="3" t="s">
        <v>13</v>
      </c>
      <c r="I488" s="2">
        <v>2015</v>
      </c>
      <c r="J488" s="2">
        <v>2000</v>
      </c>
      <c r="K488" s="2">
        <v>101</v>
      </c>
      <c r="L488" s="2">
        <v>0.7</v>
      </c>
      <c r="M488" s="1">
        <v>2.3199999999999998</v>
      </c>
      <c r="N488" s="1">
        <v>3.0000000000000001E-5</v>
      </c>
      <c r="O488" s="1">
        <v>0.112</v>
      </c>
      <c r="P488" s="1">
        <v>7.9999999999999996E-6</v>
      </c>
      <c r="Q488" s="1">
        <v>0.40836417899016803</v>
      </c>
      <c r="R488" s="1">
        <v>2.99259259236422E-2</v>
      </c>
      <c r="S488" s="16">
        <f t="shared" si="49"/>
        <v>2.3573765580303716</v>
      </c>
      <c r="T488" s="16">
        <f t="shared" si="50"/>
        <v>0.1728950624292758</v>
      </c>
      <c r="U488" s="5">
        <f t="shared" si="51"/>
        <v>6.458565912411977E-3</v>
      </c>
      <c r="V488" s="18">
        <f t="shared" si="52"/>
        <v>4.7368510254596109E-4</v>
      </c>
      <c r="W488" s="18">
        <f t="shared" si="53"/>
        <v>4.3579029434228424E-4</v>
      </c>
      <c r="X488" s="5">
        <f>LOOKUP(G488,'Load Factor Adjustment'!$A$40:$A$46,'Load Factor Adjustment'!$D$40:$D$46)</f>
        <v>0.68571428571428572</v>
      </c>
      <c r="Y488" s="5">
        <f t="shared" si="54"/>
        <v>4.4287309113682132E-3</v>
      </c>
      <c r="Z488" s="18">
        <f t="shared" si="55"/>
        <v>2.9882763040613776E-4</v>
      </c>
    </row>
    <row r="489" spans="1:26" s="5" customFormat="1" ht="15" customHeight="1" x14ac:dyDescent="0.25">
      <c r="A489" s="2">
        <v>2015</v>
      </c>
      <c r="B489" s="2">
        <v>1905</v>
      </c>
      <c r="C489" s="3" t="s">
        <v>7</v>
      </c>
      <c r="D489" s="4">
        <v>42256</v>
      </c>
      <c r="E489" s="2">
        <v>5473</v>
      </c>
      <c r="F489" s="3" t="s">
        <v>5</v>
      </c>
      <c r="G489" s="3" t="s">
        <v>1</v>
      </c>
      <c r="H489" s="3" t="s">
        <v>8</v>
      </c>
      <c r="I489" s="2">
        <v>1996</v>
      </c>
      <c r="J489" s="2">
        <v>2000</v>
      </c>
      <c r="K489" s="2">
        <v>350</v>
      </c>
      <c r="L489" s="2">
        <v>0.7</v>
      </c>
      <c r="M489" s="1">
        <v>5.93</v>
      </c>
      <c r="N489" s="1">
        <v>9.8999999999999994E-5</v>
      </c>
      <c r="O489" s="1">
        <v>0.12</v>
      </c>
      <c r="P489" s="1">
        <v>6.3999999999999997E-6</v>
      </c>
      <c r="Q489" s="1">
        <v>3.84459858867283</v>
      </c>
      <c r="R489" s="1">
        <v>0.106296293522114</v>
      </c>
      <c r="S489" s="16"/>
      <c r="T489" s="16"/>
      <c r="V489" s="18"/>
      <c r="W489" s="18"/>
      <c r="Z489" s="18"/>
    </row>
    <row r="490" spans="1:26" s="5" customFormat="1" ht="15" customHeight="1" x14ac:dyDescent="0.25">
      <c r="A490" s="2">
        <v>2015</v>
      </c>
      <c r="B490" s="2">
        <v>1905</v>
      </c>
      <c r="C490" s="3" t="s">
        <v>7</v>
      </c>
      <c r="D490" s="4">
        <v>42256</v>
      </c>
      <c r="E490" s="2">
        <v>5474</v>
      </c>
      <c r="F490" s="3" t="s">
        <v>2</v>
      </c>
      <c r="G490" s="3" t="s">
        <v>1</v>
      </c>
      <c r="H490" s="3" t="s">
        <v>28</v>
      </c>
      <c r="I490" s="2">
        <v>2015</v>
      </c>
      <c r="J490" s="2">
        <v>2000</v>
      </c>
      <c r="K490" s="2">
        <v>420</v>
      </c>
      <c r="L490" s="2">
        <v>0.7</v>
      </c>
      <c r="M490" s="1">
        <v>1.29</v>
      </c>
      <c r="N490" s="1">
        <v>1.7E-5</v>
      </c>
      <c r="O490" s="1">
        <v>8.9999999999999993E-3</v>
      </c>
      <c r="P490" s="1">
        <v>2.9999999999999999E-7</v>
      </c>
      <c r="Q490" s="1">
        <v>0.94629625738846401</v>
      </c>
      <c r="R490" s="1">
        <v>7.7777774629875203E-3</v>
      </c>
      <c r="S490" s="16">
        <f t="shared" si="49"/>
        <v>2.8983023312843659</v>
      </c>
      <c r="T490" s="16">
        <f t="shared" si="50"/>
        <v>9.8518516059126482E-2</v>
      </c>
      <c r="U490" s="5">
        <f t="shared" si="51"/>
        <v>7.9405543322859339E-3</v>
      </c>
      <c r="V490" s="18">
        <f t="shared" si="52"/>
        <v>2.6991374262774379E-4</v>
      </c>
      <c r="W490" s="18">
        <f t="shared" si="53"/>
        <v>2.4832064321752428E-4</v>
      </c>
      <c r="X490" s="5">
        <f>LOOKUP(G490,'Load Factor Adjustment'!$A$40:$A$46,'Load Factor Adjustment'!$D$40:$D$46)</f>
        <v>0.68571428571428572</v>
      </c>
      <c r="Y490" s="5">
        <f t="shared" si="54"/>
        <v>5.4449515421389257E-3</v>
      </c>
      <c r="Z490" s="18">
        <f t="shared" si="55"/>
        <v>1.7027701249201665E-4</v>
      </c>
    </row>
    <row r="491" spans="1:26" s="5" customFormat="1" ht="15" customHeight="1" x14ac:dyDescent="0.25">
      <c r="A491" s="2">
        <v>2015</v>
      </c>
      <c r="B491" s="2">
        <v>1906</v>
      </c>
      <c r="C491" s="3" t="s">
        <v>7</v>
      </c>
      <c r="D491" s="4">
        <v>42355</v>
      </c>
      <c r="E491" s="2">
        <v>5471</v>
      </c>
      <c r="F491" s="3" t="s">
        <v>5</v>
      </c>
      <c r="G491" s="3" t="s">
        <v>1</v>
      </c>
      <c r="H491" s="3" t="s">
        <v>4</v>
      </c>
      <c r="I491" s="2">
        <v>1975</v>
      </c>
      <c r="J491" s="2">
        <v>250</v>
      </c>
      <c r="K491" s="2">
        <v>151</v>
      </c>
      <c r="L491" s="2">
        <v>0.7</v>
      </c>
      <c r="M491" s="1">
        <v>11.16</v>
      </c>
      <c r="N491" s="1">
        <v>2.5999999999999998E-4</v>
      </c>
      <c r="O491" s="1">
        <v>0.39600000000000002</v>
      </c>
      <c r="P491" s="1">
        <v>2.8799999999999999E-5</v>
      </c>
      <c r="Q491" s="1">
        <v>0.41026908602272899</v>
      </c>
      <c r="R491" s="1">
        <v>2.0972221540311399E-2</v>
      </c>
      <c r="S491" s="16"/>
      <c r="T491" s="16"/>
      <c r="V491" s="18"/>
      <c r="W491" s="18"/>
      <c r="Z491" s="18"/>
    </row>
    <row r="492" spans="1:26" s="5" customFormat="1" ht="15" customHeight="1" x14ac:dyDescent="0.25">
      <c r="A492" s="2">
        <v>2015</v>
      </c>
      <c r="B492" s="2">
        <v>1906</v>
      </c>
      <c r="C492" s="3" t="s">
        <v>7</v>
      </c>
      <c r="D492" s="4">
        <v>42355</v>
      </c>
      <c r="E492" s="2">
        <v>5472</v>
      </c>
      <c r="F492" s="3" t="s">
        <v>2</v>
      </c>
      <c r="G492" s="3" t="s">
        <v>1</v>
      </c>
      <c r="H492" s="3" t="s">
        <v>0</v>
      </c>
      <c r="I492" s="2">
        <v>2015</v>
      </c>
      <c r="J492" s="2">
        <v>250</v>
      </c>
      <c r="K492" s="2">
        <v>139</v>
      </c>
      <c r="L492" s="2">
        <v>0.7</v>
      </c>
      <c r="M492" s="1">
        <v>0.26</v>
      </c>
      <c r="N492" s="1">
        <v>3.9999999999999998E-6</v>
      </c>
      <c r="O492" s="1">
        <v>8.9999999999999993E-3</v>
      </c>
      <c r="P492" s="1">
        <v>3.9999999999999998E-7</v>
      </c>
      <c r="Q492" s="1">
        <v>7.1055165982526402E-3</v>
      </c>
      <c r="R492" s="1">
        <v>2.5472606567735498E-4</v>
      </c>
      <c r="S492" s="16">
        <f t="shared" si="49"/>
        <v>0.40316356942447634</v>
      </c>
      <c r="T492" s="16">
        <f t="shared" si="50"/>
        <v>2.0717495474634043E-2</v>
      </c>
      <c r="U492" s="5">
        <f t="shared" si="51"/>
        <v>1.1045577244506201E-3</v>
      </c>
      <c r="V492" s="18">
        <f t="shared" si="52"/>
        <v>5.6760261574339844E-5</v>
      </c>
      <c r="W492" s="18">
        <f t="shared" si="53"/>
        <v>5.2219440648392662E-5</v>
      </c>
      <c r="X492" s="5">
        <f>LOOKUP(G492,'Load Factor Adjustment'!$A$40:$A$46,'Load Factor Adjustment'!$D$40:$D$46)</f>
        <v>0.68571428571428572</v>
      </c>
      <c r="Y492" s="5">
        <f t="shared" si="54"/>
        <v>7.5741101105185381E-4</v>
      </c>
      <c r="Z492" s="18">
        <f t="shared" si="55"/>
        <v>3.580761644461211E-5</v>
      </c>
    </row>
    <row r="493" spans="1:26" s="5" customFormat="1" ht="15" customHeight="1" x14ac:dyDescent="0.25">
      <c r="A493" s="2">
        <v>2015</v>
      </c>
      <c r="B493" s="2">
        <v>1907</v>
      </c>
      <c r="C493" s="3" t="s">
        <v>7</v>
      </c>
      <c r="D493" s="4">
        <v>42305</v>
      </c>
      <c r="E493" s="2">
        <v>5469</v>
      </c>
      <c r="F493" s="3" t="s">
        <v>5</v>
      </c>
      <c r="G493" s="3" t="s">
        <v>19</v>
      </c>
      <c r="H493" s="3" t="s">
        <v>8</v>
      </c>
      <c r="I493" s="2">
        <v>1999</v>
      </c>
      <c r="J493" s="2">
        <v>750</v>
      </c>
      <c r="K493" s="2">
        <v>505</v>
      </c>
      <c r="L493" s="2">
        <v>0.7</v>
      </c>
      <c r="M493" s="1">
        <v>5.93</v>
      </c>
      <c r="N493" s="1">
        <v>9.8999999999999994E-5</v>
      </c>
      <c r="O493" s="1">
        <v>0.12</v>
      </c>
      <c r="P493" s="1">
        <v>6.3999999999999997E-6</v>
      </c>
      <c r="Q493" s="1">
        <v>2.0802024506569001</v>
      </c>
      <c r="R493" s="1">
        <v>5.7513887387858002E-2</v>
      </c>
      <c r="S493" s="16"/>
      <c r="T493" s="16"/>
      <c r="V493" s="18"/>
      <c r="W493" s="18"/>
      <c r="Z493" s="18"/>
    </row>
    <row r="494" spans="1:26" s="5" customFormat="1" ht="15" customHeight="1" x14ac:dyDescent="0.25">
      <c r="A494" s="2">
        <v>2015</v>
      </c>
      <c r="B494" s="2">
        <v>1907</v>
      </c>
      <c r="C494" s="3" t="s">
        <v>7</v>
      </c>
      <c r="D494" s="4">
        <v>42305</v>
      </c>
      <c r="E494" s="2">
        <v>5470</v>
      </c>
      <c r="F494" s="3" t="s">
        <v>2</v>
      </c>
      <c r="G494" s="3" t="s">
        <v>19</v>
      </c>
      <c r="H494" s="3" t="s">
        <v>28</v>
      </c>
      <c r="I494" s="2">
        <v>2015</v>
      </c>
      <c r="J494" s="2">
        <v>750</v>
      </c>
      <c r="K494" s="2">
        <v>625</v>
      </c>
      <c r="L494" s="2">
        <v>0.7</v>
      </c>
      <c r="M494" s="1">
        <v>1.29</v>
      </c>
      <c r="N494" s="1">
        <v>1.7E-5</v>
      </c>
      <c r="O494" s="1">
        <v>8.9999999999999993E-3</v>
      </c>
      <c r="P494" s="1">
        <v>2.9999999999999999E-7</v>
      </c>
      <c r="Q494" s="1">
        <v>0.48963756507408401</v>
      </c>
      <c r="R494" s="1">
        <v>3.6621091868975402E-3</v>
      </c>
      <c r="S494" s="16">
        <f t="shared" si="49"/>
        <v>1.5905648855828161</v>
      </c>
      <c r="T494" s="16">
        <f t="shared" si="50"/>
        <v>5.385177820096046E-2</v>
      </c>
      <c r="U494" s="5">
        <f t="shared" si="51"/>
        <v>4.3577120152953862E-3</v>
      </c>
      <c r="V494" s="18">
        <f t="shared" si="52"/>
        <v>1.4753911835879577E-4</v>
      </c>
      <c r="W494" s="18">
        <f t="shared" si="53"/>
        <v>1.3573598889009213E-4</v>
      </c>
      <c r="X494" s="5">
        <f>LOOKUP(G494,'Load Factor Adjustment'!$A$40:$A$46,'Load Factor Adjustment'!$D$40:$D$46)</f>
        <v>0.62857142857142867</v>
      </c>
      <c r="Y494" s="5">
        <f t="shared" si="54"/>
        <v>2.7391332667571003E-3</v>
      </c>
      <c r="Z494" s="18">
        <f t="shared" si="55"/>
        <v>8.5319764445200786E-5</v>
      </c>
    </row>
    <row r="495" spans="1:26" s="5" customFormat="1" ht="15" customHeight="1" x14ac:dyDescent="0.25">
      <c r="A495" s="2">
        <v>2015</v>
      </c>
      <c r="B495" s="2">
        <v>1908</v>
      </c>
      <c r="C495" s="3" t="s">
        <v>7</v>
      </c>
      <c r="D495" s="4">
        <v>42306</v>
      </c>
      <c r="E495" s="2">
        <v>5466</v>
      </c>
      <c r="F495" s="3" t="s">
        <v>5</v>
      </c>
      <c r="G495" s="3" t="s">
        <v>1</v>
      </c>
      <c r="H495" s="3" t="s">
        <v>4</v>
      </c>
      <c r="I495" s="2">
        <v>1975</v>
      </c>
      <c r="J495" s="2">
        <v>410</v>
      </c>
      <c r="K495" s="2">
        <v>90</v>
      </c>
      <c r="L495" s="2">
        <v>0.7</v>
      </c>
      <c r="M495" s="1">
        <v>12.09</v>
      </c>
      <c r="N495" s="1">
        <v>2.7999999999999998E-4</v>
      </c>
      <c r="O495" s="1">
        <v>0.60499999999999998</v>
      </c>
      <c r="P495" s="1">
        <v>4.3999999999999999E-5</v>
      </c>
      <c r="Q495" s="1">
        <v>0.43989583274162902</v>
      </c>
      <c r="R495" s="1">
        <v>3.2259027888890797E-2</v>
      </c>
      <c r="S495" s="16"/>
      <c r="T495" s="16"/>
      <c r="V495" s="18"/>
      <c r="W495" s="18"/>
      <c r="Z495" s="18"/>
    </row>
    <row r="496" spans="1:26" s="5" customFormat="1" ht="15" customHeight="1" x14ac:dyDescent="0.25">
      <c r="A496" s="2">
        <v>2015</v>
      </c>
      <c r="B496" s="2">
        <v>1908</v>
      </c>
      <c r="C496" s="3" t="s">
        <v>7</v>
      </c>
      <c r="D496" s="4">
        <v>42306</v>
      </c>
      <c r="E496" s="2">
        <v>5468</v>
      </c>
      <c r="F496" s="3" t="s">
        <v>2</v>
      </c>
      <c r="G496" s="3" t="s">
        <v>1</v>
      </c>
      <c r="H496" s="3" t="s">
        <v>28</v>
      </c>
      <c r="I496" s="2">
        <v>2014</v>
      </c>
      <c r="J496" s="2">
        <v>410</v>
      </c>
      <c r="K496" s="2">
        <v>113</v>
      </c>
      <c r="L496" s="2">
        <v>0.7</v>
      </c>
      <c r="M496" s="1">
        <v>2.15</v>
      </c>
      <c r="N496" s="1">
        <v>2.6999999999999999E-5</v>
      </c>
      <c r="O496" s="1">
        <v>8.9999999999999993E-3</v>
      </c>
      <c r="P496" s="1">
        <v>3.9999999999999998E-7</v>
      </c>
      <c r="Q496" s="1">
        <v>7.8837861252072303E-2</v>
      </c>
      <c r="R496" s="1">
        <v>3.5104982619320102E-4</v>
      </c>
      <c r="S496" s="16">
        <f t="shared" si="49"/>
        <v>0.36105797148955671</v>
      </c>
      <c r="T496" s="16">
        <f t="shared" si="50"/>
        <v>3.1907978062697594E-2</v>
      </c>
      <c r="U496" s="5">
        <f t="shared" si="51"/>
        <v>9.8919992188919656E-4</v>
      </c>
      <c r="V496" s="18">
        <f t="shared" si="52"/>
        <v>8.7419117979993408E-5</v>
      </c>
      <c r="W496" s="18">
        <f t="shared" si="53"/>
        <v>8.0425588541593936E-5</v>
      </c>
      <c r="X496" s="5">
        <f>LOOKUP(G496,'Load Factor Adjustment'!$A$40:$A$46,'Load Factor Adjustment'!$D$40:$D$46)</f>
        <v>0.68571428571428572</v>
      </c>
      <c r="Y496" s="5">
        <f t="shared" si="54"/>
        <v>6.7830851786687761E-4</v>
      </c>
      <c r="Z496" s="18">
        <f t="shared" si="55"/>
        <v>5.5148974999950128E-5</v>
      </c>
    </row>
    <row r="497" spans="1:26" s="5" customFormat="1" ht="15" customHeight="1" x14ac:dyDescent="0.25">
      <c r="A497" s="2">
        <v>2015</v>
      </c>
      <c r="B497" s="2">
        <v>1909</v>
      </c>
      <c r="C497" s="3" t="s">
        <v>7</v>
      </c>
      <c r="D497" s="4">
        <v>42306</v>
      </c>
      <c r="E497" s="2">
        <v>5464</v>
      </c>
      <c r="F497" s="3" t="s">
        <v>5</v>
      </c>
      <c r="G497" s="3" t="s">
        <v>1</v>
      </c>
      <c r="H497" s="3" t="s">
        <v>4</v>
      </c>
      <c r="I497" s="2">
        <v>1972</v>
      </c>
      <c r="J497" s="2">
        <v>380</v>
      </c>
      <c r="K497" s="2">
        <v>118</v>
      </c>
      <c r="L497" s="2">
        <v>0.7</v>
      </c>
      <c r="M497" s="1">
        <v>12.09</v>
      </c>
      <c r="N497" s="1">
        <v>2.7999999999999998E-4</v>
      </c>
      <c r="O497" s="1">
        <v>0.60499999999999998</v>
      </c>
      <c r="P497" s="1">
        <v>4.3999999999999999E-5</v>
      </c>
      <c r="Q497" s="1">
        <v>0.53455092520690095</v>
      </c>
      <c r="R497" s="1">
        <v>3.9200401369589799E-2</v>
      </c>
      <c r="S497" s="16"/>
      <c r="T497" s="16"/>
      <c r="V497" s="18"/>
      <c r="W497" s="18"/>
      <c r="Z497" s="18"/>
    </row>
    <row r="498" spans="1:26" s="5" customFormat="1" ht="15" customHeight="1" x14ac:dyDescent="0.25">
      <c r="A498" s="2">
        <v>2015</v>
      </c>
      <c r="B498" s="2">
        <v>1909</v>
      </c>
      <c r="C498" s="3" t="s">
        <v>7</v>
      </c>
      <c r="D498" s="4">
        <v>42306</v>
      </c>
      <c r="E498" s="2">
        <v>5465</v>
      </c>
      <c r="F498" s="3" t="s">
        <v>2</v>
      </c>
      <c r="G498" s="3" t="s">
        <v>1</v>
      </c>
      <c r="H498" s="3" t="s">
        <v>28</v>
      </c>
      <c r="I498" s="2">
        <v>2013</v>
      </c>
      <c r="J498" s="2">
        <v>380</v>
      </c>
      <c r="K498" s="2">
        <v>113</v>
      </c>
      <c r="L498" s="2">
        <v>0.7</v>
      </c>
      <c r="M498" s="1">
        <v>2.15</v>
      </c>
      <c r="N498" s="1">
        <v>2.6999999999999999E-5</v>
      </c>
      <c r="O498" s="1">
        <v>8.9999999999999993E-3</v>
      </c>
      <c r="P498" s="1">
        <v>3.9999999999999998E-7</v>
      </c>
      <c r="Q498" s="1">
        <v>7.2935049760077197E-2</v>
      </c>
      <c r="R498" s="1">
        <v>3.2337529059257798E-4</v>
      </c>
      <c r="S498" s="16">
        <f t="shared" si="49"/>
        <v>0.46161587544682375</v>
      </c>
      <c r="T498" s="16">
        <f t="shared" si="50"/>
        <v>3.8877026078997221E-2</v>
      </c>
      <c r="U498" s="5">
        <f t="shared" si="51"/>
        <v>1.2647010286214349E-3</v>
      </c>
      <c r="V498" s="18">
        <f t="shared" si="52"/>
        <v>1.0651240021643074E-4</v>
      </c>
      <c r="W498" s="18">
        <f t="shared" si="53"/>
        <v>9.7991408199116291E-5</v>
      </c>
      <c r="X498" s="5">
        <f>LOOKUP(G498,'Load Factor Adjustment'!$A$40:$A$46,'Load Factor Adjustment'!$D$40:$D$46)</f>
        <v>0.68571428571428572</v>
      </c>
      <c r="Y498" s="5">
        <f t="shared" si="54"/>
        <v>8.6722356248326968E-4</v>
      </c>
      <c r="Z498" s="18">
        <f t="shared" si="55"/>
        <v>6.7194108479394027E-5</v>
      </c>
    </row>
    <row r="499" spans="1:26" s="5" customFormat="1" ht="15" customHeight="1" x14ac:dyDescent="0.25">
      <c r="A499" s="2">
        <v>2015</v>
      </c>
      <c r="B499" s="2">
        <v>1910</v>
      </c>
      <c r="C499" s="3" t="s">
        <v>7</v>
      </c>
      <c r="D499" s="4">
        <v>42359</v>
      </c>
      <c r="E499" s="2">
        <v>5458</v>
      </c>
      <c r="F499" s="3" t="s">
        <v>5</v>
      </c>
      <c r="G499" s="3" t="s">
        <v>1</v>
      </c>
      <c r="H499" s="3" t="s">
        <v>8</v>
      </c>
      <c r="I499" s="2">
        <v>1997</v>
      </c>
      <c r="J499" s="2">
        <v>1825</v>
      </c>
      <c r="K499" s="2">
        <v>157</v>
      </c>
      <c r="L499" s="2">
        <v>0.7</v>
      </c>
      <c r="M499" s="1">
        <v>6.54</v>
      </c>
      <c r="N499" s="1">
        <v>1.4999999999999999E-4</v>
      </c>
      <c r="O499" s="1">
        <v>0.30399999999999999</v>
      </c>
      <c r="P499" s="1">
        <v>2.2099999999999998E-5</v>
      </c>
      <c r="Q499" s="1">
        <v>1.84384141425274</v>
      </c>
      <c r="R499" s="1">
        <v>0.12584106587687099</v>
      </c>
      <c r="S499" s="16"/>
      <c r="T499" s="16"/>
      <c r="V499" s="18"/>
      <c r="W499" s="18"/>
      <c r="Z499" s="18"/>
    </row>
    <row r="500" spans="1:26" s="5" customFormat="1" ht="15" customHeight="1" x14ac:dyDescent="0.25">
      <c r="A500" s="2">
        <v>2015</v>
      </c>
      <c r="B500" s="2">
        <v>1910</v>
      </c>
      <c r="C500" s="3" t="s">
        <v>7</v>
      </c>
      <c r="D500" s="4">
        <v>42359</v>
      </c>
      <c r="E500" s="2">
        <v>5459</v>
      </c>
      <c r="F500" s="3" t="s">
        <v>2</v>
      </c>
      <c r="G500" s="3" t="s">
        <v>1</v>
      </c>
      <c r="H500" s="3" t="s">
        <v>0</v>
      </c>
      <c r="I500" s="2">
        <v>2015</v>
      </c>
      <c r="J500" s="2">
        <v>1825</v>
      </c>
      <c r="K500" s="2">
        <v>195</v>
      </c>
      <c r="L500" s="2">
        <v>0.7</v>
      </c>
      <c r="M500" s="1">
        <v>0.26</v>
      </c>
      <c r="N500" s="1">
        <v>3.5999999999999998E-6</v>
      </c>
      <c r="O500" s="1">
        <v>8.9999999999999993E-3</v>
      </c>
      <c r="P500" s="1">
        <v>2.9999999999999999E-7</v>
      </c>
      <c r="Q500" s="1">
        <v>8.0415114395392298E-2</v>
      </c>
      <c r="R500" s="1">
        <v>3.2230575910081401E-3</v>
      </c>
      <c r="S500" s="16">
        <f t="shared" si="49"/>
        <v>1.7634262998573476</v>
      </c>
      <c r="T500" s="16">
        <f t="shared" si="50"/>
        <v>0.12261800828586285</v>
      </c>
      <c r="U500" s="5">
        <f t="shared" si="51"/>
        <v>4.8313049311160209E-3</v>
      </c>
      <c r="V500" s="18">
        <f t="shared" si="52"/>
        <v>3.3593974872839135E-4</v>
      </c>
      <c r="W500" s="18">
        <f t="shared" si="53"/>
        <v>3.0906456883012006E-4</v>
      </c>
      <c r="X500" s="5">
        <f>LOOKUP(G500,'Load Factor Adjustment'!$A$40:$A$46,'Load Factor Adjustment'!$D$40:$D$46)</f>
        <v>0.68571428571428572</v>
      </c>
      <c r="Y500" s="5">
        <f t="shared" si="54"/>
        <v>3.3128948099081287E-3</v>
      </c>
      <c r="Z500" s="18">
        <f t="shared" si="55"/>
        <v>2.1192999005493948E-4</v>
      </c>
    </row>
    <row r="501" spans="1:26" s="5" customFormat="1" ht="15" customHeight="1" x14ac:dyDescent="0.25">
      <c r="A501" s="2">
        <v>2015</v>
      </c>
      <c r="B501" s="2">
        <v>1911</v>
      </c>
      <c r="C501" s="3" t="s">
        <v>7</v>
      </c>
      <c r="D501" s="4">
        <v>42292</v>
      </c>
      <c r="E501" s="2">
        <v>5456</v>
      </c>
      <c r="F501" s="3" t="s">
        <v>5</v>
      </c>
      <c r="G501" s="3" t="s">
        <v>1</v>
      </c>
      <c r="H501" s="3" t="s">
        <v>8</v>
      </c>
      <c r="I501" s="2">
        <v>1997</v>
      </c>
      <c r="J501" s="2">
        <v>2920</v>
      </c>
      <c r="K501" s="2">
        <v>210</v>
      </c>
      <c r="L501" s="2">
        <v>0.7</v>
      </c>
      <c r="M501" s="1">
        <v>5.93</v>
      </c>
      <c r="N501" s="1">
        <v>1.3999999999999999E-4</v>
      </c>
      <c r="O501" s="1">
        <v>0.12</v>
      </c>
      <c r="P501" s="1">
        <v>6.3999999999999997E-6</v>
      </c>
      <c r="Q501" s="1">
        <v>3.600657286098</v>
      </c>
      <c r="R501" s="1">
        <v>9.3115553125371703E-2</v>
      </c>
      <c r="S501" s="16"/>
      <c r="T501" s="16"/>
      <c r="V501" s="18"/>
      <c r="W501" s="18"/>
      <c r="Z501" s="18"/>
    </row>
    <row r="502" spans="1:26" s="5" customFormat="1" ht="15" customHeight="1" x14ac:dyDescent="0.25">
      <c r="A502" s="2">
        <v>2015</v>
      </c>
      <c r="B502" s="2">
        <v>1911</v>
      </c>
      <c r="C502" s="3" t="s">
        <v>7</v>
      </c>
      <c r="D502" s="4">
        <v>42292</v>
      </c>
      <c r="E502" s="2">
        <v>5457</v>
      </c>
      <c r="F502" s="3" t="s">
        <v>2</v>
      </c>
      <c r="G502" s="3" t="s">
        <v>1</v>
      </c>
      <c r="H502" s="3" t="s">
        <v>0</v>
      </c>
      <c r="I502" s="2">
        <v>2014</v>
      </c>
      <c r="J502" s="2">
        <v>2920</v>
      </c>
      <c r="K502" s="2">
        <v>245</v>
      </c>
      <c r="L502" s="2">
        <v>0.7</v>
      </c>
      <c r="M502" s="1">
        <v>0.26</v>
      </c>
      <c r="N502" s="1">
        <v>3.5999999999999998E-6</v>
      </c>
      <c r="O502" s="1">
        <v>8.9999999999999993E-3</v>
      </c>
      <c r="P502" s="1">
        <v>2.9999999999999999E-7</v>
      </c>
      <c r="Q502" s="1">
        <v>0.16736826282767001</v>
      </c>
      <c r="R502" s="1">
        <v>6.9552775157559997E-3</v>
      </c>
      <c r="S502" s="16">
        <f t="shared" si="49"/>
        <v>3.4332890232703299</v>
      </c>
      <c r="T502" s="16">
        <f t="shared" si="50"/>
        <v>8.61602756096157E-2</v>
      </c>
      <c r="U502" s="5">
        <f t="shared" si="51"/>
        <v>9.4062712966310417E-3</v>
      </c>
      <c r="V502" s="18">
        <f t="shared" si="52"/>
        <v>2.3605554961538547E-4</v>
      </c>
      <c r="W502" s="18">
        <f t="shared" si="53"/>
        <v>2.1717110564615464E-4</v>
      </c>
      <c r="X502" s="5">
        <f>LOOKUP(G502,'Load Factor Adjustment'!$A$40:$A$46,'Load Factor Adjustment'!$D$40:$D$46)</f>
        <v>0.68571428571428572</v>
      </c>
      <c r="Y502" s="5">
        <f t="shared" si="54"/>
        <v>6.4500146034041431E-3</v>
      </c>
      <c r="Z502" s="18">
        <f t="shared" si="55"/>
        <v>1.4891732958593462E-4</v>
      </c>
    </row>
    <row r="503" spans="1:26" s="5" customFormat="1" ht="15" customHeight="1" x14ac:dyDescent="0.25">
      <c r="A503" s="2">
        <v>2015</v>
      </c>
      <c r="B503" s="2">
        <v>1912</v>
      </c>
      <c r="C503" s="3" t="s">
        <v>7</v>
      </c>
      <c r="D503" s="4">
        <v>42251</v>
      </c>
      <c r="E503" s="2">
        <v>5454</v>
      </c>
      <c r="F503" s="3" t="s">
        <v>5</v>
      </c>
      <c r="G503" s="3" t="s">
        <v>1</v>
      </c>
      <c r="H503" s="3" t="s">
        <v>4</v>
      </c>
      <c r="I503" s="2">
        <v>1956</v>
      </c>
      <c r="J503" s="2">
        <v>100</v>
      </c>
      <c r="K503" s="2">
        <v>50</v>
      </c>
      <c r="L503" s="2">
        <v>0.7</v>
      </c>
      <c r="M503" s="1">
        <v>12.09</v>
      </c>
      <c r="N503" s="1">
        <v>2.7999999999999998E-4</v>
      </c>
      <c r="O503" s="1">
        <v>0.60499999999999998</v>
      </c>
      <c r="P503" s="1">
        <v>4.3999999999999999E-5</v>
      </c>
      <c r="Q503" s="1">
        <v>5.3557098626702798E-2</v>
      </c>
      <c r="R503" s="1">
        <v>3.4205247151782E-3</v>
      </c>
      <c r="S503" s="16"/>
      <c r="T503" s="16"/>
      <c r="V503" s="18"/>
      <c r="W503" s="18"/>
      <c r="Z503" s="18"/>
    </row>
    <row r="504" spans="1:26" s="5" customFormat="1" ht="15" customHeight="1" x14ac:dyDescent="0.25">
      <c r="A504" s="2">
        <v>2015</v>
      </c>
      <c r="B504" s="2">
        <v>1912</v>
      </c>
      <c r="C504" s="3" t="s">
        <v>7</v>
      </c>
      <c r="D504" s="4">
        <v>42251</v>
      </c>
      <c r="E504" s="2">
        <v>5455</v>
      </c>
      <c r="F504" s="3" t="s">
        <v>2</v>
      </c>
      <c r="G504" s="3" t="s">
        <v>1</v>
      </c>
      <c r="H504" s="3" t="s">
        <v>0</v>
      </c>
      <c r="I504" s="2">
        <v>2015</v>
      </c>
      <c r="J504" s="2">
        <v>100</v>
      </c>
      <c r="K504" s="2">
        <v>52</v>
      </c>
      <c r="L504" s="2">
        <v>0.7</v>
      </c>
      <c r="M504" s="1">
        <v>2.74</v>
      </c>
      <c r="N504" s="1">
        <v>3.6000000000000001E-5</v>
      </c>
      <c r="O504" s="1">
        <v>8.9999999999999993E-3</v>
      </c>
      <c r="P504" s="1">
        <v>8.9999999999999996E-7</v>
      </c>
      <c r="Q504" s="1">
        <v>1.10660492350816E-2</v>
      </c>
      <c r="R504" s="1">
        <v>3.7916664416272198E-5</v>
      </c>
      <c r="S504" s="16">
        <f t="shared" si="49"/>
        <v>4.2491049391621197E-2</v>
      </c>
      <c r="T504" s="16">
        <f t="shared" si="50"/>
        <v>3.3826080507619277E-3</v>
      </c>
      <c r="U504" s="5">
        <f t="shared" si="51"/>
        <v>1.1641383394964712E-4</v>
      </c>
      <c r="V504" s="18">
        <f t="shared" si="52"/>
        <v>9.2674193171559668E-6</v>
      </c>
      <c r="W504" s="18">
        <f t="shared" si="53"/>
        <v>8.52602577178349E-6</v>
      </c>
      <c r="X504" s="5">
        <f>LOOKUP(G504,'Load Factor Adjustment'!$A$40:$A$46,'Load Factor Adjustment'!$D$40:$D$46)</f>
        <v>0.68571428571428572</v>
      </c>
      <c r="Y504" s="5">
        <f t="shared" si="54"/>
        <v>7.9826628994043744E-5</v>
      </c>
      <c r="Z504" s="18">
        <f t="shared" si="55"/>
        <v>5.8464176720801075E-6</v>
      </c>
    </row>
    <row r="505" spans="1:26" s="5" customFormat="1" ht="15" customHeight="1" x14ac:dyDescent="0.25">
      <c r="A505" s="2">
        <v>2015</v>
      </c>
      <c r="B505" s="2">
        <v>1913</v>
      </c>
      <c r="C505" s="3" t="s">
        <v>7</v>
      </c>
      <c r="D505" s="4">
        <v>42348</v>
      </c>
      <c r="E505" s="2">
        <v>5452</v>
      </c>
      <c r="F505" s="3" t="s">
        <v>5</v>
      </c>
      <c r="G505" s="3" t="s">
        <v>1</v>
      </c>
      <c r="H505" s="3" t="s">
        <v>4</v>
      </c>
      <c r="I505" s="2">
        <v>1983</v>
      </c>
      <c r="J505" s="2">
        <v>400</v>
      </c>
      <c r="K505" s="2">
        <v>63</v>
      </c>
      <c r="L505" s="2">
        <v>0.7</v>
      </c>
      <c r="M505" s="1">
        <v>12.09</v>
      </c>
      <c r="N505" s="1">
        <v>2.7999999999999998E-4</v>
      </c>
      <c r="O505" s="1">
        <v>0.60499999999999998</v>
      </c>
      <c r="P505" s="1">
        <v>4.3999999999999999E-5</v>
      </c>
      <c r="Q505" s="1">
        <v>0.30041666626257602</v>
      </c>
      <c r="R505" s="1">
        <v>2.20305556314376E-2</v>
      </c>
      <c r="S505" s="16"/>
      <c r="T505" s="16"/>
      <c r="V505" s="18"/>
      <c r="W505" s="18"/>
      <c r="Z505" s="18"/>
    </row>
    <row r="506" spans="1:26" s="5" customFormat="1" ht="15" customHeight="1" x14ac:dyDescent="0.25">
      <c r="A506" s="2">
        <v>2015</v>
      </c>
      <c r="B506" s="2">
        <v>1913</v>
      </c>
      <c r="C506" s="3" t="s">
        <v>7</v>
      </c>
      <c r="D506" s="4">
        <v>42348</v>
      </c>
      <c r="E506" s="2">
        <v>5453</v>
      </c>
      <c r="F506" s="3" t="s">
        <v>2</v>
      </c>
      <c r="G506" s="3" t="s">
        <v>1</v>
      </c>
      <c r="H506" s="3" t="s">
        <v>0</v>
      </c>
      <c r="I506" s="2">
        <v>2014</v>
      </c>
      <c r="J506" s="2">
        <v>400</v>
      </c>
      <c r="K506" s="2">
        <v>75</v>
      </c>
      <c r="L506" s="2">
        <v>0.7</v>
      </c>
      <c r="M506" s="1">
        <v>0.26</v>
      </c>
      <c r="N506" s="1">
        <v>3.4999999999999999E-6</v>
      </c>
      <c r="O506" s="1">
        <v>8.9999999999999993E-3</v>
      </c>
      <c r="P506" s="1">
        <v>8.9999999999999996E-7</v>
      </c>
      <c r="Q506" s="1">
        <v>6.1805552317659197E-3</v>
      </c>
      <c r="R506" s="1">
        <v>2.4999998561638E-4</v>
      </c>
      <c r="S506" s="16">
        <f t="shared" si="49"/>
        <v>0.2942361110308101</v>
      </c>
      <c r="T506" s="16">
        <f t="shared" si="50"/>
        <v>2.1780555645821219E-2</v>
      </c>
      <c r="U506" s="5">
        <f t="shared" si="51"/>
        <v>8.0612633159126053E-4</v>
      </c>
      <c r="V506" s="18">
        <f t="shared" si="52"/>
        <v>5.9672755194030738E-5</v>
      </c>
      <c r="W506" s="18">
        <f t="shared" si="53"/>
        <v>5.4898934778508284E-5</v>
      </c>
      <c r="X506" s="5">
        <f>LOOKUP(G506,'Load Factor Adjustment'!$A$40:$A$46,'Load Factor Adjustment'!$D$40:$D$46)</f>
        <v>0.68571428571428572</v>
      </c>
      <c r="Y506" s="5">
        <f t="shared" si="54"/>
        <v>5.5277234166257864E-4</v>
      </c>
      <c r="Z506" s="18">
        <f t="shared" si="55"/>
        <v>3.7644983848119965E-5</v>
      </c>
    </row>
    <row r="507" spans="1:26" s="5" customFormat="1" ht="15" customHeight="1" x14ac:dyDescent="0.25">
      <c r="A507" s="2">
        <v>2015</v>
      </c>
      <c r="B507" s="2">
        <v>1914</v>
      </c>
      <c r="C507" s="3" t="s">
        <v>7</v>
      </c>
      <c r="D507" s="4">
        <v>42234</v>
      </c>
      <c r="E507" s="2">
        <v>5450</v>
      </c>
      <c r="F507" s="3" t="s">
        <v>5</v>
      </c>
      <c r="G507" s="3" t="s">
        <v>1</v>
      </c>
      <c r="H507" s="3" t="s">
        <v>4</v>
      </c>
      <c r="I507" s="2">
        <v>1962</v>
      </c>
      <c r="J507" s="2">
        <v>180</v>
      </c>
      <c r="K507" s="2">
        <v>58</v>
      </c>
      <c r="L507" s="2">
        <v>0.7</v>
      </c>
      <c r="M507" s="1">
        <v>12.09</v>
      </c>
      <c r="N507" s="1">
        <v>2.7999999999999998E-4</v>
      </c>
      <c r="O507" s="1">
        <v>0.60499999999999998</v>
      </c>
      <c r="P507" s="1">
        <v>4.3999999999999999E-5</v>
      </c>
      <c r="Q507" s="1">
        <v>0.1209396664652</v>
      </c>
      <c r="R507" s="1">
        <v>8.5740111476457406E-3</v>
      </c>
      <c r="S507" s="16"/>
      <c r="T507" s="16"/>
      <c r="V507" s="18"/>
      <c r="W507" s="18"/>
      <c r="Z507" s="18"/>
    </row>
    <row r="508" spans="1:26" s="5" customFormat="1" ht="15" customHeight="1" x14ac:dyDescent="0.25">
      <c r="A508" s="2">
        <v>2015</v>
      </c>
      <c r="B508" s="2">
        <v>1914</v>
      </c>
      <c r="C508" s="3" t="s">
        <v>7</v>
      </c>
      <c r="D508" s="4">
        <v>42234</v>
      </c>
      <c r="E508" s="2">
        <v>5451</v>
      </c>
      <c r="F508" s="3" t="s">
        <v>2</v>
      </c>
      <c r="G508" s="3" t="s">
        <v>1</v>
      </c>
      <c r="H508" s="3" t="s">
        <v>0</v>
      </c>
      <c r="I508" s="2">
        <v>2014</v>
      </c>
      <c r="J508" s="2">
        <v>180</v>
      </c>
      <c r="K508" s="2">
        <v>62</v>
      </c>
      <c r="L508" s="2">
        <v>0.7</v>
      </c>
      <c r="M508" s="1">
        <v>2.74</v>
      </c>
      <c r="N508" s="1">
        <v>3.6000000000000001E-5</v>
      </c>
      <c r="O508" s="1">
        <v>8.9999999999999993E-3</v>
      </c>
      <c r="P508" s="1">
        <v>8.9999999999999996E-7</v>
      </c>
      <c r="Q508" s="1">
        <v>2.3873444129872499E-2</v>
      </c>
      <c r="R508" s="1">
        <v>8.4474995031370197E-5</v>
      </c>
      <c r="S508" s="16">
        <f t="shared" si="49"/>
        <v>9.7066222335327509E-2</v>
      </c>
      <c r="T508" s="16">
        <f t="shared" si="50"/>
        <v>8.4895361526143697E-3</v>
      </c>
      <c r="U508" s="5">
        <f t="shared" si="51"/>
        <v>2.6593485571322603E-4</v>
      </c>
      <c r="V508" s="18">
        <f t="shared" si="52"/>
        <v>2.3259003157847589E-5</v>
      </c>
      <c r="W508" s="18">
        <f t="shared" si="53"/>
        <v>2.1398282905219783E-5</v>
      </c>
      <c r="X508" s="5">
        <f>LOOKUP(G508,'Load Factor Adjustment'!$A$40:$A$46,'Load Factor Adjustment'!$D$40:$D$46)</f>
        <v>0.68571428571428572</v>
      </c>
      <c r="Y508" s="5">
        <f t="shared" si="54"/>
        <v>1.8235532963192642E-4</v>
      </c>
      <c r="Z508" s="18">
        <f t="shared" si="55"/>
        <v>1.4673108277864995E-5</v>
      </c>
    </row>
    <row r="509" spans="1:26" s="5" customFormat="1" ht="15" customHeight="1" x14ac:dyDescent="0.25">
      <c r="A509" s="2">
        <v>2015</v>
      </c>
      <c r="B509" s="2">
        <v>1915</v>
      </c>
      <c r="C509" s="3" t="s">
        <v>7</v>
      </c>
      <c r="D509" s="4">
        <v>42241</v>
      </c>
      <c r="E509" s="2">
        <v>5448</v>
      </c>
      <c r="F509" s="3" t="s">
        <v>5</v>
      </c>
      <c r="G509" s="3" t="s">
        <v>1</v>
      </c>
      <c r="H509" s="3" t="s">
        <v>4</v>
      </c>
      <c r="I509" s="2">
        <v>1990</v>
      </c>
      <c r="J509" s="2">
        <v>1600</v>
      </c>
      <c r="K509" s="2">
        <v>97</v>
      </c>
      <c r="L509" s="2">
        <v>0.7</v>
      </c>
      <c r="M509" s="1">
        <v>8.17</v>
      </c>
      <c r="N509" s="1">
        <v>1.9000000000000001E-4</v>
      </c>
      <c r="O509" s="1">
        <v>0.47899999999999998</v>
      </c>
      <c r="P509" s="1">
        <v>3.6100000000000003E-5</v>
      </c>
      <c r="Q509" s="1">
        <v>1.2514197496975401</v>
      </c>
      <c r="R509" s="1">
        <v>0.10923876152490899</v>
      </c>
      <c r="S509" s="16"/>
      <c r="T509" s="16"/>
      <c r="V509" s="18"/>
      <c r="W509" s="18"/>
      <c r="Z509" s="18"/>
    </row>
    <row r="510" spans="1:26" s="5" customFormat="1" ht="15" customHeight="1" x14ac:dyDescent="0.25">
      <c r="A510" s="2">
        <v>2015</v>
      </c>
      <c r="B510" s="2">
        <v>1915</v>
      </c>
      <c r="C510" s="3" t="s">
        <v>7</v>
      </c>
      <c r="D510" s="4">
        <v>42241</v>
      </c>
      <c r="E510" s="2">
        <v>5449</v>
      </c>
      <c r="F510" s="3" t="s">
        <v>2</v>
      </c>
      <c r="G510" s="3" t="s">
        <v>1</v>
      </c>
      <c r="H510" s="3" t="s">
        <v>28</v>
      </c>
      <c r="I510" s="2">
        <v>2012</v>
      </c>
      <c r="J510" s="2">
        <v>1600</v>
      </c>
      <c r="K510" s="2">
        <v>100</v>
      </c>
      <c r="L510" s="2">
        <v>0.7</v>
      </c>
      <c r="M510" s="1">
        <v>2.15</v>
      </c>
      <c r="N510" s="1">
        <v>2.6999999999999999E-5</v>
      </c>
      <c r="O510" s="1">
        <v>8.9999999999999993E-3</v>
      </c>
      <c r="P510" s="1">
        <v>3.9999999999999998E-7</v>
      </c>
      <c r="Q510" s="1">
        <v>0.29209877227640002</v>
      </c>
      <c r="R510" s="1">
        <v>1.50617277064205E-3</v>
      </c>
      <c r="S510" s="16">
        <f t="shared" si="49"/>
        <v>0.95932097742114009</v>
      </c>
      <c r="T510" s="16">
        <f t="shared" si="50"/>
        <v>0.10773258875426694</v>
      </c>
      <c r="U510" s="5">
        <f t="shared" si="51"/>
        <v>2.6282766504688768E-3</v>
      </c>
      <c r="V510" s="18">
        <f t="shared" si="52"/>
        <v>2.9515777740895052E-4</v>
      </c>
      <c r="W510" s="18">
        <f t="shared" si="53"/>
        <v>2.7154515521623449E-4</v>
      </c>
      <c r="X510" s="5">
        <f>LOOKUP(G510,'Load Factor Adjustment'!$A$40:$A$46,'Load Factor Adjustment'!$D$40:$D$46)</f>
        <v>0.68571428571428572</v>
      </c>
      <c r="Y510" s="5">
        <f t="shared" si="54"/>
        <v>1.8022468460358013E-3</v>
      </c>
      <c r="Z510" s="18">
        <f t="shared" si="55"/>
        <v>1.8620239214827509E-4</v>
      </c>
    </row>
    <row r="511" spans="1:26" s="5" customFormat="1" ht="15" customHeight="1" x14ac:dyDescent="0.25">
      <c r="A511" s="2">
        <v>2015</v>
      </c>
      <c r="B511" s="2">
        <v>1916</v>
      </c>
      <c r="C511" s="3" t="s">
        <v>7</v>
      </c>
      <c r="D511" s="4">
        <v>42349</v>
      </c>
      <c r="E511" s="2">
        <v>5446</v>
      </c>
      <c r="F511" s="3" t="s">
        <v>5</v>
      </c>
      <c r="G511" s="3" t="s">
        <v>1</v>
      </c>
      <c r="H511" s="3" t="s">
        <v>4</v>
      </c>
      <c r="I511" s="2">
        <v>1975</v>
      </c>
      <c r="J511" s="2">
        <v>250</v>
      </c>
      <c r="K511" s="2">
        <v>68</v>
      </c>
      <c r="L511" s="2">
        <v>0.7</v>
      </c>
      <c r="M511" s="1">
        <v>12.09</v>
      </c>
      <c r="N511" s="1">
        <v>2.7999999999999998E-4</v>
      </c>
      <c r="O511" s="1">
        <v>0.60499999999999998</v>
      </c>
      <c r="P511" s="1">
        <v>4.3999999999999999E-5</v>
      </c>
      <c r="Q511" s="1">
        <v>0.199907407108144</v>
      </c>
      <c r="R511" s="1">
        <v>1.4429012400860201E-2</v>
      </c>
      <c r="S511" s="16"/>
      <c r="T511" s="16"/>
      <c r="V511" s="18"/>
      <c r="W511" s="18"/>
      <c r="Z511" s="18"/>
    </row>
    <row r="512" spans="1:26" s="5" customFormat="1" ht="15" customHeight="1" x14ac:dyDescent="0.25">
      <c r="A512" s="2">
        <v>2015</v>
      </c>
      <c r="B512" s="2">
        <v>1916</v>
      </c>
      <c r="C512" s="3" t="s">
        <v>7</v>
      </c>
      <c r="D512" s="4">
        <v>42349</v>
      </c>
      <c r="E512" s="2">
        <v>5447</v>
      </c>
      <c r="F512" s="3" t="s">
        <v>2</v>
      </c>
      <c r="G512" s="3" t="s">
        <v>1</v>
      </c>
      <c r="H512" s="3" t="s">
        <v>0</v>
      </c>
      <c r="I512" s="2">
        <v>2015</v>
      </c>
      <c r="J512" s="2">
        <v>250</v>
      </c>
      <c r="K512" s="2">
        <v>85</v>
      </c>
      <c r="L512" s="2">
        <v>0.7</v>
      </c>
      <c r="M512" s="1">
        <v>2.74</v>
      </c>
      <c r="N512" s="1">
        <v>3.6000000000000001E-5</v>
      </c>
      <c r="O512" s="1">
        <v>0.112</v>
      </c>
      <c r="P512" s="1">
        <v>7.9999999999999996E-6</v>
      </c>
      <c r="Q512" s="1">
        <v>4.5664544157892402E-2</v>
      </c>
      <c r="R512" s="1">
        <v>2.00038582467299E-3</v>
      </c>
      <c r="S512" s="16">
        <f t="shared" si="49"/>
        <v>0.15424286295025161</v>
      </c>
      <c r="T512" s="16">
        <f t="shared" si="50"/>
        <v>1.2428626576187211E-2</v>
      </c>
      <c r="U512" s="5">
        <f t="shared" si="51"/>
        <v>4.2258318616507292E-4</v>
      </c>
      <c r="V512" s="18">
        <f t="shared" si="52"/>
        <v>3.4051031715581397E-5</v>
      </c>
      <c r="W512" s="18">
        <f t="shared" si="53"/>
        <v>3.1326949178334887E-5</v>
      </c>
      <c r="X512" s="5">
        <f>LOOKUP(G512,'Load Factor Adjustment'!$A$40:$A$46,'Load Factor Adjustment'!$D$40:$D$46)</f>
        <v>0.68571428571428572</v>
      </c>
      <c r="Y512" s="5">
        <f t="shared" si="54"/>
        <v>2.8977132765605E-4</v>
      </c>
      <c r="Z512" s="18">
        <f t="shared" si="55"/>
        <v>2.1481336579429637E-5</v>
      </c>
    </row>
    <row r="513" spans="1:26" s="5" customFormat="1" ht="15" customHeight="1" x14ac:dyDescent="0.25">
      <c r="A513" s="2">
        <v>2015</v>
      </c>
      <c r="B513" s="2">
        <v>1917</v>
      </c>
      <c r="C513" s="3" t="s">
        <v>7</v>
      </c>
      <c r="D513" s="4">
        <v>42296</v>
      </c>
      <c r="E513" s="2">
        <v>5443</v>
      </c>
      <c r="F513" s="3" t="s">
        <v>5</v>
      </c>
      <c r="G513" s="3" t="s">
        <v>1</v>
      </c>
      <c r="H513" s="3" t="s">
        <v>4</v>
      </c>
      <c r="I513" s="2">
        <v>1993</v>
      </c>
      <c r="J513" s="2">
        <v>800</v>
      </c>
      <c r="K513" s="2">
        <v>87</v>
      </c>
      <c r="L513" s="2">
        <v>0.7</v>
      </c>
      <c r="M513" s="1">
        <v>8.17</v>
      </c>
      <c r="N513" s="1">
        <v>1.9000000000000001E-4</v>
      </c>
      <c r="O513" s="1">
        <v>0.47899999999999998</v>
      </c>
      <c r="P513" s="1">
        <v>3.6100000000000003E-5</v>
      </c>
      <c r="Q513" s="1">
        <v>0.56120370218394799</v>
      </c>
      <c r="R513" s="1">
        <v>4.8988516766325103E-2</v>
      </c>
      <c r="S513" s="16"/>
      <c r="T513" s="16"/>
      <c r="V513" s="18"/>
      <c r="W513" s="18"/>
      <c r="Z513" s="18"/>
    </row>
    <row r="514" spans="1:26" s="5" customFormat="1" ht="15" customHeight="1" x14ac:dyDescent="0.25">
      <c r="A514" s="2">
        <v>2015</v>
      </c>
      <c r="B514" s="2">
        <v>1917</v>
      </c>
      <c r="C514" s="3" t="s">
        <v>7</v>
      </c>
      <c r="D514" s="4">
        <v>42296</v>
      </c>
      <c r="E514" s="2">
        <v>5444</v>
      </c>
      <c r="F514" s="3" t="s">
        <v>2</v>
      </c>
      <c r="G514" s="3" t="s">
        <v>1</v>
      </c>
      <c r="H514" s="3" t="s">
        <v>0</v>
      </c>
      <c r="I514" s="2">
        <v>2015</v>
      </c>
      <c r="J514" s="2">
        <v>800</v>
      </c>
      <c r="K514" s="2">
        <v>85</v>
      </c>
      <c r="L514" s="2">
        <v>0.7</v>
      </c>
      <c r="M514" s="1">
        <v>2.74</v>
      </c>
      <c r="N514" s="1">
        <v>3.6000000000000001E-5</v>
      </c>
      <c r="O514" s="1">
        <v>0.112</v>
      </c>
      <c r="P514" s="1">
        <v>7.9999999999999996E-6</v>
      </c>
      <c r="Q514" s="1">
        <v>0.151320985844971</v>
      </c>
      <c r="R514" s="1">
        <v>7.5555556040355501E-3</v>
      </c>
      <c r="S514" s="16">
        <f t="shared" si="49"/>
        <v>0.40988271633897699</v>
      </c>
      <c r="T514" s="16">
        <f t="shared" si="50"/>
        <v>4.1432961162289554E-2</v>
      </c>
      <c r="U514" s="5">
        <f t="shared" si="51"/>
        <v>1.1229663461341836E-3</v>
      </c>
      <c r="V514" s="18">
        <f t="shared" si="52"/>
        <v>1.1351496208846453E-4</v>
      </c>
      <c r="W514" s="18">
        <f t="shared" si="53"/>
        <v>1.0443376512138737E-4</v>
      </c>
      <c r="X514" s="5">
        <f>LOOKUP(G514,'Load Factor Adjustment'!$A$40:$A$46,'Load Factor Adjustment'!$D$40:$D$46)</f>
        <v>0.68571428571428572</v>
      </c>
      <c r="Y514" s="5">
        <f t="shared" si="54"/>
        <v>7.7003406592058307E-4</v>
      </c>
      <c r="Z514" s="18">
        <f t="shared" si="55"/>
        <v>7.1611724654665622E-5</v>
      </c>
    </row>
    <row r="515" spans="1:26" s="5" customFormat="1" ht="15" customHeight="1" x14ac:dyDescent="0.25">
      <c r="A515" s="2">
        <v>2015</v>
      </c>
      <c r="B515" s="2">
        <v>1918</v>
      </c>
      <c r="C515" s="3" t="s">
        <v>7</v>
      </c>
      <c r="D515" s="4">
        <v>42345</v>
      </c>
      <c r="E515" s="2">
        <v>5441</v>
      </c>
      <c r="F515" s="3" t="s">
        <v>5</v>
      </c>
      <c r="G515" s="3" t="s">
        <v>1</v>
      </c>
      <c r="H515" s="3" t="s">
        <v>4</v>
      </c>
      <c r="I515" s="2">
        <v>1972</v>
      </c>
      <c r="J515" s="2">
        <v>375</v>
      </c>
      <c r="K515" s="2">
        <v>83</v>
      </c>
      <c r="L515" s="2">
        <v>0.7</v>
      </c>
      <c r="M515" s="1">
        <v>12.09</v>
      </c>
      <c r="N515" s="1">
        <v>2.7999999999999998E-4</v>
      </c>
      <c r="O515" s="1">
        <v>0.60499999999999998</v>
      </c>
      <c r="P515" s="1">
        <v>4.3999999999999999E-5</v>
      </c>
      <c r="Q515" s="1">
        <v>0.37105034672312198</v>
      </c>
      <c r="R515" s="1">
        <v>2.7210358890019701E-2</v>
      </c>
      <c r="S515" s="16"/>
      <c r="T515" s="16"/>
      <c r="V515" s="18"/>
      <c r="W515" s="18"/>
      <c r="Z515" s="18"/>
    </row>
    <row r="516" spans="1:26" s="5" customFormat="1" ht="15" customHeight="1" x14ac:dyDescent="0.25">
      <c r="A516" s="2">
        <v>2015</v>
      </c>
      <c r="B516" s="2">
        <v>1918</v>
      </c>
      <c r="C516" s="3" t="s">
        <v>7</v>
      </c>
      <c r="D516" s="4">
        <v>42345</v>
      </c>
      <c r="E516" s="2">
        <v>5442</v>
      </c>
      <c r="F516" s="3" t="s">
        <v>2</v>
      </c>
      <c r="G516" s="3" t="s">
        <v>1</v>
      </c>
      <c r="H516" s="3" t="s">
        <v>28</v>
      </c>
      <c r="I516" s="2">
        <v>2014</v>
      </c>
      <c r="J516" s="2">
        <v>375</v>
      </c>
      <c r="K516" s="2">
        <v>100</v>
      </c>
      <c r="L516" s="2">
        <v>0.7</v>
      </c>
      <c r="M516" s="1">
        <v>2.15</v>
      </c>
      <c r="N516" s="1">
        <v>2.6999999999999999E-5</v>
      </c>
      <c r="O516" s="1">
        <v>8.9999999999999993E-3</v>
      </c>
      <c r="P516" s="1">
        <v>3.9999999999999998E-7</v>
      </c>
      <c r="Q516" s="1">
        <v>6.3675493575704803E-2</v>
      </c>
      <c r="R516" s="1">
        <v>2.8211803979435399E-4</v>
      </c>
      <c r="S516" s="16">
        <f t="shared" ref="S516:S578" si="56">Q515-Q516</f>
        <v>0.30737485314741719</v>
      </c>
      <c r="T516" s="16">
        <f t="shared" ref="T516:T578" si="57">R515-R516</f>
        <v>2.6928240850225348E-2</v>
      </c>
      <c r="U516" s="5">
        <f t="shared" ref="U516:U578" si="58">S516/365</f>
        <v>8.4212288533538958E-4</v>
      </c>
      <c r="V516" s="18">
        <f t="shared" ref="V516:V578" si="59">T516/365</f>
        <v>7.3776002329384508E-5</v>
      </c>
      <c r="W516" s="18">
        <f t="shared" ref="W516:W578" si="60">V516*0.92</f>
        <v>6.7873922143033745E-5</v>
      </c>
      <c r="X516" s="5">
        <f>LOOKUP(G516,'Load Factor Adjustment'!$A$40:$A$46,'Load Factor Adjustment'!$D$40:$D$46)</f>
        <v>0.68571428571428572</v>
      </c>
      <c r="Y516" s="5">
        <f t="shared" ref="Y516:Y578" si="61">U516*X516</f>
        <v>5.7745569280141004E-4</v>
      </c>
      <c r="Z516" s="18">
        <f t="shared" ref="Z516:Z578" si="62">W516*X516</f>
        <v>4.6542118040937426E-5</v>
      </c>
    </row>
    <row r="517" spans="1:26" s="5" customFormat="1" ht="15" customHeight="1" x14ac:dyDescent="0.25">
      <c r="A517" s="2">
        <v>2015</v>
      </c>
      <c r="B517" s="2">
        <v>1919</v>
      </c>
      <c r="C517" s="3" t="s">
        <v>7</v>
      </c>
      <c r="D517" s="4">
        <v>42353</v>
      </c>
      <c r="E517" s="2">
        <v>5439</v>
      </c>
      <c r="F517" s="3" t="s">
        <v>5</v>
      </c>
      <c r="G517" s="3" t="s">
        <v>1</v>
      </c>
      <c r="H517" s="3" t="s">
        <v>4</v>
      </c>
      <c r="I517" s="2">
        <v>1990</v>
      </c>
      <c r="J517" s="2">
        <v>3000</v>
      </c>
      <c r="K517" s="2">
        <v>235</v>
      </c>
      <c r="L517" s="2">
        <v>0.7</v>
      </c>
      <c r="M517" s="1">
        <v>7.6</v>
      </c>
      <c r="N517" s="1">
        <v>1.8000000000000001E-4</v>
      </c>
      <c r="O517" s="1">
        <v>0.27400000000000002</v>
      </c>
      <c r="P517" s="1">
        <v>1.9899999999999999E-5</v>
      </c>
      <c r="Q517" s="1">
        <v>5.3092591347778404</v>
      </c>
      <c r="R517" s="1">
        <v>0.27895369659244301</v>
      </c>
      <c r="S517" s="16"/>
      <c r="T517" s="16"/>
      <c r="V517" s="18"/>
      <c r="W517" s="18"/>
      <c r="Z517" s="18"/>
    </row>
    <row r="518" spans="1:26" s="5" customFormat="1" ht="15" customHeight="1" x14ac:dyDescent="0.25">
      <c r="A518" s="2">
        <v>2015</v>
      </c>
      <c r="B518" s="2">
        <v>1919</v>
      </c>
      <c r="C518" s="3" t="s">
        <v>7</v>
      </c>
      <c r="D518" s="4">
        <v>42353</v>
      </c>
      <c r="E518" s="2">
        <v>5440</v>
      </c>
      <c r="F518" s="3" t="s">
        <v>2</v>
      </c>
      <c r="G518" s="3" t="s">
        <v>1</v>
      </c>
      <c r="H518" s="3" t="s">
        <v>0</v>
      </c>
      <c r="I518" s="2">
        <v>2015</v>
      </c>
      <c r="J518" s="2">
        <v>3000</v>
      </c>
      <c r="K518" s="2">
        <v>295</v>
      </c>
      <c r="L518" s="2">
        <v>0.7</v>
      </c>
      <c r="M518" s="1">
        <v>0.26</v>
      </c>
      <c r="N518" s="1">
        <v>3.5999999999999998E-6</v>
      </c>
      <c r="O518" s="1">
        <v>8.9999999999999993E-3</v>
      </c>
      <c r="P518" s="1">
        <v>2.9999999999999999E-7</v>
      </c>
      <c r="Q518" s="1">
        <v>0.207046285438199</v>
      </c>
      <c r="R518" s="1">
        <v>8.6041663425273397E-3</v>
      </c>
      <c r="S518" s="16">
        <f t="shared" si="56"/>
        <v>5.102212849339641</v>
      </c>
      <c r="T518" s="16">
        <f t="shared" si="57"/>
        <v>0.27034953024991565</v>
      </c>
      <c r="U518" s="5">
        <f t="shared" si="58"/>
        <v>1.3978665340656551E-2</v>
      </c>
      <c r="V518" s="18">
        <f t="shared" si="59"/>
        <v>7.4068364452031679E-4</v>
      </c>
      <c r="W518" s="18">
        <f t="shared" si="60"/>
        <v>6.8142895295869143E-4</v>
      </c>
      <c r="X518" s="5">
        <f>LOOKUP(G518,'Load Factor Adjustment'!$A$40:$A$46,'Load Factor Adjustment'!$D$40:$D$46)</f>
        <v>0.68571428571428572</v>
      </c>
      <c r="Y518" s="5">
        <f t="shared" si="61"/>
        <v>9.5853705193073499E-3</v>
      </c>
      <c r="Z518" s="18">
        <f t="shared" si="62"/>
        <v>4.6726556774310271E-4</v>
      </c>
    </row>
    <row r="519" spans="1:26" s="5" customFormat="1" ht="15" customHeight="1" x14ac:dyDescent="0.25">
      <c r="A519" s="2">
        <v>2014</v>
      </c>
      <c r="B519" s="2">
        <v>1920</v>
      </c>
      <c r="C519" s="3" t="s">
        <v>7</v>
      </c>
      <c r="D519" s="4">
        <v>42335</v>
      </c>
      <c r="E519" s="2">
        <v>5437</v>
      </c>
      <c r="F519" s="3" t="s">
        <v>5</v>
      </c>
      <c r="G519" s="3" t="s">
        <v>1</v>
      </c>
      <c r="H519" s="3" t="s">
        <v>4</v>
      </c>
      <c r="I519" s="2">
        <v>1987</v>
      </c>
      <c r="J519" s="2">
        <v>1200</v>
      </c>
      <c r="K519" s="2">
        <v>81</v>
      </c>
      <c r="L519" s="2">
        <v>0.7</v>
      </c>
      <c r="M519" s="1">
        <v>12.09</v>
      </c>
      <c r="N519" s="1">
        <v>2.7999999999999998E-4</v>
      </c>
      <c r="O519" s="1">
        <v>0.60499999999999998</v>
      </c>
      <c r="P519" s="1">
        <v>4.3999999999999999E-5</v>
      </c>
      <c r="Q519" s="1">
        <v>1.1587499984413601</v>
      </c>
      <c r="R519" s="1">
        <v>8.4975000292687994E-2</v>
      </c>
      <c r="S519" s="16"/>
      <c r="T519" s="16"/>
      <c r="V519" s="18"/>
      <c r="W519" s="18"/>
      <c r="Z519" s="18"/>
    </row>
    <row r="520" spans="1:26" s="5" customFormat="1" ht="15" customHeight="1" x14ac:dyDescent="0.25">
      <c r="A520" s="2">
        <v>2014</v>
      </c>
      <c r="B520" s="2">
        <v>1920</v>
      </c>
      <c r="C520" s="3" t="s">
        <v>7</v>
      </c>
      <c r="D520" s="4">
        <v>42335</v>
      </c>
      <c r="E520" s="2">
        <v>5438</v>
      </c>
      <c r="F520" s="3" t="s">
        <v>2</v>
      </c>
      <c r="G520" s="3" t="s">
        <v>1</v>
      </c>
      <c r="H520" s="3" t="s">
        <v>28</v>
      </c>
      <c r="I520" s="2">
        <v>2014</v>
      </c>
      <c r="J520" s="2">
        <v>1200</v>
      </c>
      <c r="K520" s="2">
        <v>105</v>
      </c>
      <c r="L520" s="2">
        <v>0.7</v>
      </c>
      <c r="M520" s="1">
        <v>2.15</v>
      </c>
      <c r="N520" s="1">
        <v>2.6999999999999999E-5</v>
      </c>
      <c r="O520" s="1">
        <v>8.9999999999999993E-3</v>
      </c>
      <c r="P520" s="1">
        <v>3.9999999999999998E-7</v>
      </c>
      <c r="Q520" s="1">
        <v>0.22477778324822101</v>
      </c>
      <c r="R520" s="1">
        <v>1.10833327951846E-3</v>
      </c>
      <c r="S520" s="16">
        <f t="shared" si="56"/>
        <v>0.93397221519313911</v>
      </c>
      <c r="T520" s="16">
        <f t="shared" si="57"/>
        <v>8.3866667013169527E-2</v>
      </c>
      <c r="U520" s="5">
        <f t="shared" si="58"/>
        <v>2.558827986830518E-3</v>
      </c>
      <c r="V520" s="18">
        <f t="shared" si="59"/>
        <v>2.297716904470398E-4</v>
      </c>
      <c r="W520" s="18">
        <f t="shared" si="60"/>
        <v>2.1138995521127662E-4</v>
      </c>
      <c r="X520" s="5">
        <f>LOOKUP(G520,'Load Factor Adjustment'!$A$40:$A$46,'Load Factor Adjustment'!$D$40:$D$46)</f>
        <v>0.68571428571428572</v>
      </c>
      <c r="Y520" s="5">
        <f t="shared" si="61"/>
        <v>1.7546249052552124E-3</v>
      </c>
      <c r="Z520" s="18">
        <f t="shared" si="62"/>
        <v>1.4495311214487541E-4</v>
      </c>
    </row>
    <row r="521" spans="1:26" s="5" customFormat="1" ht="15" customHeight="1" x14ac:dyDescent="0.25">
      <c r="A521" s="2">
        <v>2014</v>
      </c>
      <c r="B521" s="2">
        <v>1921</v>
      </c>
      <c r="C521" s="3" t="s">
        <v>7</v>
      </c>
      <c r="D521" s="4">
        <v>42359</v>
      </c>
      <c r="E521" s="2">
        <v>5435</v>
      </c>
      <c r="F521" s="3" t="s">
        <v>5</v>
      </c>
      <c r="G521" s="3" t="s">
        <v>1</v>
      </c>
      <c r="H521" s="3" t="s">
        <v>4</v>
      </c>
      <c r="I521" s="2">
        <v>1997</v>
      </c>
      <c r="J521" s="2">
        <v>650</v>
      </c>
      <c r="K521" s="2">
        <v>81</v>
      </c>
      <c r="L521" s="2">
        <v>0.7</v>
      </c>
      <c r="M521" s="1">
        <v>8.17</v>
      </c>
      <c r="N521" s="1">
        <v>1.9000000000000001E-4</v>
      </c>
      <c r="O521" s="1">
        <v>0.47899999999999998</v>
      </c>
      <c r="P521" s="1">
        <v>3.6100000000000003E-5</v>
      </c>
      <c r="Q521" s="1">
        <v>0.42453124885035698</v>
      </c>
      <c r="R521" s="1">
        <v>3.70581236745261E-2</v>
      </c>
      <c r="S521" s="16"/>
      <c r="T521" s="16"/>
      <c r="V521" s="18"/>
      <c r="W521" s="18"/>
      <c r="Z521" s="18"/>
    </row>
    <row r="522" spans="1:26" s="5" customFormat="1" ht="15" customHeight="1" x14ac:dyDescent="0.25">
      <c r="A522" s="2">
        <v>2014</v>
      </c>
      <c r="B522" s="2">
        <v>1921</v>
      </c>
      <c r="C522" s="3" t="s">
        <v>7</v>
      </c>
      <c r="D522" s="4">
        <v>42359</v>
      </c>
      <c r="E522" s="2">
        <v>5436</v>
      </c>
      <c r="F522" s="3" t="s">
        <v>2</v>
      </c>
      <c r="G522" s="3" t="s">
        <v>1</v>
      </c>
      <c r="H522" s="3" t="s">
        <v>13</v>
      </c>
      <c r="I522" s="2">
        <v>2015</v>
      </c>
      <c r="J522" s="2">
        <v>650</v>
      </c>
      <c r="K522" s="2">
        <v>100</v>
      </c>
      <c r="L522" s="2">
        <v>0.7</v>
      </c>
      <c r="M522" s="1">
        <v>2.3199999999999998</v>
      </c>
      <c r="N522" s="1">
        <v>3.0000000000000001E-5</v>
      </c>
      <c r="O522" s="1">
        <v>0.112</v>
      </c>
      <c r="P522" s="1">
        <v>7.9999999999999996E-6</v>
      </c>
      <c r="Q522" s="1">
        <v>0.12124806545111699</v>
      </c>
      <c r="R522" s="1">
        <v>6.9212963485219704E-3</v>
      </c>
      <c r="S522" s="16">
        <f t="shared" si="56"/>
        <v>0.30328318339923999</v>
      </c>
      <c r="T522" s="16">
        <f t="shared" si="57"/>
        <v>3.0136827326004131E-2</v>
      </c>
      <c r="U522" s="5">
        <f t="shared" si="58"/>
        <v>8.3091283123079443E-4</v>
      </c>
      <c r="V522" s="18">
        <f t="shared" si="59"/>
        <v>8.25666502082305E-5</v>
      </c>
      <c r="W522" s="18">
        <f t="shared" si="60"/>
        <v>7.5961318191572063E-5</v>
      </c>
      <c r="X522" s="5">
        <f>LOOKUP(G522,'Load Factor Adjustment'!$A$40:$A$46,'Load Factor Adjustment'!$D$40:$D$46)</f>
        <v>0.68571428571428572</v>
      </c>
      <c r="Y522" s="5">
        <f t="shared" si="61"/>
        <v>5.6976879855825903E-4</v>
      </c>
      <c r="Z522" s="18">
        <f t="shared" si="62"/>
        <v>5.2087761045649417E-5</v>
      </c>
    </row>
    <row r="523" spans="1:26" s="5" customFormat="1" ht="15" customHeight="1" x14ac:dyDescent="0.25">
      <c r="A523" s="2">
        <v>2014</v>
      </c>
      <c r="B523" s="2">
        <v>1922</v>
      </c>
      <c r="C523" s="3" t="s">
        <v>7</v>
      </c>
      <c r="D523" s="4">
        <v>42359</v>
      </c>
      <c r="E523" s="2">
        <v>5433</v>
      </c>
      <c r="F523" s="3" t="s">
        <v>5</v>
      </c>
      <c r="G523" s="3" t="s">
        <v>1</v>
      </c>
      <c r="H523" s="3" t="s">
        <v>4</v>
      </c>
      <c r="I523" s="2">
        <v>1993</v>
      </c>
      <c r="J523" s="2">
        <v>650</v>
      </c>
      <c r="K523" s="2">
        <v>82</v>
      </c>
      <c r="L523" s="2">
        <v>0.7</v>
      </c>
      <c r="M523" s="1">
        <v>8.17</v>
      </c>
      <c r="N523" s="1">
        <v>1.9000000000000001E-4</v>
      </c>
      <c r="O523" s="1">
        <v>0.47899999999999998</v>
      </c>
      <c r="P523" s="1">
        <v>3.6100000000000003E-5</v>
      </c>
      <c r="Q523" s="1">
        <v>0.42977237537937402</v>
      </c>
      <c r="R523" s="1">
        <v>3.75156313742116E-2</v>
      </c>
      <c r="S523" s="16"/>
      <c r="T523" s="16"/>
      <c r="V523" s="18"/>
      <c r="W523" s="18"/>
      <c r="Z523" s="18"/>
    </row>
    <row r="524" spans="1:26" s="5" customFormat="1" ht="15" customHeight="1" x14ac:dyDescent="0.25">
      <c r="A524" s="2">
        <v>2014</v>
      </c>
      <c r="B524" s="2">
        <v>1922</v>
      </c>
      <c r="C524" s="3" t="s">
        <v>7</v>
      </c>
      <c r="D524" s="4">
        <v>42359</v>
      </c>
      <c r="E524" s="2">
        <v>5434</v>
      </c>
      <c r="F524" s="3" t="s">
        <v>2</v>
      </c>
      <c r="G524" s="3" t="s">
        <v>1</v>
      </c>
      <c r="H524" s="3" t="s">
        <v>13</v>
      </c>
      <c r="I524" s="2">
        <v>2015</v>
      </c>
      <c r="J524" s="2">
        <v>650</v>
      </c>
      <c r="K524" s="2">
        <v>100</v>
      </c>
      <c r="L524" s="2">
        <v>0.7</v>
      </c>
      <c r="M524" s="1">
        <v>2.3199999999999998</v>
      </c>
      <c r="N524" s="1">
        <v>3.0000000000000001E-5</v>
      </c>
      <c r="O524" s="1">
        <v>0.112</v>
      </c>
      <c r="P524" s="1">
        <v>7.9999999999999996E-6</v>
      </c>
      <c r="Q524" s="1">
        <v>0.12124806545111699</v>
      </c>
      <c r="R524" s="1">
        <v>6.9212963485219704E-3</v>
      </c>
      <c r="S524" s="16">
        <f t="shared" si="56"/>
        <v>0.30852430992825702</v>
      </c>
      <c r="T524" s="16">
        <f t="shared" si="57"/>
        <v>3.0594335025689631E-2</v>
      </c>
      <c r="U524" s="5">
        <f t="shared" si="58"/>
        <v>8.4527208199522473E-4</v>
      </c>
      <c r="V524" s="18">
        <f t="shared" si="59"/>
        <v>8.3820095960793504E-5</v>
      </c>
      <c r="W524" s="18">
        <f t="shared" si="60"/>
        <v>7.7114488283930034E-5</v>
      </c>
      <c r="X524" s="5">
        <f>LOOKUP(G524,'Load Factor Adjustment'!$A$40:$A$46,'Load Factor Adjustment'!$D$40:$D$46)</f>
        <v>0.68571428571428572</v>
      </c>
      <c r="Y524" s="5">
        <f t="shared" si="61"/>
        <v>5.7961514193958271E-4</v>
      </c>
      <c r="Z524" s="18">
        <f t="shared" si="62"/>
        <v>5.2878506251837737E-5</v>
      </c>
    </row>
    <row r="525" spans="1:26" s="5" customFormat="1" ht="15" customHeight="1" x14ac:dyDescent="0.25">
      <c r="A525" s="2">
        <v>2014</v>
      </c>
      <c r="B525" s="2">
        <v>1923</v>
      </c>
      <c r="C525" s="3" t="s">
        <v>7</v>
      </c>
      <c r="D525" s="4">
        <v>42284</v>
      </c>
      <c r="E525" s="2">
        <v>5431</v>
      </c>
      <c r="F525" s="3" t="s">
        <v>5</v>
      </c>
      <c r="G525" s="3" t="s">
        <v>1</v>
      </c>
      <c r="H525" s="3" t="s">
        <v>4</v>
      </c>
      <c r="I525" s="2">
        <v>1978</v>
      </c>
      <c r="J525" s="2">
        <v>500</v>
      </c>
      <c r="K525" s="2">
        <v>80</v>
      </c>
      <c r="L525" s="2">
        <v>0.7</v>
      </c>
      <c r="M525" s="1">
        <v>12.09</v>
      </c>
      <c r="N525" s="1">
        <v>2.7999999999999998E-4</v>
      </c>
      <c r="O525" s="1">
        <v>0.60499999999999998</v>
      </c>
      <c r="P525" s="1">
        <v>4.3999999999999999E-5</v>
      </c>
      <c r="Q525" s="1">
        <v>0.47685185121043799</v>
      </c>
      <c r="R525" s="1">
        <v>3.4969135922916901E-2</v>
      </c>
      <c r="S525" s="16"/>
      <c r="T525" s="16"/>
      <c r="V525" s="18"/>
      <c r="W525" s="18"/>
      <c r="Z525" s="18"/>
    </row>
    <row r="526" spans="1:26" s="5" customFormat="1" ht="15" customHeight="1" x14ac:dyDescent="0.25">
      <c r="A526" s="2">
        <v>2014</v>
      </c>
      <c r="B526" s="2">
        <v>1923</v>
      </c>
      <c r="C526" s="3" t="s">
        <v>7</v>
      </c>
      <c r="D526" s="4">
        <v>42284</v>
      </c>
      <c r="E526" s="2">
        <v>5432</v>
      </c>
      <c r="F526" s="3" t="s">
        <v>2</v>
      </c>
      <c r="G526" s="3" t="s">
        <v>1</v>
      </c>
      <c r="H526" s="3" t="s">
        <v>28</v>
      </c>
      <c r="I526" s="2">
        <v>2014</v>
      </c>
      <c r="J526" s="2">
        <v>500</v>
      </c>
      <c r="K526" s="2">
        <v>99</v>
      </c>
      <c r="L526" s="2">
        <v>0.7</v>
      </c>
      <c r="M526" s="1">
        <v>2.15</v>
      </c>
      <c r="N526" s="1">
        <v>2.6999999999999999E-5</v>
      </c>
      <c r="O526" s="1">
        <v>8.9999999999999993E-3</v>
      </c>
      <c r="P526" s="1">
        <v>8.9999999999999996E-7</v>
      </c>
      <c r="Q526" s="1">
        <v>8.4696182760040595E-2</v>
      </c>
      <c r="R526" s="1">
        <v>4.2968747549671101E-4</v>
      </c>
      <c r="S526" s="16">
        <f t="shared" si="56"/>
        <v>0.3921556684503974</v>
      </c>
      <c r="T526" s="16">
        <f t="shared" si="57"/>
        <v>3.4539448447420192E-2</v>
      </c>
      <c r="U526" s="5">
        <f t="shared" si="58"/>
        <v>1.0743990916449245E-3</v>
      </c>
      <c r="V526" s="18">
        <f t="shared" si="59"/>
        <v>9.4628625883342985E-5</v>
      </c>
      <c r="W526" s="18">
        <f t="shared" si="60"/>
        <v>8.7058335812675551E-5</v>
      </c>
      <c r="X526" s="5">
        <f>LOOKUP(G526,'Load Factor Adjustment'!$A$40:$A$46,'Load Factor Adjustment'!$D$40:$D$46)</f>
        <v>0.68571428571428572</v>
      </c>
      <c r="Y526" s="5">
        <f t="shared" si="61"/>
        <v>7.3673080569937679E-4</v>
      </c>
      <c r="Z526" s="18">
        <f t="shared" si="62"/>
        <v>5.9697144557263235E-5</v>
      </c>
    </row>
    <row r="527" spans="1:26" s="5" customFormat="1" ht="15" customHeight="1" x14ac:dyDescent="0.25">
      <c r="A527" s="2">
        <v>2014</v>
      </c>
      <c r="B527" s="2">
        <v>1924</v>
      </c>
      <c r="C527" s="3" t="s">
        <v>7</v>
      </c>
      <c r="D527" s="4">
        <v>42356</v>
      </c>
      <c r="E527" s="2">
        <v>5429</v>
      </c>
      <c r="F527" s="3" t="s">
        <v>5</v>
      </c>
      <c r="G527" s="3" t="s">
        <v>1</v>
      </c>
      <c r="H527" s="3" t="s">
        <v>4</v>
      </c>
      <c r="I527" s="2">
        <v>1990</v>
      </c>
      <c r="J527" s="2">
        <v>1825</v>
      </c>
      <c r="K527" s="2">
        <v>81</v>
      </c>
      <c r="L527" s="2">
        <v>0.7</v>
      </c>
      <c r="M527" s="1">
        <v>8.17</v>
      </c>
      <c r="N527" s="1">
        <v>1.9000000000000001E-4</v>
      </c>
      <c r="O527" s="1">
        <v>0.47899999999999998</v>
      </c>
      <c r="P527" s="1">
        <v>3.6100000000000003E-5</v>
      </c>
      <c r="Q527" s="1">
        <v>1.19195312177216</v>
      </c>
      <c r="R527" s="1">
        <v>0.104047808778477</v>
      </c>
      <c r="S527" s="16"/>
      <c r="T527" s="16"/>
      <c r="V527" s="18"/>
      <c r="W527" s="18"/>
      <c r="Z527" s="18"/>
    </row>
    <row r="528" spans="1:26" s="5" customFormat="1" ht="15" customHeight="1" x14ac:dyDescent="0.25">
      <c r="A528" s="2">
        <v>2014</v>
      </c>
      <c r="B528" s="2">
        <v>1924</v>
      </c>
      <c r="C528" s="3" t="s">
        <v>7</v>
      </c>
      <c r="D528" s="4">
        <v>42356</v>
      </c>
      <c r="E528" s="2">
        <v>5430</v>
      </c>
      <c r="F528" s="3" t="s">
        <v>2</v>
      </c>
      <c r="G528" s="3" t="s">
        <v>1</v>
      </c>
      <c r="H528" s="3" t="s">
        <v>0</v>
      </c>
      <c r="I528" s="2">
        <v>2015</v>
      </c>
      <c r="J528" s="2">
        <v>1825</v>
      </c>
      <c r="K528" s="2">
        <v>100</v>
      </c>
      <c r="L528" s="2">
        <v>0.7</v>
      </c>
      <c r="M528" s="1">
        <v>2.3199999999999998</v>
      </c>
      <c r="N528" s="1">
        <v>3.0000000000000001E-5</v>
      </c>
      <c r="O528" s="1">
        <v>0.112</v>
      </c>
      <c r="P528" s="1">
        <v>7.9999999999999996E-6</v>
      </c>
      <c r="Q528" s="1">
        <v>0.36524641473261499</v>
      </c>
      <c r="R528" s="1">
        <v>2.6051311745607399E-2</v>
      </c>
      <c r="S528" s="16">
        <f t="shared" si="56"/>
        <v>0.82670670703954496</v>
      </c>
      <c r="T528" s="16">
        <f t="shared" si="57"/>
        <v>7.7996497032869594E-2</v>
      </c>
      <c r="U528" s="5">
        <f t="shared" si="58"/>
        <v>2.2649498823001232E-3</v>
      </c>
      <c r="V528" s="18">
        <f t="shared" si="59"/>
        <v>2.1368903296676602E-4</v>
      </c>
      <c r="W528" s="18">
        <f t="shared" si="60"/>
        <v>1.9659391032942475E-4</v>
      </c>
      <c r="X528" s="5">
        <f>LOOKUP(G528,'Load Factor Adjustment'!$A$40:$A$46,'Load Factor Adjustment'!$D$40:$D$46)</f>
        <v>0.68571428571428572</v>
      </c>
      <c r="Y528" s="5">
        <f t="shared" si="61"/>
        <v>1.5531084907200845E-3</v>
      </c>
      <c r="Z528" s="18">
        <f t="shared" si="62"/>
        <v>1.3480725279731983E-4</v>
      </c>
    </row>
    <row r="529" spans="1:26" s="5" customFormat="1" ht="15" customHeight="1" x14ac:dyDescent="0.25">
      <c r="A529" s="2">
        <v>2015</v>
      </c>
      <c r="B529" s="2">
        <v>1925</v>
      </c>
      <c r="C529" s="3" t="s">
        <v>7</v>
      </c>
      <c r="D529" s="4">
        <v>42250</v>
      </c>
      <c r="E529" s="2">
        <v>5427</v>
      </c>
      <c r="F529" s="3" t="s">
        <v>5</v>
      </c>
      <c r="G529" s="3" t="s">
        <v>31</v>
      </c>
      <c r="H529" s="3" t="s">
        <v>4</v>
      </c>
      <c r="I529" s="2">
        <v>1974</v>
      </c>
      <c r="J529" s="2">
        <v>3000</v>
      </c>
      <c r="K529" s="2">
        <v>100</v>
      </c>
      <c r="L529" s="2">
        <v>0.36</v>
      </c>
      <c r="M529" s="1">
        <v>12.09</v>
      </c>
      <c r="N529" s="1">
        <v>2.7999999999999998E-4</v>
      </c>
      <c r="O529" s="1">
        <v>0.60499999999999998</v>
      </c>
      <c r="P529" s="1">
        <v>4.3999999999999999E-5</v>
      </c>
      <c r="Q529" s="1">
        <v>1.83928581622119</v>
      </c>
      <c r="R529" s="1">
        <v>0.134880960502233</v>
      </c>
      <c r="S529" s="16"/>
      <c r="T529" s="16"/>
      <c r="V529" s="18"/>
      <c r="W529" s="18"/>
      <c r="Z529" s="18"/>
    </row>
    <row r="530" spans="1:26" s="5" customFormat="1" ht="15" customHeight="1" x14ac:dyDescent="0.25">
      <c r="A530" s="2">
        <v>2015</v>
      </c>
      <c r="B530" s="2">
        <v>1925</v>
      </c>
      <c r="C530" s="3" t="s">
        <v>7</v>
      </c>
      <c r="D530" s="4">
        <v>42250</v>
      </c>
      <c r="E530" s="2">
        <v>5428</v>
      </c>
      <c r="F530" s="3" t="s">
        <v>2</v>
      </c>
      <c r="G530" s="3" t="s">
        <v>31</v>
      </c>
      <c r="H530" s="3" t="s">
        <v>0</v>
      </c>
      <c r="I530" s="2">
        <v>2015</v>
      </c>
      <c r="J530" s="2">
        <v>3000</v>
      </c>
      <c r="K530" s="2">
        <v>124</v>
      </c>
      <c r="L530" s="2">
        <v>0.36</v>
      </c>
      <c r="M530" s="1">
        <v>0.26</v>
      </c>
      <c r="N530" s="1">
        <v>3.9999999999999998E-6</v>
      </c>
      <c r="O530" s="1">
        <v>8.9999999999999993E-3</v>
      </c>
      <c r="P530" s="1">
        <v>3.9999999999999998E-7</v>
      </c>
      <c r="Q530" s="1">
        <v>4.5466667047655E-2</v>
      </c>
      <c r="R530" s="1">
        <v>2.0371428891800001E-3</v>
      </c>
      <c r="S530" s="16">
        <f t="shared" si="56"/>
        <v>1.7938191491735351</v>
      </c>
      <c r="T530" s="16">
        <f t="shared" si="57"/>
        <v>0.132843817613053</v>
      </c>
      <c r="U530" s="5">
        <f t="shared" si="58"/>
        <v>4.9145730114343433E-3</v>
      </c>
      <c r="V530" s="18">
        <f t="shared" si="59"/>
        <v>3.6395566469329591E-4</v>
      </c>
      <c r="W530" s="18">
        <f t="shared" si="60"/>
        <v>3.3483921151783224E-4</v>
      </c>
      <c r="X530" s="5">
        <f>LOOKUP(G530,'Load Factor Adjustment'!$A$40:$A$46,'Load Factor Adjustment'!$D$40:$D$46)</f>
        <v>0.78431372549019607</v>
      </c>
      <c r="Y530" s="5">
        <f t="shared" si="61"/>
        <v>3.8545670677916418E-3</v>
      </c>
      <c r="Z530" s="18">
        <f t="shared" si="62"/>
        <v>2.626189894257508E-4</v>
      </c>
    </row>
    <row r="531" spans="1:26" s="5" customFormat="1" ht="15" customHeight="1" x14ac:dyDescent="0.25">
      <c r="A531" s="2">
        <v>2015</v>
      </c>
      <c r="B531" s="2">
        <v>1926</v>
      </c>
      <c r="C531" s="3" t="s">
        <v>7</v>
      </c>
      <c r="D531" s="4">
        <v>42250</v>
      </c>
      <c r="E531" s="2">
        <v>5425</v>
      </c>
      <c r="F531" s="3" t="s">
        <v>5</v>
      </c>
      <c r="G531" s="3" t="s">
        <v>31</v>
      </c>
      <c r="H531" s="3" t="s">
        <v>4</v>
      </c>
      <c r="I531" s="2">
        <v>1974</v>
      </c>
      <c r="J531" s="2">
        <v>3000</v>
      </c>
      <c r="K531" s="2">
        <v>100</v>
      </c>
      <c r="L531" s="2">
        <v>0.36</v>
      </c>
      <c r="M531" s="1">
        <v>12.09</v>
      </c>
      <c r="N531" s="1">
        <v>2.7999999999999998E-4</v>
      </c>
      <c r="O531" s="1">
        <v>0.60499999999999998</v>
      </c>
      <c r="P531" s="1">
        <v>4.3999999999999999E-5</v>
      </c>
      <c r="Q531" s="1">
        <v>1.83928581622119</v>
      </c>
      <c r="R531" s="1">
        <v>0.134880960502233</v>
      </c>
      <c r="S531" s="16"/>
      <c r="T531" s="16"/>
      <c r="V531" s="18"/>
      <c r="W531" s="18"/>
      <c r="Z531" s="18"/>
    </row>
    <row r="532" spans="1:26" s="5" customFormat="1" ht="15" customHeight="1" x14ac:dyDescent="0.25">
      <c r="A532" s="2">
        <v>2015</v>
      </c>
      <c r="B532" s="2">
        <v>1926</v>
      </c>
      <c r="C532" s="3" t="s">
        <v>7</v>
      </c>
      <c r="D532" s="4">
        <v>42250</v>
      </c>
      <c r="E532" s="2">
        <v>5426</v>
      </c>
      <c r="F532" s="3" t="s">
        <v>2</v>
      </c>
      <c r="G532" s="3" t="s">
        <v>31</v>
      </c>
      <c r="H532" s="3" t="s">
        <v>0</v>
      </c>
      <c r="I532" s="2">
        <v>2015</v>
      </c>
      <c r="J532" s="2">
        <v>3000</v>
      </c>
      <c r="K532" s="2">
        <v>124</v>
      </c>
      <c r="L532" s="2">
        <v>0.36</v>
      </c>
      <c r="M532" s="1">
        <v>0.26</v>
      </c>
      <c r="N532" s="1">
        <v>3.9999999999999998E-6</v>
      </c>
      <c r="O532" s="1">
        <v>8.9999999999999993E-3</v>
      </c>
      <c r="P532" s="1">
        <v>3.9999999999999998E-7</v>
      </c>
      <c r="Q532" s="1">
        <v>4.5466667047655E-2</v>
      </c>
      <c r="R532" s="1">
        <v>2.0371428891800001E-3</v>
      </c>
      <c r="S532" s="16">
        <f t="shared" si="56"/>
        <v>1.7938191491735351</v>
      </c>
      <c r="T532" s="16">
        <f t="shared" si="57"/>
        <v>0.132843817613053</v>
      </c>
      <c r="U532" s="5">
        <f t="shared" si="58"/>
        <v>4.9145730114343433E-3</v>
      </c>
      <c r="V532" s="18">
        <f t="shared" si="59"/>
        <v>3.6395566469329591E-4</v>
      </c>
      <c r="W532" s="18">
        <f t="shared" si="60"/>
        <v>3.3483921151783224E-4</v>
      </c>
      <c r="X532" s="5">
        <f>LOOKUP(G532,'Load Factor Adjustment'!$A$40:$A$46,'Load Factor Adjustment'!$D$40:$D$46)</f>
        <v>0.78431372549019607</v>
      </c>
      <c r="Y532" s="5">
        <f t="shared" si="61"/>
        <v>3.8545670677916418E-3</v>
      </c>
      <c r="Z532" s="18">
        <f t="shared" si="62"/>
        <v>2.626189894257508E-4</v>
      </c>
    </row>
    <row r="533" spans="1:26" s="5" customFormat="1" ht="15" customHeight="1" x14ac:dyDescent="0.25">
      <c r="A533" s="2">
        <v>2015</v>
      </c>
      <c r="B533" s="2">
        <v>1927</v>
      </c>
      <c r="C533" s="3" t="s">
        <v>7</v>
      </c>
      <c r="D533" s="4">
        <v>42359</v>
      </c>
      <c r="E533" s="2">
        <v>5423</v>
      </c>
      <c r="F533" s="3" t="s">
        <v>5</v>
      </c>
      <c r="G533" s="3" t="s">
        <v>1</v>
      </c>
      <c r="H533" s="3" t="s">
        <v>4</v>
      </c>
      <c r="I533" s="2">
        <v>1978</v>
      </c>
      <c r="J533" s="2">
        <v>3000</v>
      </c>
      <c r="K533" s="2">
        <v>155</v>
      </c>
      <c r="L533" s="2">
        <v>0.7</v>
      </c>
      <c r="M533" s="1">
        <v>11.16</v>
      </c>
      <c r="N533" s="1">
        <v>2.5999999999999998E-4</v>
      </c>
      <c r="O533" s="1">
        <v>0.39600000000000002</v>
      </c>
      <c r="P533" s="1">
        <v>2.8799999999999999E-5</v>
      </c>
      <c r="Q533" s="1">
        <v>5.1236109721560599</v>
      </c>
      <c r="R533" s="1">
        <v>0.26608332458629402</v>
      </c>
      <c r="S533" s="16"/>
      <c r="T533" s="16"/>
      <c r="V533" s="18"/>
      <c r="W533" s="18"/>
      <c r="Z533" s="18"/>
    </row>
    <row r="534" spans="1:26" s="5" customFormat="1" ht="15" customHeight="1" x14ac:dyDescent="0.25">
      <c r="A534" s="2">
        <v>2015</v>
      </c>
      <c r="B534" s="2">
        <v>1927</v>
      </c>
      <c r="C534" s="3" t="s">
        <v>7</v>
      </c>
      <c r="D534" s="4">
        <v>42359</v>
      </c>
      <c r="E534" s="2">
        <v>5424</v>
      </c>
      <c r="F534" s="3" t="s">
        <v>2</v>
      </c>
      <c r="G534" s="3" t="s">
        <v>1</v>
      </c>
      <c r="H534" s="3" t="s">
        <v>0</v>
      </c>
      <c r="I534" s="2">
        <v>2015</v>
      </c>
      <c r="J534" s="2">
        <v>3000</v>
      </c>
      <c r="K534" s="2">
        <v>185</v>
      </c>
      <c r="L534" s="2">
        <v>0.7</v>
      </c>
      <c r="M534" s="1">
        <v>0.26</v>
      </c>
      <c r="N534" s="1">
        <v>3.5999999999999998E-6</v>
      </c>
      <c r="O534" s="1">
        <v>8.9999999999999993E-3</v>
      </c>
      <c r="P534" s="1">
        <v>2.9999999999999999E-7</v>
      </c>
      <c r="Q534" s="1">
        <v>0.12984258578327701</v>
      </c>
      <c r="R534" s="1">
        <v>5.3958331300595196E-3</v>
      </c>
      <c r="S534" s="16">
        <f t="shared" si="56"/>
        <v>4.9937683863727829</v>
      </c>
      <c r="T534" s="16">
        <f t="shared" si="57"/>
        <v>0.26068749145623449</v>
      </c>
      <c r="U534" s="5">
        <f t="shared" si="58"/>
        <v>1.3681557222939131E-2</v>
      </c>
      <c r="V534" s="18">
        <f t="shared" si="59"/>
        <v>7.1421230535954655E-4</v>
      </c>
      <c r="W534" s="18">
        <f t="shared" si="60"/>
        <v>6.5707532093078284E-4</v>
      </c>
      <c r="X534" s="5">
        <f>LOOKUP(G534,'Load Factor Adjustment'!$A$40:$A$46,'Load Factor Adjustment'!$D$40:$D$46)</f>
        <v>0.68571428571428572</v>
      </c>
      <c r="Y534" s="5">
        <f t="shared" si="61"/>
        <v>9.3816392385868332E-3</v>
      </c>
      <c r="Z534" s="18">
        <f t="shared" si="62"/>
        <v>4.5056593435253679E-4</v>
      </c>
    </row>
    <row r="535" spans="1:26" s="5" customFormat="1" ht="15" customHeight="1" x14ac:dyDescent="0.25">
      <c r="A535" s="2">
        <v>2015</v>
      </c>
      <c r="B535" s="2">
        <v>1928</v>
      </c>
      <c r="C535" s="3" t="s">
        <v>7</v>
      </c>
      <c r="D535" s="4">
        <v>42345</v>
      </c>
      <c r="E535" s="2">
        <v>5421</v>
      </c>
      <c r="F535" s="3" t="s">
        <v>5</v>
      </c>
      <c r="G535" s="3" t="s">
        <v>1</v>
      </c>
      <c r="H535" s="3" t="s">
        <v>4</v>
      </c>
      <c r="I535" s="2">
        <v>1974</v>
      </c>
      <c r="J535" s="2">
        <v>380</v>
      </c>
      <c r="K535" s="2">
        <v>103</v>
      </c>
      <c r="L535" s="2">
        <v>0.7</v>
      </c>
      <c r="M535" s="1">
        <v>12.09</v>
      </c>
      <c r="N535" s="1">
        <v>2.7999999999999998E-4</v>
      </c>
      <c r="O535" s="1">
        <v>0.60499999999999998</v>
      </c>
      <c r="P535" s="1">
        <v>4.3999999999999999E-5</v>
      </c>
      <c r="Q535" s="1">
        <v>0.46659953640941398</v>
      </c>
      <c r="R535" s="1">
        <v>3.42172995005742E-2</v>
      </c>
      <c r="S535" s="16"/>
      <c r="T535" s="16"/>
      <c r="V535" s="18"/>
      <c r="W535" s="18"/>
      <c r="Z535" s="18"/>
    </row>
    <row r="536" spans="1:26" s="5" customFormat="1" ht="15" customHeight="1" x14ac:dyDescent="0.25">
      <c r="A536" s="2">
        <v>2015</v>
      </c>
      <c r="B536" s="2">
        <v>1928</v>
      </c>
      <c r="C536" s="3" t="s">
        <v>7</v>
      </c>
      <c r="D536" s="4">
        <v>42345</v>
      </c>
      <c r="E536" s="2">
        <v>5422</v>
      </c>
      <c r="F536" s="3" t="s">
        <v>2</v>
      </c>
      <c r="G536" s="3" t="s">
        <v>1</v>
      </c>
      <c r="H536" s="3" t="s">
        <v>0</v>
      </c>
      <c r="I536" s="2">
        <v>2015</v>
      </c>
      <c r="J536" s="2">
        <v>380</v>
      </c>
      <c r="K536" s="2">
        <v>115</v>
      </c>
      <c r="L536" s="2">
        <v>0.7</v>
      </c>
      <c r="M536" s="1">
        <v>2.3199999999999998</v>
      </c>
      <c r="N536" s="1">
        <v>3.0000000000000001E-5</v>
      </c>
      <c r="O536" s="1">
        <v>0.112</v>
      </c>
      <c r="P536" s="1">
        <v>7.9999999999999996E-6</v>
      </c>
      <c r="Q536" s="1">
        <v>8.0150382137967505E-2</v>
      </c>
      <c r="R536" s="1">
        <v>4.2890741163069497E-3</v>
      </c>
      <c r="S536" s="16">
        <f t="shared" si="56"/>
        <v>0.38644915427144649</v>
      </c>
      <c r="T536" s="16">
        <f t="shared" si="57"/>
        <v>2.9928225384267249E-2</v>
      </c>
      <c r="U536" s="5">
        <f t="shared" si="58"/>
        <v>1.058764806223141E-3</v>
      </c>
      <c r="V536" s="18">
        <f t="shared" si="59"/>
        <v>8.1995138039088356E-5</v>
      </c>
      <c r="W536" s="18">
        <f t="shared" si="60"/>
        <v>7.5435526995961286E-5</v>
      </c>
      <c r="X536" s="5">
        <f>LOOKUP(G536,'Load Factor Adjustment'!$A$40:$A$46,'Load Factor Adjustment'!$D$40:$D$46)</f>
        <v>0.68571428571428572</v>
      </c>
      <c r="Y536" s="5">
        <f t="shared" si="61"/>
        <v>7.2601015283872531E-4</v>
      </c>
      <c r="Z536" s="18">
        <f t="shared" si="62"/>
        <v>5.172721851151631E-5</v>
      </c>
    </row>
    <row r="537" spans="1:26" s="5" customFormat="1" ht="15" customHeight="1" x14ac:dyDescent="0.25">
      <c r="A537" s="2">
        <v>2015</v>
      </c>
      <c r="B537" s="2">
        <v>1929</v>
      </c>
      <c r="C537" s="3" t="s">
        <v>7</v>
      </c>
      <c r="D537" s="4">
        <v>42248</v>
      </c>
      <c r="E537" s="2">
        <v>5419</v>
      </c>
      <c r="F537" s="3" t="s">
        <v>5</v>
      </c>
      <c r="G537" s="3" t="s">
        <v>1</v>
      </c>
      <c r="H537" s="3" t="s">
        <v>4</v>
      </c>
      <c r="I537" s="2">
        <v>1968</v>
      </c>
      <c r="J537" s="2">
        <v>500</v>
      </c>
      <c r="K537" s="2">
        <v>64</v>
      </c>
      <c r="L537" s="2">
        <v>0.7</v>
      </c>
      <c r="M537" s="1">
        <v>12.09</v>
      </c>
      <c r="N537" s="1">
        <v>2.7999999999999998E-4</v>
      </c>
      <c r="O537" s="1">
        <v>0.60499999999999998</v>
      </c>
      <c r="P537" s="1">
        <v>4.3999999999999999E-5</v>
      </c>
      <c r="Q537" s="1">
        <v>0.38148148096835099</v>
      </c>
      <c r="R537" s="1">
        <v>2.7975308738333499E-2</v>
      </c>
      <c r="S537" s="16"/>
      <c r="T537" s="16"/>
      <c r="V537" s="18"/>
      <c r="W537" s="18"/>
      <c r="Z537" s="18"/>
    </row>
    <row r="538" spans="1:26" s="5" customFormat="1" ht="15" customHeight="1" x14ac:dyDescent="0.25">
      <c r="A538" s="2">
        <v>2015</v>
      </c>
      <c r="B538" s="2">
        <v>1929</v>
      </c>
      <c r="C538" s="3" t="s">
        <v>7</v>
      </c>
      <c r="D538" s="4">
        <v>42248</v>
      </c>
      <c r="E538" s="2">
        <v>5420</v>
      </c>
      <c r="F538" s="3" t="s">
        <v>2</v>
      </c>
      <c r="G538" s="3" t="s">
        <v>1</v>
      </c>
      <c r="H538" s="3" t="s">
        <v>0</v>
      </c>
      <c r="I538" s="2">
        <v>2015</v>
      </c>
      <c r="J538" s="2">
        <v>500</v>
      </c>
      <c r="K538" s="2">
        <v>75</v>
      </c>
      <c r="L538" s="2">
        <v>0.7</v>
      </c>
      <c r="M538" s="1">
        <v>2.74</v>
      </c>
      <c r="N538" s="1">
        <v>3.6000000000000001E-5</v>
      </c>
      <c r="O538" s="1">
        <v>0.112</v>
      </c>
      <c r="P538" s="1">
        <v>7.9999999999999996E-6</v>
      </c>
      <c r="Q538" s="1">
        <v>8.1886573047613098E-2</v>
      </c>
      <c r="R538" s="1">
        <v>3.8194444779695502E-3</v>
      </c>
      <c r="S538" s="16">
        <f t="shared" si="56"/>
        <v>0.2995949079207379</v>
      </c>
      <c r="T538" s="16">
        <f t="shared" si="57"/>
        <v>2.4155864260363948E-2</v>
      </c>
      <c r="U538" s="5">
        <f t="shared" si="58"/>
        <v>8.2080796690613123E-4</v>
      </c>
      <c r="V538" s="18">
        <f t="shared" si="59"/>
        <v>6.6180450028394385E-5</v>
      </c>
      <c r="W538" s="18">
        <f t="shared" si="60"/>
        <v>6.0886014026122839E-5</v>
      </c>
      <c r="X538" s="5">
        <f>LOOKUP(G538,'Load Factor Adjustment'!$A$40:$A$46,'Load Factor Adjustment'!$D$40:$D$46)</f>
        <v>0.68571428571428572</v>
      </c>
      <c r="Y538" s="5">
        <f t="shared" si="61"/>
        <v>5.6283974873563283E-4</v>
      </c>
      <c r="Z538" s="18">
        <f t="shared" si="62"/>
        <v>4.1750409617912802E-5</v>
      </c>
    </row>
    <row r="539" spans="1:26" s="5" customFormat="1" ht="15" customHeight="1" x14ac:dyDescent="0.25">
      <c r="A539" s="2">
        <v>2015</v>
      </c>
      <c r="B539" s="2">
        <v>1930</v>
      </c>
      <c r="C539" s="3" t="s">
        <v>7</v>
      </c>
      <c r="D539" s="4">
        <v>42296</v>
      </c>
      <c r="E539" s="2">
        <v>5406</v>
      </c>
      <c r="F539" s="3" t="s">
        <v>5</v>
      </c>
      <c r="G539" s="3" t="s">
        <v>1</v>
      </c>
      <c r="H539" s="3" t="s">
        <v>4</v>
      </c>
      <c r="I539" s="2">
        <v>1994</v>
      </c>
      <c r="J539" s="2">
        <v>1500</v>
      </c>
      <c r="K539" s="2">
        <v>100</v>
      </c>
      <c r="L539" s="2">
        <v>0.7</v>
      </c>
      <c r="M539" s="1">
        <v>8.17</v>
      </c>
      <c r="N539" s="1">
        <v>1.9000000000000001E-4</v>
      </c>
      <c r="O539" s="1">
        <v>0.47899999999999998</v>
      </c>
      <c r="P539" s="1">
        <v>3.6100000000000003E-5</v>
      </c>
      <c r="Q539" s="1">
        <v>1.2094907374654</v>
      </c>
      <c r="R539" s="1">
        <v>0.105578699927425</v>
      </c>
      <c r="S539" s="16"/>
      <c r="T539" s="16"/>
      <c r="V539" s="18"/>
      <c r="W539" s="18"/>
      <c r="Z539" s="18"/>
    </row>
    <row r="540" spans="1:26" s="5" customFormat="1" ht="15" customHeight="1" x14ac:dyDescent="0.25">
      <c r="A540" s="2">
        <v>2015</v>
      </c>
      <c r="B540" s="2">
        <v>1930</v>
      </c>
      <c r="C540" s="3" t="s">
        <v>7</v>
      </c>
      <c r="D540" s="4">
        <v>42296</v>
      </c>
      <c r="E540" s="2">
        <v>5407</v>
      </c>
      <c r="F540" s="3" t="s">
        <v>2</v>
      </c>
      <c r="G540" s="3" t="s">
        <v>1</v>
      </c>
      <c r="H540" s="3" t="s">
        <v>0</v>
      </c>
      <c r="I540" s="2">
        <v>2015</v>
      </c>
      <c r="J540" s="2">
        <v>1500</v>
      </c>
      <c r="K540" s="2">
        <v>85</v>
      </c>
      <c r="L540" s="2">
        <v>0.7</v>
      </c>
      <c r="M540" s="1">
        <v>2.74</v>
      </c>
      <c r="N540" s="1">
        <v>3.6000000000000001E-5</v>
      </c>
      <c r="O540" s="1">
        <v>0.112</v>
      </c>
      <c r="P540" s="1">
        <v>7.9999999999999996E-6</v>
      </c>
      <c r="Q540" s="1">
        <v>0.29612268202000502</v>
      </c>
      <c r="R540" s="1">
        <v>1.6921296333330501E-2</v>
      </c>
      <c r="S540" s="16">
        <f t="shared" si="56"/>
        <v>0.91336805544539501</v>
      </c>
      <c r="T540" s="16">
        <f t="shared" si="57"/>
        <v>8.8657403594094492E-2</v>
      </c>
      <c r="U540" s="5">
        <f t="shared" si="58"/>
        <v>2.5023782340969727E-3</v>
      </c>
      <c r="V540" s="18">
        <f t="shared" si="59"/>
        <v>2.4289699614820409E-4</v>
      </c>
      <c r="W540" s="18">
        <f t="shared" si="60"/>
        <v>2.2346523645634778E-4</v>
      </c>
      <c r="X540" s="5">
        <f>LOOKUP(G540,'Load Factor Adjustment'!$A$40:$A$46,'Load Factor Adjustment'!$D$40:$D$46)</f>
        <v>0.68571428571428572</v>
      </c>
      <c r="Y540" s="5">
        <f t="shared" si="61"/>
        <v>1.7159165033807813E-3</v>
      </c>
      <c r="Z540" s="18">
        <f t="shared" si="62"/>
        <v>1.5323330499863847E-4</v>
      </c>
    </row>
    <row r="541" spans="1:26" s="5" customFormat="1" ht="15" customHeight="1" x14ac:dyDescent="0.25">
      <c r="A541" s="2">
        <v>2014</v>
      </c>
      <c r="B541" s="2">
        <v>1931</v>
      </c>
      <c r="C541" s="3" t="s">
        <v>7</v>
      </c>
      <c r="D541" s="4">
        <v>42305</v>
      </c>
      <c r="E541" s="2">
        <v>5380</v>
      </c>
      <c r="F541" s="3" t="s">
        <v>5</v>
      </c>
      <c r="G541" s="3" t="s">
        <v>1</v>
      </c>
      <c r="H541" s="3" t="s">
        <v>4</v>
      </c>
      <c r="I541" s="2">
        <v>1989</v>
      </c>
      <c r="J541" s="2">
        <v>3200</v>
      </c>
      <c r="K541" s="2">
        <v>116</v>
      </c>
      <c r="L541" s="2">
        <v>0.7</v>
      </c>
      <c r="M541" s="1">
        <v>8.17</v>
      </c>
      <c r="N541" s="1">
        <v>1.9000000000000001E-4</v>
      </c>
      <c r="O541" s="1">
        <v>0.47899999999999998</v>
      </c>
      <c r="P541" s="1">
        <v>3.6100000000000003E-5</v>
      </c>
      <c r="Q541" s="1">
        <v>2.9930864116477198</v>
      </c>
      <c r="R541" s="1">
        <v>0.26127208942039998</v>
      </c>
      <c r="S541" s="16"/>
      <c r="T541" s="16"/>
      <c r="V541" s="18"/>
      <c r="W541" s="18"/>
      <c r="Z541" s="18"/>
    </row>
    <row r="542" spans="1:26" s="5" customFormat="1" ht="15" customHeight="1" x14ac:dyDescent="0.25">
      <c r="A542" s="2">
        <v>2014</v>
      </c>
      <c r="B542" s="2">
        <v>1931</v>
      </c>
      <c r="C542" s="3" t="s">
        <v>7</v>
      </c>
      <c r="D542" s="4">
        <v>42305</v>
      </c>
      <c r="E542" s="2">
        <v>5381</v>
      </c>
      <c r="F542" s="3" t="s">
        <v>2</v>
      </c>
      <c r="G542" s="3" t="s">
        <v>1</v>
      </c>
      <c r="H542" s="3" t="s">
        <v>13</v>
      </c>
      <c r="I542" s="2">
        <v>2014</v>
      </c>
      <c r="J542" s="2">
        <v>3200</v>
      </c>
      <c r="K542" s="2">
        <v>112</v>
      </c>
      <c r="L542" s="2">
        <v>0.7</v>
      </c>
      <c r="M542" s="1">
        <v>2.3199999999999998</v>
      </c>
      <c r="N542" s="1">
        <v>3.0000000000000001E-5</v>
      </c>
      <c r="O542" s="1">
        <v>0.112</v>
      </c>
      <c r="P542" s="1">
        <v>7.9999999999999996E-6</v>
      </c>
      <c r="Q542" s="1">
        <v>0.74113576887143295</v>
      </c>
      <c r="R542" s="1">
        <v>5.7520987563745803E-2</v>
      </c>
      <c r="S542" s="16">
        <f t="shared" si="56"/>
        <v>2.2519506427762868</v>
      </c>
      <c r="T542" s="16">
        <f t="shared" si="57"/>
        <v>0.20375110185665418</v>
      </c>
      <c r="U542" s="5">
        <f t="shared" si="58"/>
        <v>6.1697277884281828E-3</v>
      </c>
      <c r="V542" s="18">
        <f t="shared" si="59"/>
        <v>5.5822219686754574E-4</v>
      </c>
      <c r="W542" s="18">
        <f t="shared" si="60"/>
        <v>5.1356442111814208E-4</v>
      </c>
      <c r="X542" s="5">
        <f>LOOKUP(G542,'Load Factor Adjustment'!$A$40:$A$46,'Load Factor Adjustment'!$D$40:$D$46)</f>
        <v>0.68571428571428572</v>
      </c>
      <c r="Y542" s="5">
        <f t="shared" si="61"/>
        <v>4.2306704834936112E-3</v>
      </c>
      <c r="Z542" s="18">
        <f t="shared" si="62"/>
        <v>3.5215846019529744E-4</v>
      </c>
    </row>
    <row r="543" spans="1:26" s="5" customFormat="1" ht="15" customHeight="1" x14ac:dyDescent="0.25">
      <c r="A543" s="2">
        <v>2015</v>
      </c>
      <c r="B543" s="2">
        <v>1932</v>
      </c>
      <c r="C543" s="3" t="s">
        <v>7</v>
      </c>
      <c r="D543" s="4">
        <v>42234</v>
      </c>
      <c r="E543" s="2">
        <v>5378</v>
      </c>
      <c r="F543" s="3" t="s">
        <v>5</v>
      </c>
      <c r="G543" s="3" t="s">
        <v>1</v>
      </c>
      <c r="H543" s="3" t="s">
        <v>4</v>
      </c>
      <c r="I543" s="2">
        <v>1980</v>
      </c>
      <c r="J543" s="2">
        <v>360</v>
      </c>
      <c r="K543" s="2">
        <v>72</v>
      </c>
      <c r="L543" s="2">
        <v>0.7</v>
      </c>
      <c r="M543" s="1">
        <v>12.09</v>
      </c>
      <c r="N543" s="1">
        <v>2.7999999999999998E-4</v>
      </c>
      <c r="O543" s="1">
        <v>0.60499999999999998</v>
      </c>
      <c r="P543" s="1">
        <v>4.3999999999999999E-5</v>
      </c>
      <c r="Q543" s="1">
        <v>0.30899999958436403</v>
      </c>
      <c r="R543" s="1">
        <v>2.2660000078050101E-2</v>
      </c>
      <c r="S543" s="16"/>
      <c r="T543" s="16"/>
      <c r="V543" s="18"/>
      <c r="W543" s="18"/>
      <c r="Z543" s="18"/>
    </row>
    <row r="544" spans="1:26" s="5" customFormat="1" ht="15" customHeight="1" x14ac:dyDescent="0.25">
      <c r="A544" s="2">
        <v>2015</v>
      </c>
      <c r="B544" s="2">
        <v>1932</v>
      </c>
      <c r="C544" s="3" t="s">
        <v>7</v>
      </c>
      <c r="D544" s="4">
        <v>42234</v>
      </c>
      <c r="E544" s="2">
        <v>5379</v>
      </c>
      <c r="F544" s="3" t="s">
        <v>2</v>
      </c>
      <c r="G544" s="3" t="s">
        <v>1</v>
      </c>
      <c r="H544" s="3" t="s">
        <v>13</v>
      </c>
      <c r="I544" s="2">
        <v>2015</v>
      </c>
      <c r="J544" s="2">
        <v>360</v>
      </c>
      <c r="K544" s="2">
        <v>83</v>
      </c>
      <c r="L544" s="2">
        <v>0.7</v>
      </c>
      <c r="M544" s="1">
        <v>2.74</v>
      </c>
      <c r="N544" s="1">
        <v>3.6000000000000001E-5</v>
      </c>
      <c r="O544" s="1">
        <v>0.112</v>
      </c>
      <c r="P544" s="1">
        <v>7.9999999999999996E-6</v>
      </c>
      <c r="Q544" s="1">
        <v>6.4666221393682E-2</v>
      </c>
      <c r="R544" s="1">
        <v>2.9142222514597499E-3</v>
      </c>
      <c r="S544" s="16">
        <f t="shared" si="56"/>
        <v>0.24433377819068203</v>
      </c>
      <c r="T544" s="16">
        <f t="shared" si="57"/>
        <v>1.9745777826590351E-2</v>
      </c>
      <c r="U544" s="5">
        <f t="shared" si="58"/>
        <v>6.6940761148132067E-4</v>
      </c>
      <c r="V544" s="18">
        <f t="shared" si="59"/>
        <v>5.409802144271329E-5</v>
      </c>
      <c r="W544" s="18">
        <f t="shared" si="60"/>
        <v>4.977017972729623E-5</v>
      </c>
      <c r="X544" s="5">
        <f>LOOKUP(G544,'Load Factor Adjustment'!$A$40:$A$46,'Load Factor Adjustment'!$D$40:$D$46)</f>
        <v>0.68571428571428572</v>
      </c>
      <c r="Y544" s="5">
        <f t="shared" si="61"/>
        <v>4.5902236215861989E-4</v>
      </c>
      <c r="Z544" s="18">
        <f t="shared" si="62"/>
        <v>3.4128123241574561E-5</v>
      </c>
    </row>
    <row r="545" spans="1:26" s="5" customFormat="1" ht="15" customHeight="1" x14ac:dyDescent="0.25">
      <c r="A545" s="2">
        <v>2015</v>
      </c>
      <c r="B545" s="2">
        <v>1933</v>
      </c>
      <c r="C545" s="3" t="s">
        <v>7</v>
      </c>
      <c r="D545" s="4">
        <v>42325</v>
      </c>
      <c r="E545" s="2">
        <v>5376</v>
      </c>
      <c r="F545" s="3" t="s">
        <v>5</v>
      </c>
      <c r="G545" s="3" t="s">
        <v>1</v>
      </c>
      <c r="H545" s="3" t="s">
        <v>4</v>
      </c>
      <c r="I545" s="2">
        <v>1963</v>
      </c>
      <c r="J545" s="2">
        <v>200</v>
      </c>
      <c r="K545" s="2">
        <v>62</v>
      </c>
      <c r="L545" s="2">
        <v>0.7</v>
      </c>
      <c r="M545" s="1">
        <v>12.09</v>
      </c>
      <c r="N545" s="1">
        <v>2.7999999999999998E-4</v>
      </c>
      <c r="O545" s="1">
        <v>0.60499999999999998</v>
      </c>
      <c r="P545" s="1">
        <v>4.3999999999999999E-5</v>
      </c>
      <c r="Q545" s="1">
        <v>0.14621666645226999</v>
      </c>
      <c r="R545" s="1">
        <v>1.0587839545840401E-2</v>
      </c>
      <c r="S545" s="16"/>
      <c r="T545" s="16"/>
      <c r="V545" s="18"/>
      <c r="W545" s="18"/>
      <c r="Z545" s="18"/>
    </row>
    <row r="546" spans="1:26" s="5" customFormat="1" ht="15" customHeight="1" x14ac:dyDescent="0.25">
      <c r="A546" s="2">
        <v>2015</v>
      </c>
      <c r="B546" s="2">
        <v>1933</v>
      </c>
      <c r="C546" s="3" t="s">
        <v>7</v>
      </c>
      <c r="D546" s="4">
        <v>42325</v>
      </c>
      <c r="E546" s="2">
        <v>5377</v>
      </c>
      <c r="F546" s="3" t="s">
        <v>2</v>
      </c>
      <c r="G546" s="3" t="s">
        <v>1</v>
      </c>
      <c r="H546" s="3" t="s">
        <v>0</v>
      </c>
      <c r="I546" s="2">
        <v>2013</v>
      </c>
      <c r="J546" s="2">
        <v>200</v>
      </c>
      <c r="K546" s="2">
        <v>74</v>
      </c>
      <c r="L546" s="2">
        <v>0.7</v>
      </c>
      <c r="M546" s="1">
        <v>2.74</v>
      </c>
      <c r="N546" s="1">
        <v>3.6000000000000001E-5</v>
      </c>
      <c r="O546" s="1">
        <v>8.9999999999999993E-3</v>
      </c>
      <c r="P546" s="1">
        <v>8.9999999999999996E-7</v>
      </c>
      <c r="Q546" s="1">
        <v>3.1701234151481003E-2</v>
      </c>
      <c r="R546" s="1">
        <v>1.1305554892027E-4</v>
      </c>
      <c r="S546" s="16">
        <f t="shared" si="56"/>
        <v>0.11451543230078899</v>
      </c>
      <c r="T546" s="16">
        <f t="shared" si="57"/>
        <v>1.0474783996920131E-2</v>
      </c>
      <c r="U546" s="5">
        <f t="shared" si="58"/>
        <v>3.137409104131205E-4</v>
      </c>
      <c r="V546" s="18">
        <f t="shared" si="59"/>
        <v>2.8698038347726387E-5</v>
      </c>
      <c r="W546" s="18">
        <f t="shared" si="60"/>
        <v>2.6402195279908277E-5</v>
      </c>
      <c r="X546" s="5">
        <f>LOOKUP(G546,'Load Factor Adjustment'!$A$40:$A$46,'Load Factor Adjustment'!$D$40:$D$46)</f>
        <v>0.68571428571428572</v>
      </c>
      <c r="Y546" s="5">
        <f t="shared" si="61"/>
        <v>2.1513662428328264E-4</v>
      </c>
      <c r="Z546" s="18">
        <f t="shared" si="62"/>
        <v>1.8104362477651391E-5</v>
      </c>
    </row>
    <row r="547" spans="1:26" s="5" customFormat="1" ht="15" customHeight="1" x14ac:dyDescent="0.25">
      <c r="A547" s="2">
        <v>2014</v>
      </c>
      <c r="B547" s="2">
        <v>1934</v>
      </c>
      <c r="C547" s="3" t="s">
        <v>7</v>
      </c>
      <c r="D547" s="4">
        <v>42261</v>
      </c>
      <c r="E547" s="2">
        <v>5374</v>
      </c>
      <c r="F547" s="3" t="s">
        <v>5</v>
      </c>
      <c r="G547" s="3" t="s">
        <v>1</v>
      </c>
      <c r="H547" s="3" t="s">
        <v>4</v>
      </c>
      <c r="I547" s="2">
        <v>1981</v>
      </c>
      <c r="J547" s="2">
        <v>1500</v>
      </c>
      <c r="K547" s="2">
        <v>156</v>
      </c>
      <c r="L547" s="2">
        <v>0.7</v>
      </c>
      <c r="M547" s="1">
        <v>10.23</v>
      </c>
      <c r="N547" s="1">
        <v>2.4000000000000001E-4</v>
      </c>
      <c r="O547" s="1">
        <v>0.39600000000000002</v>
      </c>
      <c r="P547" s="1">
        <v>2.8799999999999999E-5</v>
      </c>
      <c r="Q547" s="1">
        <v>2.36708319723407</v>
      </c>
      <c r="R547" s="1">
        <v>0.13389999559826399</v>
      </c>
      <c r="S547" s="16"/>
      <c r="T547" s="16"/>
      <c r="V547" s="18"/>
      <c r="W547" s="18"/>
      <c r="Z547" s="18"/>
    </row>
    <row r="548" spans="1:26" s="5" customFormat="1" ht="15" customHeight="1" x14ac:dyDescent="0.25">
      <c r="A548" s="2">
        <v>2014</v>
      </c>
      <c r="B548" s="2">
        <v>1934</v>
      </c>
      <c r="C548" s="3" t="s">
        <v>7</v>
      </c>
      <c r="D548" s="4">
        <v>42261</v>
      </c>
      <c r="E548" s="2">
        <v>5375</v>
      </c>
      <c r="F548" s="3" t="s">
        <v>2</v>
      </c>
      <c r="G548" s="3" t="s">
        <v>1</v>
      </c>
      <c r="H548" s="3" t="s">
        <v>0</v>
      </c>
      <c r="I548" s="2">
        <v>2014</v>
      </c>
      <c r="J548" s="2">
        <v>1500</v>
      </c>
      <c r="K548" s="2">
        <v>165</v>
      </c>
      <c r="L548" s="2">
        <v>0.7</v>
      </c>
      <c r="M548" s="1">
        <v>0.26</v>
      </c>
      <c r="N548" s="1">
        <v>3.9999999999999998E-6</v>
      </c>
      <c r="O548" s="1">
        <v>8.9999999999999993E-3</v>
      </c>
      <c r="P548" s="1">
        <v>3.9999999999999998E-7</v>
      </c>
      <c r="Q548" s="1">
        <v>5.5381941665577798E-2</v>
      </c>
      <c r="R548" s="1">
        <v>2.2916665603465699E-3</v>
      </c>
      <c r="S548" s="16">
        <f t="shared" si="56"/>
        <v>2.3117012555684924</v>
      </c>
      <c r="T548" s="16">
        <f t="shared" si="57"/>
        <v>0.13160832903791742</v>
      </c>
      <c r="U548" s="5">
        <f t="shared" si="58"/>
        <v>6.3334280974479242E-3</v>
      </c>
      <c r="V548" s="18">
        <f t="shared" si="59"/>
        <v>3.6057076448744497E-4</v>
      </c>
      <c r="W548" s="18">
        <f t="shared" si="60"/>
        <v>3.3172510332844937E-4</v>
      </c>
      <c r="X548" s="5">
        <f>LOOKUP(G548,'Load Factor Adjustment'!$A$40:$A$46,'Load Factor Adjustment'!$D$40:$D$46)</f>
        <v>0.68571428571428572</v>
      </c>
      <c r="Y548" s="5">
        <f t="shared" si="61"/>
        <v>4.342922123964291E-3</v>
      </c>
      <c r="Z548" s="18">
        <f t="shared" si="62"/>
        <v>2.2746864228236527E-4</v>
      </c>
    </row>
    <row r="549" spans="1:26" s="5" customFormat="1" ht="15" customHeight="1" x14ac:dyDescent="0.25">
      <c r="A549" s="2">
        <v>2015</v>
      </c>
      <c r="B549" s="2">
        <v>1935</v>
      </c>
      <c r="C549" s="3" t="s">
        <v>7</v>
      </c>
      <c r="D549" s="4">
        <v>42305</v>
      </c>
      <c r="E549" s="2">
        <v>5372</v>
      </c>
      <c r="F549" s="3" t="s">
        <v>5</v>
      </c>
      <c r="G549" s="3" t="s">
        <v>1</v>
      </c>
      <c r="H549" s="3" t="s">
        <v>4</v>
      </c>
      <c r="I549" s="2">
        <v>1991</v>
      </c>
      <c r="J549" s="2">
        <v>600</v>
      </c>
      <c r="K549" s="2">
        <v>109</v>
      </c>
      <c r="L549" s="2">
        <v>0.7</v>
      </c>
      <c r="M549" s="1">
        <v>8.17</v>
      </c>
      <c r="N549" s="1">
        <v>1.9000000000000001E-4</v>
      </c>
      <c r="O549" s="1">
        <v>0.47899999999999998</v>
      </c>
      <c r="P549" s="1">
        <v>3.6100000000000003E-5</v>
      </c>
      <c r="Q549" s="1">
        <v>0.52733796153491597</v>
      </c>
      <c r="R549" s="1">
        <v>4.6032313168357201E-2</v>
      </c>
      <c r="S549" s="16"/>
      <c r="T549" s="16"/>
      <c r="V549" s="18"/>
      <c r="W549" s="18"/>
      <c r="Z549" s="18"/>
    </row>
    <row r="550" spans="1:26" s="5" customFormat="1" ht="15" customHeight="1" x14ac:dyDescent="0.25">
      <c r="A550" s="2">
        <v>2015</v>
      </c>
      <c r="B550" s="2">
        <v>1935</v>
      </c>
      <c r="C550" s="3" t="s">
        <v>7</v>
      </c>
      <c r="D550" s="4">
        <v>42305</v>
      </c>
      <c r="E550" s="2">
        <v>5373</v>
      </c>
      <c r="F550" s="3" t="s">
        <v>2</v>
      </c>
      <c r="G550" s="3" t="s">
        <v>1</v>
      </c>
      <c r="H550" s="3" t="s">
        <v>28</v>
      </c>
      <c r="I550" s="2">
        <v>2014</v>
      </c>
      <c r="J550" s="2">
        <v>600</v>
      </c>
      <c r="K550" s="2">
        <v>95</v>
      </c>
      <c r="L550" s="2">
        <v>0.7</v>
      </c>
      <c r="M550" s="1">
        <v>2.15</v>
      </c>
      <c r="N550" s="1">
        <v>2.6999999999999999E-5</v>
      </c>
      <c r="O550" s="1">
        <v>8.9999999999999993E-3</v>
      </c>
      <c r="P550" s="1">
        <v>8.9999999999999996E-7</v>
      </c>
      <c r="Q550" s="1">
        <v>9.8122687714572596E-2</v>
      </c>
      <c r="R550" s="1">
        <v>5.1458330423039401E-4</v>
      </c>
      <c r="S550" s="16">
        <f t="shared" si="56"/>
        <v>0.42921527382034336</v>
      </c>
      <c r="T550" s="16">
        <f t="shared" si="57"/>
        <v>4.5517729864126805E-2</v>
      </c>
      <c r="U550" s="5">
        <f t="shared" si="58"/>
        <v>1.1759322570420365E-3</v>
      </c>
      <c r="V550" s="18">
        <f t="shared" si="59"/>
        <v>1.2470610921678577E-4</v>
      </c>
      <c r="W550" s="18">
        <f t="shared" si="60"/>
        <v>1.1472962047944291E-4</v>
      </c>
      <c r="X550" s="5">
        <f>LOOKUP(G550,'Load Factor Adjustment'!$A$40:$A$46,'Load Factor Adjustment'!$D$40:$D$46)</f>
        <v>0.68571428571428572</v>
      </c>
      <c r="Y550" s="5">
        <f t="shared" si="61"/>
        <v>8.0635354768596786E-4</v>
      </c>
      <c r="Z550" s="18">
        <f t="shared" si="62"/>
        <v>7.8671739757332288E-5</v>
      </c>
    </row>
    <row r="551" spans="1:26" s="5" customFormat="1" ht="15" customHeight="1" x14ac:dyDescent="0.25">
      <c r="A551" s="2">
        <v>2015</v>
      </c>
      <c r="B551" s="2">
        <v>1936</v>
      </c>
      <c r="C551" s="3" t="s">
        <v>7</v>
      </c>
      <c r="D551" s="4">
        <v>42251</v>
      </c>
      <c r="E551" s="2">
        <v>5370</v>
      </c>
      <c r="F551" s="3" t="s">
        <v>5</v>
      </c>
      <c r="G551" s="3" t="s">
        <v>1</v>
      </c>
      <c r="H551" s="3" t="s">
        <v>4</v>
      </c>
      <c r="I551" s="2">
        <v>1970</v>
      </c>
      <c r="J551" s="2">
        <v>150</v>
      </c>
      <c r="K551" s="2">
        <v>76</v>
      </c>
      <c r="L551" s="2">
        <v>0.7</v>
      </c>
      <c r="M551" s="1">
        <v>12.09</v>
      </c>
      <c r="N551" s="1">
        <v>2.7999999999999998E-4</v>
      </c>
      <c r="O551" s="1">
        <v>0.60499999999999998</v>
      </c>
      <c r="P551" s="1">
        <v>4.3999999999999999E-5</v>
      </c>
      <c r="Q551" s="1">
        <v>0.12481944415436499</v>
      </c>
      <c r="R551" s="1">
        <v>8.2245370874219192E-3</v>
      </c>
      <c r="S551" s="16"/>
      <c r="T551" s="16"/>
      <c r="V551" s="18"/>
      <c r="W551" s="18"/>
      <c r="Z551" s="18"/>
    </row>
    <row r="552" spans="1:26" s="5" customFormat="1" ht="15" customHeight="1" x14ac:dyDescent="0.25">
      <c r="A552" s="2">
        <v>2015</v>
      </c>
      <c r="B552" s="2">
        <v>1936</v>
      </c>
      <c r="C552" s="3" t="s">
        <v>7</v>
      </c>
      <c r="D552" s="4">
        <v>42251</v>
      </c>
      <c r="E552" s="2">
        <v>5371</v>
      </c>
      <c r="F552" s="3" t="s">
        <v>2</v>
      </c>
      <c r="G552" s="3" t="s">
        <v>1</v>
      </c>
      <c r="H552" s="3" t="s">
        <v>28</v>
      </c>
      <c r="I552" s="2">
        <v>2014</v>
      </c>
      <c r="J552" s="2">
        <v>150</v>
      </c>
      <c r="K552" s="2">
        <v>85</v>
      </c>
      <c r="L552" s="2">
        <v>0.7</v>
      </c>
      <c r="M552" s="1">
        <v>2.15</v>
      </c>
      <c r="N552" s="1">
        <v>2.6999999999999999E-5</v>
      </c>
      <c r="O552" s="1">
        <v>8.9999999999999993E-3</v>
      </c>
      <c r="P552" s="1">
        <v>8.9999999999999996E-7</v>
      </c>
      <c r="Q552" s="1">
        <v>2.1350839695324801E-2</v>
      </c>
      <c r="R552" s="1">
        <v>9.5182286049665099E-5</v>
      </c>
      <c r="S552" s="16">
        <f t="shared" si="56"/>
        <v>0.10346860445904019</v>
      </c>
      <c r="T552" s="16">
        <f t="shared" si="57"/>
        <v>8.1293548013722534E-3</v>
      </c>
      <c r="U552" s="5">
        <f t="shared" si="58"/>
        <v>2.834756286549046E-4</v>
      </c>
      <c r="V552" s="18">
        <f t="shared" si="59"/>
        <v>2.2272204935266449E-5</v>
      </c>
      <c r="W552" s="18">
        <f t="shared" si="60"/>
        <v>2.0490428540445133E-5</v>
      </c>
      <c r="X552" s="5">
        <f>LOOKUP(G552,'Load Factor Adjustment'!$A$40:$A$46,'Load Factor Adjustment'!$D$40:$D$46)</f>
        <v>0.68571428571428572</v>
      </c>
      <c r="Y552" s="5">
        <f t="shared" si="61"/>
        <v>1.9438328822050601E-4</v>
      </c>
      <c r="Z552" s="18">
        <f t="shared" si="62"/>
        <v>1.4050579570590948E-5</v>
      </c>
    </row>
    <row r="553" spans="1:26" s="5" customFormat="1" ht="15" customHeight="1" x14ac:dyDescent="0.25">
      <c r="A553" s="2">
        <v>2014</v>
      </c>
      <c r="B553" s="2">
        <v>1937</v>
      </c>
      <c r="C553" s="3" t="s">
        <v>7</v>
      </c>
      <c r="D553" s="4">
        <v>42255</v>
      </c>
      <c r="E553" s="2">
        <v>5410</v>
      </c>
      <c r="F553" s="3" t="s">
        <v>5</v>
      </c>
      <c r="G553" s="3" t="s">
        <v>1</v>
      </c>
      <c r="H553" s="3" t="s">
        <v>8</v>
      </c>
      <c r="I553" s="2">
        <v>1997</v>
      </c>
      <c r="J553" s="2">
        <v>1800</v>
      </c>
      <c r="K553" s="2">
        <v>260</v>
      </c>
      <c r="L553" s="2">
        <v>0.7</v>
      </c>
      <c r="M553" s="1">
        <v>5.93</v>
      </c>
      <c r="N553" s="1">
        <v>1.3999999999999999E-4</v>
      </c>
      <c r="O553" s="1">
        <v>0.12</v>
      </c>
      <c r="P553" s="1">
        <v>6.3999999999999997E-6</v>
      </c>
      <c r="Q553" s="1">
        <v>2.7480554629710801</v>
      </c>
      <c r="R553" s="1">
        <v>7.1066664811927499E-2</v>
      </c>
      <c r="S553" s="16"/>
      <c r="T553" s="16"/>
      <c r="V553" s="18"/>
      <c r="W553" s="18"/>
      <c r="Z553" s="18"/>
    </row>
    <row r="554" spans="1:26" s="5" customFormat="1" ht="15" customHeight="1" x14ac:dyDescent="0.25">
      <c r="A554" s="2">
        <v>2014</v>
      </c>
      <c r="B554" s="2">
        <v>1937</v>
      </c>
      <c r="C554" s="3" t="s">
        <v>7</v>
      </c>
      <c r="D554" s="4">
        <v>42255</v>
      </c>
      <c r="E554" s="2">
        <v>5411</v>
      </c>
      <c r="F554" s="3" t="s">
        <v>2</v>
      </c>
      <c r="G554" s="3" t="s">
        <v>1</v>
      </c>
      <c r="H554" s="3" t="s">
        <v>0</v>
      </c>
      <c r="I554" s="2">
        <v>2015</v>
      </c>
      <c r="J554" s="2">
        <v>1800</v>
      </c>
      <c r="K554" s="2">
        <v>215</v>
      </c>
      <c r="L554" s="2">
        <v>0.7</v>
      </c>
      <c r="M554" s="1">
        <v>0.26</v>
      </c>
      <c r="N554" s="1">
        <v>3.5999999999999998E-6</v>
      </c>
      <c r="O554" s="1">
        <v>8.9999999999999993E-3</v>
      </c>
      <c r="P554" s="1">
        <v>2.9999999999999999E-7</v>
      </c>
      <c r="Q554" s="1">
        <v>8.7313884285311102E-2</v>
      </c>
      <c r="R554" s="1">
        <v>3.4937498533285901E-3</v>
      </c>
      <c r="S554" s="16">
        <f t="shared" si="56"/>
        <v>2.6607415786857689</v>
      </c>
      <c r="T554" s="16">
        <f t="shared" si="57"/>
        <v>6.7572914958598906E-2</v>
      </c>
      <c r="U554" s="5">
        <f t="shared" si="58"/>
        <v>7.2897029553034764E-3</v>
      </c>
      <c r="V554" s="18">
        <f t="shared" si="59"/>
        <v>1.8513127385917508E-4</v>
      </c>
      <c r="W554" s="18">
        <f t="shared" si="60"/>
        <v>1.7032077195044108E-4</v>
      </c>
      <c r="X554" s="5">
        <f>LOOKUP(G554,'Load Factor Adjustment'!$A$40:$A$46,'Load Factor Adjustment'!$D$40:$D$46)</f>
        <v>0.68571428571428572</v>
      </c>
      <c r="Y554" s="5">
        <f t="shared" si="61"/>
        <v>4.9986534550652412E-3</v>
      </c>
      <c r="Z554" s="18">
        <f t="shared" si="62"/>
        <v>1.1679138648030246E-4</v>
      </c>
    </row>
    <row r="555" spans="1:26" s="5" customFormat="1" ht="15" customHeight="1" x14ac:dyDescent="0.25">
      <c r="A555" s="2">
        <v>2015</v>
      </c>
      <c r="B555" s="2">
        <v>1938</v>
      </c>
      <c r="C555" s="3" t="s">
        <v>7</v>
      </c>
      <c r="D555" s="4">
        <v>42296</v>
      </c>
      <c r="E555" s="2">
        <v>5523</v>
      </c>
      <c r="F555" s="3" t="s">
        <v>5</v>
      </c>
      <c r="G555" s="3" t="s">
        <v>1</v>
      </c>
      <c r="H555" s="3" t="s">
        <v>4</v>
      </c>
      <c r="I555" s="2">
        <v>1986</v>
      </c>
      <c r="J555" s="2">
        <v>1500</v>
      </c>
      <c r="K555" s="2">
        <v>65</v>
      </c>
      <c r="L555" s="2">
        <v>0.7</v>
      </c>
      <c r="M555" s="1">
        <v>12.09</v>
      </c>
      <c r="N555" s="1">
        <v>2.7999999999999998E-4</v>
      </c>
      <c r="O555" s="1">
        <v>0.60499999999999998</v>
      </c>
      <c r="P555" s="1">
        <v>4.3999999999999999E-5</v>
      </c>
      <c r="Q555" s="1">
        <v>1.1623263873254399</v>
      </c>
      <c r="R555" s="1">
        <v>8.5237268812109898E-2</v>
      </c>
      <c r="S555" s="16"/>
      <c r="T555" s="16"/>
      <c r="V555" s="18"/>
      <c r="W555" s="18"/>
      <c r="Z555" s="18"/>
    </row>
    <row r="556" spans="1:26" s="5" customFormat="1" ht="15" customHeight="1" x14ac:dyDescent="0.25">
      <c r="A556" s="2">
        <v>2015</v>
      </c>
      <c r="B556" s="2">
        <v>1938</v>
      </c>
      <c r="C556" s="3" t="s">
        <v>7</v>
      </c>
      <c r="D556" s="4">
        <v>42296</v>
      </c>
      <c r="E556" s="2">
        <v>5524</v>
      </c>
      <c r="F556" s="3" t="s">
        <v>2</v>
      </c>
      <c r="G556" s="3" t="s">
        <v>1</v>
      </c>
      <c r="H556" s="3" t="s">
        <v>0</v>
      </c>
      <c r="I556" s="2">
        <v>2014</v>
      </c>
      <c r="J556" s="2">
        <v>1500</v>
      </c>
      <c r="K556" s="2">
        <v>66</v>
      </c>
      <c r="L556" s="2">
        <v>0.7</v>
      </c>
      <c r="M556" s="1">
        <v>2.74</v>
      </c>
      <c r="N556" s="1">
        <v>3.6000000000000001E-5</v>
      </c>
      <c r="O556" s="1">
        <v>8.9999999999999993E-3</v>
      </c>
      <c r="P556" s="1">
        <v>8.9999999999999996E-7</v>
      </c>
      <c r="Q556" s="1">
        <v>0.22993055309788701</v>
      </c>
      <c r="R556" s="1">
        <v>1.2031249355871001E-3</v>
      </c>
      <c r="S556" s="16">
        <f t="shared" si="56"/>
        <v>0.9323958342275529</v>
      </c>
      <c r="T556" s="16">
        <f t="shared" si="57"/>
        <v>8.4034143876522804E-2</v>
      </c>
      <c r="U556" s="5">
        <f t="shared" si="58"/>
        <v>2.5545091348700079E-3</v>
      </c>
      <c r="V556" s="18">
        <f t="shared" si="59"/>
        <v>2.3023053116855561E-4</v>
      </c>
      <c r="W556" s="18">
        <f t="shared" si="60"/>
        <v>2.1181208867507116E-4</v>
      </c>
      <c r="X556" s="5">
        <f>LOOKUP(G556,'Load Factor Adjustment'!$A$40:$A$46,'Load Factor Adjustment'!$D$40:$D$46)</f>
        <v>0.68571428571428572</v>
      </c>
      <c r="Y556" s="5">
        <f t="shared" si="61"/>
        <v>1.7516634067680054E-3</v>
      </c>
      <c r="Z556" s="18">
        <f t="shared" si="62"/>
        <v>1.4524257509147736E-4</v>
      </c>
    </row>
    <row r="557" spans="1:26" s="5" customFormat="1" ht="15" customHeight="1" x14ac:dyDescent="0.25">
      <c r="A557" s="2">
        <v>2014</v>
      </c>
      <c r="B557" s="2">
        <v>1939</v>
      </c>
      <c r="C557" s="3" t="s">
        <v>7</v>
      </c>
      <c r="D557" s="4">
        <v>42222</v>
      </c>
      <c r="E557" s="2">
        <v>5035</v>
      </c>
      <c r="F557" s="3" t="s">
        <v>5</v>
      </c>
      <c r="G557" s="3" t="s">
        <v>27</v>
      </c>
      <c r="H557" s="3" t="s">
        <v>4</v>
      </c>
      <c r="I557" s="2">
        <v>1980</v>
      </c>
      <c r="J557" s="2">
        <v>1600</v>
      </c>
      <c r="K557" s="2">
        <v>80</v>
      </c>
      <c r="L557" s="2">
        <v>0.51</v>
      </c>
      <c r="M557" s="1">
        <v>12.09</v>
      </c>
      <c r="N557" s="1">
        <v>2.7999999999999998E-4</v>
      </c>
      <c r="O557" s="1">
        <v>0.60499999999999998</v>
      </c>
      <c r="P557" s="1">
        <v>4.3999999999999999E-5</v>
      </c>
      <c r="Q557" s="1">
        <v>1.11174602839445</v>
      </c>
      <c r="R557" s="1">
        <v>8.1528042472738593E-2</v>
      </c>
      <c r="S557" s="16"/>
      <c r="T557" s="16"/>
      <c r="V557" s="18"/>
      <c r="W557" s="18"/>
      <c r="Z557" s="18"/>
    </row>
    <row r="558" spans="1:26" s="5" customFormat="1" ht="15" customHeight="1" x14ac:dyDescent="0.25">
      <c r="A558" s="2">
        <v>2014</v>
      </c>
      <c r="B558" s="2">
        <v>1939</v>
      </c>
      <c r="C558" s="3" t="s">
        <v>7</v>
      </c>
      <c r="D558" s="4">
        <v>42222</v>
      </c>
      <c r="E558" s="2">
        <v>5036</v>
      </c>
      <c r="F558" s="3" t="s">
        <v>2</v>
      </c>
      <c r="G558" s="3" t="s">
        <v>27</v>
      </c>
      <c r="H558" s="3" t="s">
        <v>13</v>
      </c>
      <c r="I558" s="2">
        <v>2015</v>
      </c>
      <c r="J558" s="2">
        <v>1600</v>
      </c>
      <c r="K558" s="2">
        <v>80</v>
      </c>
      <c r="L558" s="2">
        <v>0.51</v>
      </c>
      <c r="M558" s="1">
        <v>2.74</v>
      </c>
      <c r="N558" s="1">
        <v>3.6000000000000001E-5</v>
      </c>
      <c r="O558" s="1">
        <v>0.112</v>
      </c>
      <c r="P558" s="1">
        <v>7.9999999999999996E-6</v>
      </c>
      <c r="Q558" s="1">
        <v>0.21788782803269899</v>
      </c>
      <c r="R558" s="1">
        <v>1.2664550264865E-2</v>
      </c>
      <c r="S558" s="16">
        <f t="shared" si="56"/>
        <v>0.89385820036175101</v>
      </c>
      <c r="T558" s="16">
        <f t="shared" si="57"/>
        <v>6.8863492207873592E-2</v>
      </c>
      <c r="U558" s="5">
        <f t="shared" si="58"/>
        <v>2.4489265763335643E-3</v>
      </c>
      <c r="V558" s="18">
        <f t="shared" si="59"/>
        <v>1.8866710193937971E-4</v>
      </c>
      <c r="W558" s="18">
        <f t="shared" si="60"/>
        <v>1.7357373378422934E-4</v>
      </c>
      <c r="X558" s="5">
        <f>LOOKUP(G558,'Load Factor Adjustment'!$A$40:$A$46,'Load Factor Adjustment'!$D$40:$D$46)</f>
        <v>0.78431372549019607</v>
      </c>
      <c r="Y558" s="5">
        <f t="shared" si="61"/>
        <v>1.9207267265361288E-3</v>
      </c>
      <c r="Z558" s="18">
        <f t="shared" si="62"/>
        <v>1.3613626179155241E-4</v>
      </c>
    </row>
    <row r="559" spans="1:26" s="5" customFormat="1" ht="15" customHeight="1" x14ac:dyDescent="0.25">
      <c r="A559" s="2">
        <v>2014</v>
      </c>
      <c r="B559" s="2">
        <v>1940</v>
      </c>
      <c r="C559" s="3" t="s">
        <v>7</v>
      </c>
      <c r="D559" s="4">
        <v>42163</v>
      </c>
      <c r="E559" s="2">
        <v>5041</v>
      </c>
      <c r="F559" s="3" t="s">
        <v>5</v>
      </c>
      <c r="G559" s="3" t="s">
        <v>1</v>
      </c>
      <c r="H559" s="3" t="s">
        <v>4</v>
      </c>
      <c r="I559" s="2">
        <v>1975</v>
      </c>
      <c r="J559" s="2">
        <v>100</v>
      </c>
      <c r="K559" s="2">
        <v>65</v>
      </c>
      <c r="L559" s="2">
        <v>0.7</v>
      </c>
      <c r="M559" s="1">
        <v>12.09</v>
      </c>
      <c r="N559" s="1">
        <v>2.7999999999999998E-4</v>
      </c>
      <c r="O559" s="1">
        <v>0.60499999999999998</v>
      </c>
      <c r="P559" s="1">
        <v>4.3999999999999999E-5</v>
      </c>
      <c r="Q559" s="1">
        <v>6.6815586212219905E-2</v>
      </c>
      <c r="R559" s="1">
        <v>4.0053241091093997E-3</v>
      </c>
      <c r="S559" s="16"/>
      <c r="T559" s="16"/>
      <c r="V559" s="18"/>
      <c r="W559" s="18"/>
      <c r="Z559" s="18"/>
    </row>
    <row r="560" spans="1:26" s="5" customFormat="1" ht="15" customHeight="1" x14ac:dyDescent="0.25">
      <c r="A560" s="2">
        <v>2014</v>
      </c>
      <c r="B560" s="2">
        <v>1940</v>
      </c>
      <c r="C560" s="3" t="s">
        <v>7</v>
      </c>
      <c r="D560" s="4">
        <v>42163</v>
      </c>
      <c r="E560" s="2">
        <v>5042</v>
      </c>
      <c r="F560" s="3" t="s">
        <v>2</v>
      </c>
      <c r="G560" s="3" t="s">
        <v>1</v>
      </c>
      <c r="H560" s="3" t="s">
        <v>0</v>
      </c>
      <c r="I560" s="2">
        <v>2014</v>
      </c>
      <c r="J560" s="2">
        <v>100</v>
      </c>
      <c r="K560" s="2">
        <v>52</v>
      </c>
      <c r="L560" s="2">
        <v>0.7</v>
      </c>
      <c r="M560" s="1">
        <v>2.74</v>
      </c>
      <c r="N560" s="1">
        <v>3.6000000000000001E-5</v>
      </c>
      <c r="O560" s="1">
        <v>8.9999999999999993E-3</v>
      </c>
      <c r="P560" s="1">
        <v>8.9999999999999996E-7</v>
      </c>
      <c r="Q560" s="1">
        <v>1.10660492350816E-2</v>
      </c>
      <c r="R560" s="1">
        <v>3.7916664416272198E-5</v>
      </c>
      <c r="S560" s="16">
        <f t="shared" si="56"/>
        <v>5.5749536977138303E-2</v>
      </c>
      <c r="T560" s="16">
        <f t="shared" si="57"/>
        <v>3.9674074446931279E-3</v>
      </c>
      <c r="U560" s="5">
        <f t="shared" si="58"/>
        <v>1.5273845747161178E-4</v>
      </c>
      <c r="V560" s="18">
        <f t="shared" si="59"/>
        <v>1.0869609437515419E-5</v>
      </c>
      <c r="W560" s="18">
        <f t="shared" si="60"/>
        <v>1.0000040682514185E-5</v>
      </c>
      <c r="X560" s="5">
        <f>LOOKUP(G560,'Load Factor Adjustment'!$A$40:$A$46,'Load Factor Adjustment'!$D$40:$D$46)</f>
        <v>0.68571428571428572</v>
      </c>
      <c r="Y560" s="5">
        <f t="shared" si="61"/>
        <v>1.0473494226624808E-4</v>
      </c>
      <c r="Z560" s="18">
        <f t="shared" si="62"/>
        <v>6.8571707537240127E-6</v>
      </c>
    </row>
    <row r="561" spans="1:26" s="5" customFormat="1" ht="15" customHeight="1" x14ac:dyDescent="0.25">
      <c r="A561" s="2">
        <v>2014</v>
      </c>
      <c r="B561" s="2">
        <v>1941</v>
      </c>
      <c r="C561" s="3" t="s">
        <v>7</v>
      </c>
      <c r="D561" s="4">
        <v>42215</v>
      </c>
      <c r="E561" s="2">
        <v>5039</v>
      </c>
      <c r="F561" s="3" t="s">
        <v>5</v>
      </c>
      <c r="G561" s="3" t="s">
        <v>1</v>
      </c>
      <c r="H561" s="3" t="s">
        <v>4</v>
      </c>
      <c r="I561" s="2">
        <v>1977</v>
      </c>
      <c r="J561" s="2">
        <v>2080</v>
      </c>
      <c r="K561" s="2">
        <v>60</v>
      </c>
      <c r="L561" s="2">
        <v>0.7</v>
      </c>
      <c r="M561" s="1">
        <v>12.09</v>
      </c>
      <c r="N561" s="1">
        <v>2.7999999999999998E-4</v>
      </c>
      <c r="O561" s="1">
        <v>0.60499999999999998</v>
      </c>
      <c r="P561" s="1">
        <v>4.3999999999999999E-5</v>
      </c>
      <c r="Q561" s="1">
        <v>1.48777777577657</v>
      </c>
      <c r="R561" s="1">
        <v>0.109103704079501</v>
      </c>
      <c r="S561" s="16"/>
      <c r="T561" s="16"/>
      <c r="V561" s="18"/>
      <c r="W561" s="18"/>
      <c r="Z561" s="18"/>
    </row>
    <row r="562" spans="1:26" s="5" customFormat="1" ht="15" customHeight="1" x14ac:dyDescent="0.25">
      <c r="A562" s="2">
        <v>2014</v>
      </c>
      <c r="B562" s="2">
        <v>1941</v>
      </c>
      <c r="C562" s="3" t="s">
        <v>7</v>
      </c>
      <c r="D562" s="4">
        <v>42215</v>
      </c>
      <c r="E562" s="2">
        <v>5040</v>
      </c>
      <c r="F562" s="3" t="s">
        <v>2</v>
      </c>
      <c r="G562" s="3" t="s">
        <v>1</v>
      </c>
      <c r="H562" s="3" t="s">
        <v>0</v>
      </c>
      <c r="I562" s="2">
        <v>2015</v>
      </c>
      <c r="J562" s="2">
        <v>2080</v>
      </c>
      <c r="K562" s="2">
        <v>52</v>
      </c>
      <c r="L562" s="2">
        <v>0.7</v>
      </c>
      <c r="M562" s="1">
        <v>2.74</v>
      </c>
      <c r="N562" s="1">
        <v>3.6000000000000001E-5</v>
      </c>
      <c r="O562" s="1">
        <v>8.9999999999999993E-3</v>
      </c>
      <c r="P562" s="1">
        <v>8.9999999999999996E-7</v>
      </c>
      <c r="Q562" s="1">
        <v>0.259917824635231</v>
      </c>
      <c r="R562" s="1">
        <v>1.5322665865315E-3</v>
      </c>
      <c r="S562" s="16">
        <f t="shared" si="56"/>
        <v>1.2278599511413391</v>
      </c>
      <c r="T562" s="16">
        <f t="shared" si="57"/>
        <v>0.1075714374929695</v>
      </c>
      <c r="U562" s="5">
        <f t="shared" si="58"/>
        <v>3.3639998661406548E-3</v>
      </c>
      <c r="V562" s="18">
        <f t="shared" si="59"/>
        <v>2.9471626710402606E-4</v>
      </c>
      <c r="W562" s="18">
        <f t="shared" si="60"/>
        <v>2.71138965735704E-4</v>
      </c>
      <c r="X562" s="5">
        <f>LOOKUP(G562,'Load Factor Adjustment'!$A$40:$A$46,'Load Factor Adjustment'!$D$40:$D$46)</f>
        <v>0.68571428571428572</v>
      </c>
      <c r="Y562" s="5">
        <f t="shared" si="61"/>
        <v>2.3067427653535918E-3</v>
      </c>
      <c r="Z562" s="18">
        <f t="shared" si="62"/>
        <v>1.8592386221876847E-4</v>
      </c>
    </row>
    <row r="563" spans="1:26" s="5" customFormat="1" ht="15" customHeight="1" x14ac:dyDescent="0.25">
      <c r="A563" s="2">
        <v>2015</v>
      </c>
      <c r="B563" s="2">
        <v>1942</v>
      </c>
      <c r="C563" s="3" t="s">
        <v>7</v>
      </c>
      <c r="D563" s="4">
        <v>42187</v>
      </c>
      <c r="E563" s="2">
        <v>5101</v>
      </c>
      <c r="F563" s="3" t="s">
        <v>5</v>
      </c>
      <c r="G563" s="3" t="s">
        <v>1</v>
      </c>
      <c r="H563" s="3" t="s">
        <v>4</v>
      </c>
      <c r="I563" s="2">
        <v>1960</v>
      </c>
      <c r="J563" s="2">
        <v>250</v>
      </c>
      <c r="K563" s="2">
        <v>100</v>
      </c>
      <c r="L563" s="2">
        <v>0.7</v>
      </c>
      <c r="M563" s="1">
        <v>12.09</v>
      </c>
      <c r="N563" s="1">
        <v>2.7999999999999998E-4</v>
      </c>
      <c r="O563" s="1">
        <v>0.60499999999999998</v>
      </c>
      <c r="P563" s="1">
        <v>4.3999999999999999E-5</v>
      </c>
      <c r="Q563" s="1">
        <v>0.298032407006524</v>
      </c>
      <c r="R563" s="1">
        <v>2.18557099518231E-2</v>
      </c>
      <c r="S563" s="16"/>
      <c r="T563" s="16"/>
      <c r="V563" s="18"/>
      <c r="W563" s="18"/>
      <c r="Z563" s="18"/>
    </row>
    <row r="564" spans="1:26" s="5" customFormat="1" ht="15" customHeight="1" x14ac:dyDescent="0.25">
      <c r="A564" s="2">
        <v>2015</v>
      </c>
      <c r="B564" s="2">
        <v>1942</v>
      </c>
      <c r="C564" s="3" t="s">
        <v>7</v>
      </c>
      <c r="D564" s="4">
        <v>42187</v>
      </c>
      <c r="E564" s="2">
        <v>5102</v>
      </c>
      <c r="F564" s="3" t="s">
        <v>2</v>
      </c>
      <c r="G564" s="3" t="s">
        <v>1</v>
      </c>
      <c r="H564" s="3" t="s">
        <v>28</v>
      </c>
      <c r="I564" s="2">
        <v>2014</v>
      </c>
      <c r="J564" s="2">
        <v>250</v>
      </c>
      <c r="K564" s="2">
        <v>114</v>
      </c>
      <c r="L564" s="2">
        <v>0.7</v>
      </c>
      <c r="M564" s="1">
        <v>2.15</v>
      </c>
      <c r="N564" s="1">
        <v>2.6999999999999999E-5</v>
      </c>
      <c r="O564" s="1">
        <v>8.9999999999999993E-3</v>
      </c>
      <c r="P564" s="1">
        <v>3.9999999999999998E-7</v>
      </c>
      <c r="Q564" s="1">
        <v>4.8022281373229697E-2</v>
      </c>
      <c r="R564" s="1">
        <v>2.0891202508790201E-4</v>
      </c>
      <c r="S564" s="16">
        <f t="shared" si="56"/>
        <v>0.25001012563329428</v>
      </c>
      <c r="T564" s="16">
        <f t="shared" si="57"/>
        <v>2.1646797926735198E-2</v>
      </c>
      <c r="U564" s="5">
        <f t="shared" si="58"/>
        <v>6.8495924831039532E-4</v>
      </c>
      <c r="V564" s="18">
        <f t="shared" si="59"/>
        <v>5.9306295689685476E-5</v>
      </c>
      <c r="W564" s="18">
        <f t="shared" si="60"/>
        <v>5.4561792034510638E-5</v>
      </c>
      <c r="X564" s="5">
        <f>LOOKUP(G564,'Load Factor Adjustment'!$A$40:$A$46,'Load Factor Adjustment'!$D$40:$D$46)</f>
        <v>0.68571428571428572</v>
      </c>
      <c r="Y564" s="5">
        <f t="shared" si="61"/>
        <v>4.6968634169855679E-4</v>
      </c>
      <c r="Z564" s="18">
        <f t="shared" si="62"/>
        <v>3.7413800252235865E-5</v>
      </c>
    </row>
    <row r="565" spans="1:26" s="5" customFormat="1" ht="15" customHeight="1" x14ac:dyDescent="0.25">
      <c r="A565" s="2">
        <v>2014</v>
      </c>
      <c r="B565" s="2">
        <v>1943</v>
      </c>
      <c r="C565" s="3" t="s">
        <v>7</v>
      </c>
      <c r="D565" s="4">
        <v>42153</v>
      </c>
      <c r="E565" s="2">
        <v>4980</v>
      </c>
      <c r="F565" s="3" t="s">
        <v>5</v>
      </c>
      <c r="G565" s="3" t="s">
        <v>1</v>
      </c>
      <c r="H565" s="3" t="s">
        <v>4</v>
      </c>
      <c r="I565" s="2">
        <v>1980</v>
      </c>
      <c r="J565" s="2">
        <v>350</v>
      </c>
      <c r="K565" s="2">
        <v>81</v>
      </c>
      <c r="L565" s="2">
        <v>0.7</v>
      </c>
      <c r="M565" s="1">
        <v>12.09</v>
      </c>
      <c r="N565" s="1">
        <v>2.7999999999999998E-4</v>
      </c>
      <c r="O565" s="1">
        <v>0.60499999999999998</v>
      </c>
      <c r="P565" s="1">
        <v>4.3999999999999999E-5</v>
      </c>
      <c r="Q565" s="1">
        <v>0.33796874954539802</v>
      </c>
      <c r="R565" s="1">
        <v>2.4784375085367301E-2</v>
      </c>
      <c r="S565" s="16"/>
      <c r="T565" s="16"/>
      <c r="V565" s="18"/>
      <c r="W565" s="18"/>
      <c r="Z565" s="18"/>
    </row>
    <row r="566" spans="1:26" s="5" customFormat="1" ht="15" customHeight="1" x14ac:dyDescent="0.25">
      <c r="A566" s="2">
        <v>2014</v>
      </c>
      <c r="B566" s="2">
        <v>1943</v>
      </c>
      <c r="C566" s="3" t="s">
        <v>7</v>
      </c>
      <c r="D566" s="4">
        <v>42153</v>
      </c>
      <c r="E566" s="2">
        <v>4981</v>
      </c>
      <c r="F566" s="3" t="s">
        <v>2</v>
      </c>
      <c r="G566" s="3" t="s">
        <v>1</v>
      </c>
      <c r="H566" s="3" t="s">
        <v>28</v>
      </c>
      <c r="I566" s="2">
        <v>2014</v>
      </c>
      <c r="J566" s="2">
        <v>350</v>
      </c>
      <c r="K566" s="2">
        <v>100</v>
      </c>
      <c r="L566" s="2">
        <v>0.7</v>
      </c>
      <c r="M566" s="1">
        <v>2.15</v>
      </c>
      <c r="N566" s="1">
        <v>2.6999999999999999E-5</v>
      </c>
      <c r="O566" s="1">
        <v>8.9999999999999993E-3</v>
      </c>
      <c r="P566" s="1">
        <v>3.9999999999999998E-7</v>
      </c>
      <c r="Q566" s="1">
        <v>5.9339314838722998E-2</v>
      </c>
      <c r="R566" s="1">
        <v>2.61959861839971E-4</v>
      </c>
      <c r="S566" s="16">
        <f t="shared" si="56"/>
        <v>0.27862943470667501</v>
      </c>
      <c r="T566" s="16">
        <f t="shared" si="57"/>
        <v>2.4522415223527331E-2</v>
      </c>
      <c r="U566" s="5">
        <f t="shared" si="58"/>
        <v>7.6336831426486299E-4</v>
      </c>
      <c r="V566" s="18">
        <f t="shared" si="59"/>
        <v>6.7184699242540632E-5</v>
      </c>
      <c r="W566" s="18">
        <f t="shared" si="60"/>
        <v>6.1809923303137387E-5</v>
      </c>
      <c r="X566" s="5">
        <f>LOOKUP(G566,'Load Factor Adjustment'!$A$40:$A$46,'Load Factor Adjustment'!$D$40:$D$46)</f>
        <v>0.68571428571428572</v>
      </c>
      <c r="Y566" s="5">
        <f t="shared" si="61"/>
        <v>5.234525583530489E-4</v>
      </c>
      <c r="Z566" s="18">
        <f t="shared" si="62"/>
        <v>4.2383947407865637E-5</v>
      </c>
    </row>
    <row r="567" spans="1:26" s="5" customFormat="1" ht="15" customHeight="1" x14ac:dyDescent="0.25">
      <c r="A567" s="2">
        <v>2015</v>
      </c>
      <c r="B567" s="2">
        <v>1944</v>
      </c>
      <c r="C567" s="3" t="s">
        <v>7</v>
      </c>
      <c r="D567" s="4">
        <v>42177</v>
      </c>
      <c r="E567" s="2">
        <v>5037</v>
      </c>
      <c r="F567" s="3" t="s">
        <v>5</v>
      </c>
      <c r="G567" s="3" t="s">
        <v>1</v>
      </c>
      <c r="H567" s="3" t="s">
        <v>4</v>
      </c>
      <c r="I567" s="2">
        <v>1987</v>
      </c>
      <c r="J567" s="2">
        <v>180</v>
      </c>
      <c r="K567" s="2">
        <v>78</v>
      </c>
      <c r="L567" s="2">
        <v>0.7</v>
      </c>
      <c r="M567" s="1">
        <v>12.09</v>
      </c>
      <c r="N567" s="1">
        <v>2.7999999999999998E-4</v>
      </c>
      <c r="O567" s="1">
        <v>0.60499999999999998</v>
      </c>
      <c r="P567" s="1">
        <v>4.3999999999999999E-5</v>
      </c>
      <c r="Q567" s="1">
        <v>0.14899299959694301</v>
      </c>
      <c r="R567" s="1">
        <v>9.3855667355752393E-3</v>
      </c>
      <c r="S567" s="16"/>
      <c r="T567" s="16"/>
      <c r="V567" s="18"/>
      <c r="W567" s="18"/>
      <c r="Z567" s="18"/>
    </row>
    <row r="568" spans="1:26" s="5" customFormat="1" ht="15" customHeight="1" x14ac:dyDescent="0.25">
      <c r="A568" s="2">
        <v>2015</v>
      </c>
      <c r="B568" s="2">
        <v>1944</v>
      </c>
      <c r="C568" s="3" t="s">
        <v>7</v>
      </c>
      <c r="D568" s="4">
        <v>42177</v>
      </c>
      <c r="E568" s="2">
        <v>5038</v>
      </c>
      <c r="F568" s="3" t="s">
        <v>2</v>
      </c>
      <c r="G568" s="3" t="s">
        <v>1</v>
      </c>
      <c r="H568" s="3" t="s">
        <v>28</v>
      </c>
      <c r="I568" s="2">
        <v>2014</v>
      </c>
      <c r="J568" s="2">
        <v>180</v>
      </c>
      <c r="K568" s="2">
        <v>100</v>
      </c>
      <c r="L568" s="2">
        <v>0.7</v>
      </c>
      <c r="M568" s="1">
        <v>2.15</v>
      </c>
      <c r="N568" s="1">
        <v>2.6999999999999999E-5</v>
      </c>
      <c r="O568" s="1">
        <v>8.9999999999999993E-3</v>
      </c>
      <c r="P568" s="1">
        <v>3.9999999999999998E-7</v>
      </c>
      <c r="Q568" s="1">
        <v>3.01986119219484E-2</v>
      </c>
      <c r="R568" s="1">
        <v>1.2999999246356901E-4</v>
      </c>
      <c r="S568" s="16">
        <f t="shared" si="56"/>
        <v>0.11879438767499462</v>
      </c>
      <c r="T568" s="16">
        <f t="shared" si="57"/>
        <v>9.2555667431116709E-3</v>
      </c>
      <c r="U568" s="5">
        <f t="shared" si="58"/>
        <v>3.2546407582190304E-4</v>
      </c>
      <c r="V568" s="18">
        <f t="shared" si="59"/>
        <v>2.5357717104415536E-5</v>
      </c>
      <c r="W568" s="18">
        <f t="shared" si="60"/>
        <v>2.3329099736062294E-5</v>
      </c>
      <c r="X568" s="5">
        <f>LOOKUP(G568,'Load Factor Adjustment'!$A$40:$A$46,'Load Factor Adjustment'!$D$40:$D$46)</f>
        <v>0.68571428571428572</v>
      </c>
      <c r="Y568" s="5">
        <f t="shared" si="61"/>
        <v>2.2317536627787637E-4</v>
      </c>
      <c r="Z568" s="18">
        <f t="shared" si="62"/>
        <v>1.5997096961871288E-5</v>
      </c>
    </row>
    <row r="569" spans="1:26" s="5" customFormat="1" ht="15" customHeight="1" x14ac:dyDescent="0.25">
      <c r="A569" s="2">
        <v>2014</v>
      </c>
      <c r="B569" s="2">
        <v>1945</v>
      </c>
      <c r="C569" s="3" t="s">
        <v>7</v>
      </c>
      <c r="D569" s="4">
        <v>42186</v>
      </c>
      <c r="E569" s="2">
        <v>4976</v>
      </c>
      <c r="F569" s="3" t="s">
        <v>5</v>
      </c>
      <c r="G569" s="3" t="s">
        <v>1</v>
      </c>
      <c r="H569" s="3" t="s">
        <v>4</v>
      </c>
      <c r="I569" s="2">
        <v>1985</v>
      </c>
      <c r="J569" s="2">
        <v>400</v>
      </c>
      <c r="K569" s="2">
        <v>97</v>
      </c>
      <c r="L569" s="2">
        <v>0.7</v>
      </c>
      <c r="M569" s="1">
        <v>12.09</v>
      </c>
      <c r="N569" s="1">
        <v>2.7999999999999998E-4</v>
      </c>
      <c r="O569" s="1">
        <v>0.60499999999999998</v>
      </c>
      <c r="P569" s="1">
        <v>4.3999999999999999E-5</v>
      </c>
      <c r="Q569" s="1">
        <v>0.46254629567412497</v>
      </c>
      <c r="R569" s="1">
        <v>3.3920061845229402E-2</v>
      </c>
      <c r="S569" s="16"/>
      <c r="T569" s="16"/>
      <c r="V569" s="18"/>
      <c r="W569" s="18"/>
      <c r="Z569" s="18"/>
    </row>
    <row r="570" spans="1:26" s="5" customFormat="1" ht="15" customHeight="1" x14ac:dyDescent="0.25">
      <c r="A570" s="2">
        <v>2014</v>
      </c>
      <c r="B570" s="2">
        <v>1945</v>
      </c>
      <c r="C570" s="3" t="s">
        <v>7</v>
      </c>
      <c r="D570" s="4">
        <v>42186</v>
      </c>
      <c r="E570" s="2">
        <v>4977</v>
      </c>
      <c r="F570" s="3" t="s">
        <v>2</v>
      </c>
      <c r="G570" s="3" t="s">
        <v>1</v>
      </c>
      <c r="H570" s="3" t="s">
        <v>28</v>
      </c>
      <c r="I570" s="2">
        <v>2014</v>
      </c>
      <c r="J570" s="2">
        <v>400</v>
      </c>
      <c r="K570" s="2">
        <v>115</v>
      </c>
      <c r="L570" s="2">
        <v>0.7</v>
      </c>
      <c r="M570" s="1">
        <v>2.15</v>
      </c>
      <c r="N570" s="1">
        <v>2.6999999999999999E-5</v>
      </c>
      <c r="O570" s="1">
        <v>8.9999999999999993E-3</v>
      </c>
      <c r="P570" s="1">
        <v>3.9999999999999998E-7</v>
      </c>
      <c r="Q570" s="1">
        <v>7.8228397117693096E-2</v>
      </c>
      <c r="R570" s="1">
        <v>3.4783948682961499E-4</v>
      </c>
      <c r="S570" s="16">
        <f t="shared" si="56"/>
        <v>0.38431789855643189</v>
      </c>
      <c r="T570" s="16">
        <f t="shared" si="57"/>
        <v>3.3572222358399788E-2</v>
      </c>
      <c r="U570" s="5">
        <f t="shared" si="58"/>
        <v>1.0529257494696763E-3</v>
      </c>
      <c r="V570" s="18">
        <f t="shared" si="59"/>
        <v>9.197869139287613E-5</v>
      </c>
      <c r="W570" s="18">
        <f t="shared" si="60"/>
        <v>8.4620396081446043E-5</v>
      </c>
      <c r="X570" s="5">
        <f>LOOKUP(G570,'Load Factor Adjustment'!$A$40:$A$46,'Load Factor Adjustment'!$D$40:$D$46)</f>
        <v>0.68571428571428572</v>
      </c>
      <c r="Y570" s="5">
        <f t="shared" si="61"/>
        <v>7.2200622820777806E-4</v>
      </c>
      <c r="Z570" s="18">
        <f t="shared" si="62"/>
        <v>5.8025414455848717E-5</v>
      </c>
    </row>
    <row r="571" spans="1:26" s="5" customFormat="1" ht="15" customHeight="1" x14ac:dyDescent="0.25">
      <c r="A571" s="2">
        <v>2014</v>
      </c>
      <c r="B571" s="2">
        <v>1946</v>
      </c>
      <c r="C571" s="3" t="s">
        <v>7</v>
      </c>
      <c r="D571" s="4">
        <v>42173</v>
      </c>
      <c r="E571" s="2">
        <v>4978</v>
      </c>
      <c r="F571" s="3" t="s">
        <v>5</v>
      </c>
      <c r="G571" s="3" t="s">
        <v>1</v>
      </c>
      <c r="H571" s="3" t="s">
        <v>4</v>
      </c>
      <c r="I571" s="2">
        <v>1985</v>
      </c>
      <c r="J571" s="2">
        <v>1400</v>
      </c>
      <c r="K571" s="2">
        <v>99</v>
      </c>
      <c r="L571" s="2">
        <v>0.7</v>
      </c>
      <c r="M571" s="1">
        <v>12.09</v>
      </c>
      <c r="N571" s="1">
        <v>2.7999999999999998E-4</v>
      </c>
      <c r="O571" s="1">
        <v>0.60499999999999998</v>
      </c>
      <c r="P571" s="1">
        <v>4.3999999999999999E-5</v>
      </c>
      <c r="Q571" s="1">
        <v>1.6522916644441701</v>
      </c>
      <c r="R571" s="1">
        <v>0.121168055972907</v>
      </c>
      <c r="S571" s="16"/>
      <c r="T571" s="16"/>
      <c r="V571" s="18"/>
      <c r="W571" s="18"/>
      <c r="Z571" s="18"/>
    </row>
    <row r="572" spans="1:26" s="5" customFormat="1" ht="15" customHeight="1" x14ac:dyDescent="0.25">
      <c r="A572" s="2">
        <v>2014</v>
      </c>
      <c r="B572" s="2">
        <v>1946</v>
      </c>
      <c r="C572" s="3" t="s">
        <v>7</v>
      </c>
      <c r="D572" s="4">
        <v>42173</v>
      </c>
      <c r="E572" s="2">
        <v>4979</v>
      </c>
      <c r="F572" s="3" t="s">
        <v>2</v>
      </c>
      <c r="G572" s="3" t="s">
        <v>1</v>
      </c>
      <c r="H572" s="3" t="s">
        <v>28</v>
      </c>
      <c r="I572" s="2">
        <v>2013</v>
      </c>
      <c r="J572" s="2">
        <v>1400</v>
      </c>
      <c r="K572" s="2">
        <v>115</v>
      </c>
      <c r="L572" s="2">
        <v>0.7</v>
      </c>
      <c r="M572" s="1">
        <v>2.15</v>
      </c>
      <c r="N572" s="1">
        <v>2.6999999999999999E-5</v>
      </c>
      <c r="O572" s="1">
        <v>8.9999999999999993E-3</v>
      </c>
      <c r="P572" s="1">
        <v>3.9999999999999998E-7</v>
      </c>
      <c r="Q572" s="1">
        <v>0.29057022298792701</v>
      </c>
      <c r="R572" s="1">
        <v>1.46589499269941E-3</v>
      </c>
      <c r="S572" s="16">
        <f t="shared" si="56"/>
        <v>1.3617214414562431</v>
      </c>
      <c r="T572" s="16">
        <f t="shared" si="57"/>
        <v>0.1197021609802076</v>
      </c>
      <c r="U572" s="5">
        <f t="shared" si="58"/>
        <v>3.7307436752225839E-3</v>
      </c>
      <c r="V572" s="18">
        <f t="shared" si="59"/>
        <v>3.279511259731715E-4</v>
      </c>
      <c r="W572" s="18">
        <f t="shared" si="60"/>
        <v>3.0171503589531779E-4</v>
      </c>
      <c r="X572" s="5">
        <f>LOOKUP(G572,'Load Factor Adjustment'!$A$40:$A$46,'Load Factor Adjustment'!$D$40:$D$46)</f>
        <v>0.68571428571428572</v>
      </c>
      <c r="Y572" s="5">
        <f t="shared" si="61"/>
        <v>2.5582242344383433E-3</v>
      </c>
      <c r="Z572" s="18">
        <f t="shared" si="62"/>
        <v>2.0689031032821792E-4</v>
      </c>
    </row>
    <row r="573" spans="1:26" s="5" customFormat="1" ht="15" customHeight="1" x14ac:dyDescent="0.25">
      <c r="A573" s="2">
        <v>2014</v>
      </c>
      <c r="B573" s="2">
        <v>1947</v>
      </c>
      <c r="C573" s="3" t="s">
        <v>7</v>
      </c>
      <c r="D573" s="4">
        <v>42222</v>
      </c>
      <c r="E573" s="2">
        <v>5033</v>
      </c>
      <c r="F573" s="3" t="s">
        <v>5</v>
      </c>
      <c r="G573" s="3" t="s">
        <v>27</v>
      </c>
      <c r="H573" s="3" t="s">
        <v>4</v>
      </c>
      <c r="I573" s="2">
        <v>1980</v>
      </c>
      <c r="J573" s="2">
        <v>1600</v>
      </c>
      <c r="K573" s="2">
        <v>80</v>
      </c>
      <c r="L573" s="2">
        <v>0.51</v>
      </c>
      <c r="M573" s="1">
        <v>12.09</v>
      </c>
      <c r="N573" s="1">
        <v>2.7999999999999998E-4</v>
      </c>
      <c r="O573" s="1">
        <v>0.60499999999999998</v>
      </c>
      <c r="P573" s="1">
        <v>4.3999999999999999E-5</v>
      </c>
      <c r="Q573" s="1">
        <v>1.11174602839445</v>
      </c>
      <c r="R573" s="1">
        <v>8.1528042472738593E-2</v>
      </c>
      <c r="S573" s="16"/>
      <c r="T573" s="16"/>
      <c r="V573" s="18"/>
      <c r="W573" s="18"/>
      <c r="Z573" s="18"/>
    </row>
    <row r="574" spans="1:26" s="5" customFormat="1" ht="15" customHeight="1" x14ac:dyDescent="0.25">
      <c r="A574" s="2">
        <v>2014</v>
      </c>
      <c r="B574" s="2">
        <v>1947</v>
      </c>
      <c r="C574" s="3" t="s">
        <v>7</v>
      </c>
      <c r="D574" s="4">
        <v>42222</v>
      </c>
      <c r="E574" s="2">
        <v>5034</v>
      </c>
      <c r="F574" s="3" t="s">
        <v>2</v>
      </c>
      <c r="G574" s="3" t="s">
        <v>27</v>
      </c>
      <c r="H574" s="3" t="s">
        <v>13</v>
      </c>
      <c r="I574" s="2">
        <v>2015</v>
      </c>
      <c r="J574" s="2">
        <v>1600</v>
      </c>
      <c r="K574" s="2">
        <v>80</v>
      </c>
      <c r="L574" s="2">
        <v>0.51</v>
      </c>
      <c r="M574" s="1">
        <v>2.74</v>
      </c>
      <c r="N574" s="1">
        <v>3.6000000000000001E-5</v>
      </c>
      <c r="O574" s="1">
        <v>0.112</v>
      </c>
      <c r="P574" s="1">
        <v>7.9999999999999996E-6</v>
      </c>
      <c r="Q574" s="1">
        <v>0.21788782803269899</v>
      </c>
      <c r="R574" s="1">
        <v>1.2664550264865E-2</v>
      </c>
      <c r="S574" s="16">
        <f t="shared" si="56"/>
        <v>0.89385820036175101</v>
      </c>
      <c r="T574" s="16">
        <f t="shared" si="57"/>
        <v>6.8863492207873592E-2</v>
      </c>
      <c r="U574" s="5">
        <f t="shared" si="58"/>
        <v>2.4489265763335643E-3</v>
      </c>
      <c r="V574" s="18">
        <f t="shared" si="59"/>
        <v>1.8866710193937971E-4</v>
      </c>
      <c r="W574" s="18">
        <f t="shared" si="60"/>
        <v>1.7357373378422934E-4</v>
      </c>
      <c r="X574" s="5">
        <f>LOOKUP(G574,'Load Factor Adjustment'!$A$40:$A$46,'Load Factor Adjustment'!$D$40:$D$46)</f>
        <v>0.78431372549019607</v>
      </c>
      <c r="Y574" s="5">
        <f t="shared" si="61"/>
        <v>1.9207267265361288E-3</v>
      </c>
      <c r="Z574" s="18">
        <f t="shared" si="62"/>
        <v>1.3613626179155241E-4</v>
      </c>
    </row>
    <row r="575" spans="1:26" s="5" customFormat="1" ht="15" customHeight="1" x14ac:dyDescent="0.25">
      <c r="A575" s="2">
        <v>2015</v>
      </c>
      <c r="B575" s="2">
        <v>1948</v>
      </c>
      <c r="C575" s="3" t="s">
        <v>7</v>
      </c>
      <c r="D575" s="4">
        <v>42180</v>
      </c>
      <c r="E575" s="2">
        <v>5031</v>
      </c>
      <c r="F575" s="3" t="s">
        <v>5</v>
      </c>
      <c r="G575" s="3" t="s">
        <v>1</v>
      </c>
      <c r="H575" s="3" t="s">
        <v>4</v>
      </c>
      <c r="I575" s="2">
        <v>1977</v>
      </c>
      <c r="J575" s="2">
        <v>730</v>
      </c>
      <c r="K575" s="2">
        <v>91</v>
      </c>
      <c r="L575" s="2">
        <v>0.7</v>
      </c>
      <c r="M575" s="1">
        <v>12.09</v>
      </c>
      <c r="N575" s="1">
        <v>2.7999999999999998E-4</v>
      </c>
      <c r="O575" s="1">
        <v>0.60499999999999998</v>
      </c>
      <c r="P575" s="1">
        <v>4.3999999999999999E-5</v>
      </c>
      <c r="Q575" s="1">
        <v>0.79193171189773504</v>
      </c>
      <c r="R575" s="1">
        <v>5.8074992483984199E-2</v>
      </c>
      <c r="S575" s="16"/>
      <c r="T575" s="16"/>
      <c r="V575" s="18"/>
      <c r="W575" s="18"/>
      <c r="Z575" s="18"/>
    </row>
    <row r="576" spans="1:26" s="5" customFormat="1" ht="15" customHeight="1" x14ac:dyDescent="0.25">
      <c r="A576" s="2">
        <v>2015</v>
      </c>
      <c r="B576" s="2">
        <v>1948</v>
      </c>
      <c r="C576" s="3" t="s">
        <v>7</v>
      </c>
      <c r="D576" s="4">
        <v>42180</v>
      </c>
      <c r="E576" s="2">
        <v>5032</v>
      </c>
      <c r="F576" s="3" t="s">
        <v>2</v>
      </c>
      <c r="G576" s="3" t="s">
        <v>1</v>
      </c>
      <c r="H576" s="3" t="s">
        <v>28</v>
      </c>
      <c r="I576" s="2">
        <v>2013</v>
      </c>
      <c r="J576" s="2">
        <v>730</v>
      </c>
      <c r="K576" s="2">
        <v>80</v>
      </c>
      <c r="L576" s="2">
        <v>0.7</v>
      </c>
      <c r="M576" s="1">
        <v>2.15</v>
      </c>
      <c r="N576" s="1">
        <v>2.6999999999999999E-5</v>
      </c>
      <c r="O576" s="1">
        <v>8.9999999999999993E-3</v>
      </c>
      <c r="P576" s="1">
        <v>8.9999999999999996E-7</v>
      </c>
      <c r="Q576" s="1">
        <v>0.101323551962094</v>
      </c>
      <c r="R576" s="1">
        <v>5.53583302334122E-4</v>
      </c>
      <c r="S576" s="16">
        <f t="shared" si="56"/>
        <v>0.69060815993564106</v>
      </c>
      <c r="T576" s="16">
        <f t="shared" si="57"/>
        <v>5.7521409181650079E-2</v>
      </c>
      <c r="U576" s="5">
        <f t="shared" si="58"/>
        <v>1.8920771505086056E-3</v>
      </c>
      <c r="V576" s="18">
        <f t="shared" si="59"/>
        <v>1.5759290186753447E-4</v>
      </c>
      <c r="W576" s="18">
        <f t="shared" si="60"/>
        <v>1.4498546971813172E-4</v>
      </c>
      <c r="X576" s="5">
        <f>LOOKUP(G576,'Load Factor Adjustment'!$A$40:$A$46,'Load Factor Adjustment'!$D$40:$D$46)</f>
        <v>0.68571428571428572</v>
      </c>
      <c r="Y576" s="5">
        <f t="shared" si="61"/>
        <v>1.2974243317773295E-3</v>
      </c>
      <c r="Z576" s="18">
        <f t="shared" si="62"/>
        <v>9.9418607806718898E-5</v>
      </c>
    </row>
    <row r="577" spans="1:26" s="5" customFormat="1" ht="15" customHeight="1" x14ac:dyDescent="0.25">
      <c r="A577" s="2">
        <v>2014</v>
      </c>
      <c r="B577" s="2">
        <v>1949</v>
      </c>
      <c r="C577" s="3" t="s">
        <v>7</v>
      </c>
      <c r="D577" s="4">
        <v>42124</v>
      </c>
      <c r="E577" s="2">
        <v>5177</v>
      </c>
      <c r="F577" s="3" t="s">
        <v>5</v>
      </c>
      <c r="G577" s="3" t="s">
        <v>1</v>
      </c>
      <c r="H577" s="3" t="s">
        <v>4</v>
      </c>
      <c r="I577" s="2">
        <v>1980</v>
      </c>
      <c r="J577" s="2">
        <v>900</v>
      </c>
      <c r="K577" s="2">
        <v>151</v>
      </c>
      <c r="L577" s="2">
        <v>0.7</v>
      </c>
      <c r="M577" s="1">
        <v>10.23</v>
      </c>
      <c r="N577" s="1">
        <v>2.4000000000000001E-4</v>
      </c>
      <c r="O577" s="1">
        <v>0.39600000000000002</v>
      </c>
      <c r="P577" s="1">
        <v>2.8799999999999999E-5</v>
      </c>
      <c r="Q577" s="1">
        <v>1.3747290876244</v>
      </c>
      <c r="R577" s="1">
        <v>7.7764997443607195E-2</v>
      </c>
      <c r="S577" s="16"/>
      <c r="T577" s="16"/>
      <c r="V577" s="18"/>
      <c r="W577" s="18"/>
      <c r="Z577" s="18"/>
    </row>
    <row r="578" spans="1:26" s="5" customFormat="1" ht="15" customHeight="1" x14ac:dyDescent="0.25">
      <c r="A578" s="2">
        <v>2014</v>
      </c>
      <c r="B578" s="2">
        <v>1949</v>
      </c>
      <c r="C578" s="3" t="s">
        <v>7</v>
      </c>
      <c r="D578" s="4">
        <v>42124</v>
      </c>
      <c r="E578" s="2">
        <v>5178</v>
      </c>
      <c r="F578" s="3" t="s">
        <v>2</v>
      </c>
      <c r="G578" s="3" t="s">
        <v>1</v>
      </c>
      <c r="H578" s="3" t="s">
        <v>0</v>
      </c>
      <c r="I578" s="2">
        <v>2014</v>
      </c>
      <c r="J578" s="2">
        <v>900</v>
      </c>
      <c r="K578" s="2">
        <v>190</v>
      </c>
      <c r="L578" s="2">
        <v>0.7</v>
      </c>
      <c r="M578" s="1">
        <v>0.26</v>
      </c>
      <c r="N578" s="1">
        <v>3.5999999999999998E-6</v>
      </c>
      <c r="O578" s="1">
        <v>8.9999999999999993E-3</v>
      </c>
      <c r="P578" s="1">
        <v>2.9999999999999999E-7</v>
      </c>
      <c r="Q578" s="1">
        <v>3.6443053617215899E-2</v>
      </c>
      <c r="R578" s="1">
        <v>1.3656249319247201E-3</v>
      </c>
      <c r="S578" s="16">
        <f t="shared" si="56"/>
        <v>1.338286034007184</v>
      </c>
      <c r="T578" s="16">
        <f t="shared" si="57"/>
        <v>7.6399372511682481E-2</v>
      </c>
      <c r="U578" s="5">
        <f t="shared" si="58"/>
        <v>3.666537079471737E-3</v>
      </c>
      <c r="V578" s="18">
        <f t="shared" si="59"/>
        <v>2.0931334934707528E-4</v>
      </c>
      <c r="W578" s="18">
        <f t="shared" si="60"/>
        <v>1.9256828139930927E-4</v>
      </c>
      <c r="X578" s="5">
        <f>LOOKUP(G578,'Load Factor Adjustment'!$A$40:$A$46,'Load Factor Adjustment'!$D$40:$D$46)</f>
        <v>0.68571428571428572</v>
      </c>
      <c r="Y578" s="5">
        <f t="shared" si="61"/>
        <v>2.5141968544949056E-3</v>
      </c>
      <c r="Z578" s="18">
        <f t="shared" si="62"/>
        <v>1.3204682153095492E-4</v>
      </c>
    </row>
    <row r="579" spans="1:26" s="5" customFormat="1" ht="15" customHeight="1" x14ac:dyDescent="0.25">
      <c r="A579" s="2">
        <v>2014</v>
      </c>
      <c r="B579" s="2">
        <v>1950</v>
      </c>
      <c r="C579" s="3" t="s">
        <v>7</v>
      </c>
      <c r="D579" s="4">
        <v>42277</v>
      </c>
      <c r="E579" s="2">
        <v>5203</v>
      </c>
      <c r="F579" s="3" t="s">
        <v>5</v>
      </c>
      <c r="G579" s="3" t="s">
        <v>1</v>
      </c>
      <c r="H579" s="3" t="s">
        <v>4</v>
      </c>
      <c r="I579" s="2">
        <v>1996</v>
      </c>
      <c r="J579" s="2">
        <v>200</v>
      </c>
      <c r="K579" s="2">
        <v>69</v>
      </c>
      <c r="L579" s="2">
        <v>0.7</v>
      </c>
      <c r="M579" s="1">
        <v>8.17</v>
      </c>
      <c r="N579" s="1">
        <v>1.9000000000000001E-4</v>
      </c>
      <c r="O579" s="1">
        <v>0.47899999999999998</v>
      </c>
      <c r="P579" s="1">
        <v>3.6100000000000003E-5</v>
      </c>
      <c r="Q579" s="1">
        <v>9.6301851323709595E-2</v>
      </c>
      <c r="R579" s="1">
        <v>6.8686942717936603E-3</v>
      </c>
      <c r="S579" s="16"/>
      <c r="T579" s="16"/>
      <c r="V579" s="18"/>
      <c r="W579" s="18"/>
      <c r="Z579" s="18"/>
    </row>
    <row r="580" spans="1:26" s="5" customFormat="1" ht="15" customHeight="1" x14ac:dyDescent="0.25">
      <c r="A580" s="2">
        <v>2014</v>
      </c>
      <c r="B580" s="2">
        <v>1950</v>
      </c>
      <c r="C580" s="3" t="s">
        <v>7</v>
      </c>
      <c r="D580" s="4">
        <v>42277</v>
      </c>
      <c r="E580" s="2">
        <v>5204</v>
      </c>
      <c r="F580" s="3" t="s">
        <v>2</v>
      </c>
      <c r="G580" s="3" t="s">
        <v>1</v>
      </c>
      <c r="H580" s="3" t="s">
        <v>0</v>
      </c>
      <c r="I580" s="2">
        <v>2015</v>
      </c>
      <c r="J580" s="2">
        <v>200</v>
      </c>
      <c r="K580" s="2">
        <v>86</v>
      </c>
      <c r="L580" s="2">
        <v>0.7</v>
      </c>
      <c r="M580" s="1">
        <v>2.74</v>
      </c>
      <c r="N580" s="1">
        <v>3.6000000000000001E-5</v>
      </c>
      <c r="O580" s="1">
        <v>0.112</v>
      </c>
      <c r="P580" s="1">
        <v>7.9999999999999996E-6</v>
      </c>
      <c r="Q580" s="1">
        <v>3.6841974824694201E-2</v>
      </c>
      <c r="R580" s="1">
        <v>1.5925926110837E-3</v>
      </c>
      <c r="S580" s="16">
        <f t="shared" ref="S580:S642" si="63">Q579-Q580</f>
        <v>5.9459876499015393E-2</v>
      </c>
      <c r="T580" s="16">
        <f t="shared" ref="T580:T642" si="64">R579-R580</f>
        <v>5.2761016607099608E-3</v>
      </c>
      <c r="U580" s="5">
        <f t="shared" ref="U580:U642" si="65">S580/365</f>
        <v>1.6290377123017916E-4</v>
      </c>
      <c r="V580" s="18">
        <f t="shared" ref="V580:V642" si="66">T580/365</f>
        <v>1.4455073043040988E-5</v>
      </c>
      <c r="W580" s="18">
        <f t="shared" ref="W580:W642" si="67">V580*0.92</f>
        <v>1.3298667199597708E-5</v>
      </c>
      <c r="X580" s="5">
        <f>LOOKUP(G580,'Load Factor Adjustment'!$A$40:$A$46,'Load Factor Adjustment'!$D$40:$D$46)</f>
        <v>0.68571428571428572</v>
      </c>
      <c r="Y580" s="5">
        <f t="shared" ref="Y580:Y642" si="68">U580*X580</f>
        <v>1.1170544312926571E-4</v>
      </c>
      <c r="Z580" s="18">
        <f t="shared" ref="Z580:Z642" si="69">W580*X580</f>
        <v>9.1190860797241425E-6</v>
      </c>
    </row>
    <row r="581" spans="1:26" s="5" customFormat="1" ht="15" customHeight="1" x14ac:dyDescent="0.25">
      <c r="A581" s="2">
        <v>2014</v>
      </c>
      <c r="B581" s="2">
        <v>1951</v>
      </c>
      <c r="C581" s="3" t="s">
        <v>7</v>
      </c>
      <c r="D581" s="4">
        <v>42276</v>
      </c>
      <c r="E581" s="2">
        <v>5217</v>
      </c>
      <c r="F581" s="3" t="s">
        <v>5</v>
      </c>
      <c r="G581" s="3" t="s">
        <v>1</v>
      </c>
      <c r="H581" s="3" t="s">
        <v>4</v>
      </c>
      <c r="I581" s="2">
        <v>1976</v>
      </c>
      <c r="J581" s="2">
        <v>200</v>
      </c>
      <c r="K581" s="2">
        <v>60</v>
      </c>
      <c r="L581" s="2">
        <v>0.7</v>
      </c>
      <c r="M581" s="1">
        <v>12.09</v>
      </c>
      <c r="N581" s="1">
        <v>2.7999999999999998E-4</v>
      </c>
      <c r="O581" s="1">
        <v>0.60499999999999998</v>
      </c>
      <c r="P581" s="1">
        <v>4.3999999999999999E-5</v>
      </c>
      <c r="Q581" s="1">
        <v>0.134240740462997</v>
      </c>
      <c r="R581" s="1">
        <v>9.1055556044605801E-3</v>
      </c>
      <c r="S581" s="16"/>
      <c r="T581" s="16"/>
      <c r="V581" s="18"/>
      <c r="W581" s="18"/>
      <c r="Z581" s="18"/>
    </row>
    <row r="582" spans="1:26" s="5" customFormat="1" ht="15" customHeight="1" x14ac:dyDescent="0.25">
      <c r="A582" s="2">
        <v>2014</v>
      </c>
      <c r="B582" s="2">
        <v>1951</v>
      </c>
      <c r="C582" s="3" t="s">
        <v>7</v>
      </c>
      <c r="D582" s="4">
        <v>42276</v>
      </c>
      <c r="E582" s="2">
        <v>5218</v>
      </c>
      <c r="F582" s="3" t="s">
        <v>2</v>
      </c>
      <c r="G582" s="3" t="s">
        <v>1</v>
      </c>
      <c r="H582" s="3" t="s">
        <v>0</v>
      </c>
      <c r="I582" s="2">
        <v>2013</v>
      </c>
      <c r="J582" s="2">
        <v>200</v>
      </c>
      <c r="K582" s="2">
        <v>71</v>
      </c>
      <c r="L582" s="2">
        <v>0.7</v>
      </c>
      <c r="M582" s="1">
        <v>2.74</v>
      </c>
      <c r="N582" s="1">
        <v>3.6000000000000001E-5</v>
      </c>
      <c r="O582" s="1">
        <v>8.9999999999999993E-3</v>
      </c>
      <c r="P582" s="1">
        <v>8.9999999999999996E-7</v>
      </c>
      <c r="Q582" s="1">
        <v>3.04160489831777E-2</v>
      </c>
      <c r="R582" s="1">
        <v>1.08472215855935E-4</v>
      </c>
      <c r="S582" s="16">
        <f t="shared" si="63"/>
        <v>0.10382469147981929</v>
      </c>
      <c r="T582" s="16">
        <f t="shared" si="64"/>
        <v>8.9970833886046445E-3</v>
      </c>
      <c r="U582" s="5">
        <f t="shared" si="65"/>
        <v>2.8445120953375148E-4</v>
      </c>
      <c r="V582" s="18">
        <f t="shared" si="66"/>
        <v>2.4649543530423683E-5</v>
      </c>
      <c r="W582" s="18">
        <f t="shared" si="67"/>
        <v>2.267758004798979E-5</v>
      </c>
      <c r="X582" s="5">
        <f>LOOKUP(G582,'Load Factor Adjustment'!$A$40:$A$46,'Load Factor Adjustment'!$D$40:$D$46)</f>
        <v>0.68571428571428572</v>
      </c>
      <c r="Y582" s="5">
        <f t="shared" si="68"/>
        <v>1.9505225796600102E-4</v>
      </c>
      <c r="Z582" s="18">
        <f t="shared" si="69"/>
        <v>1.5550340604335855E-5</v>
      </c>
    </row>
    <row r="583" spans="1:26" s="5" customFormat="1" ht="15" customHeight="1" x14ac:dyDescent="0.25">
      <c r="A583" s="2">
        <v>2015</v>
      </c>
      <c r="B583" s="2">
        <v>1952</v>
      </c>
      <c r="C583" s="3" t="s">
        <v>7</v>
      </c>
      <c r="D583" s="4">
        <v>42300</v>
      </c>
      <c r="E583" s="2">
        <v>5229</v>
      </c>
      <c r="F583" s="3" t="s">
        <v>5</v>
      </c>
      <c r="G583" s="3" t="s">
        <v>1</v>
      </c>
      <c r="H583" s="3" t="s">
        <v>8</v>
      </c>
      <c r="I583" s="2">
        <v>1999</v>
      </c>
      <c r="J583" s="2">
        <v>3200</v>
      </c>
      <c r="K583" s="2">
        <v>121</v>
      </c>
      <c r="L583" s="2">
        <v>0.7</v>
      </c>
      <c r="M583" s="1">
        <v>6.54</v>
      </c>
      <c r="N583" s="1">
        <v>1.4999999999999999E-4</v>
      </c>
      <c r="O583" s="1">
        <v>0.30399999999999999</v>
      </c>
      <c r="P583" s="1">
        <v>2.2099999999999998E-5</v>
      </c>
      <c r="Q583" s="1">
        <v>2.49170367541632</v>
      </c>
      <c r="R583" s="1">
        <v>0.17005727495864101</v>
      </c>
      <c r="S583" s="16"/>
      <c r="T583" s="16"/>
      <c r="V583" s="18"/>
      <c r="W583" s="18"/>
      <c r="Z583" s="18"/>
    </row>
    <row r="584" spans="1:26" s="5" customFormat="1" ht="15" customHeight="1" x14ac:dyDescent="0.25">
      <c r="A584" s="2">
        <v>2015</v>
      </c>
      <c r="B584" s="2">
        <v>1952</v>
      </c>
      <c r="C584" s="3" t="s">
        <v>7</v>
      </c>
      <c r="D584" s="4">
        <v>42300</v>
      </c>
      <c r="E584" s="2">
        <v>5230</v>
      </c>
      <c r="F584" s="3" t="s">
        <v>2</v>
      </c>
      <c r="G584" s="3" t="s">
        <v>1</v>
      </c>
      <c r="H584" s="3" t="s">
        <v>13</v>
      </c>
      <c r="I584" s="2">
        <v>2015</v>
      </c>
      <c r="J584" s="2">
        <v>3200</v>
      </c>
      <c r="K584" s="2">
        <v>105</v>
      </c>
      <c r="L584" s="2">
        <v>0.7</v>
      </c>
      <c r="M584" s="1">
        <v>2.3199999999999998</v>
      </c>
      <c r="N584" s="1">
        <v>3.0000000000000001E-5</v>
      </c>
      <c r="O584" s="1">
        <v>0.112</v>
      </c>
      <c r="P584" s="1">
        <v>7.9999999999999996E-6</v>
      </c>
      <c r="Q584" s="1">
        <v>0.694814783316968</v>
      </c>
      <c r="R584" s="1">
        <v>5.3925925841011697E-2</v>
      </c>
      <c r="S584" s="16">
        <f t="shared" si="63"/>
        <v>1.796888892099352</v>
      </c>
      <c r="T584" s="16">
        <f t="shared" si="64"/>
        <v>0.11613134911762932</v>
      </c>
      <c r="U584" s="5">
        <f t="shared" si="65"/>
        <v>4.9229832660256222E-3</v>
      </c>
      <c r="V584" s="18">
        <f t="shared" si="66"/>
        <v>3.1816807977432692E-4</v>
      </c>
      <c r="W584" s="18">
        <f t="shared" si="67"/>
        <v>2.9271463339238077E-4</v>
      </c>
      <c r="X584" s="5">
        <f>LOOKUP(G584,'Load Factor Adjustment'!$A$40:$A$46,'Load Factor Adjustment'!$D$40:$D$46)</f>
        <v>0.68571428571428572</v>
      </c>
      <c r="Y584" s="5">
        <f t="shared" si="68"/>
        <v>3.3757599538461408E-3</v>
      </c>
      <c r="Z584" s="18">
        <f t="shared" si="69"/>
        <v>2.007186057547754E-4</v>
      </c>
    </row>
    <row r="585" spans="1:26" s="5" customFormat="1" ht="15" customHeight="1" x14ac:dyDescent="0.25">
      <c r="A585" s="2">
        <v>2015</v>
      </c>
      <c r="B585" s="2">
        <v>1953</v>
      </c>
      <c r="C585" s="3" t="s">
        <v>7</v>
      </c>
      <c r="D585" s="4">
        <v>42300</v>
      </c>
      <c r="E585" s="2">
        <v>5227</v>
      </c>
      <c r="F585" s="3" t="s">
        <v>5</v>
      </c>
      <c r="G585" s="3" t="s">
        <v>1</v>
      </c>
      <c r="H585" s="3" t="s">
        <v>4</v>
      </c>
      <c r="I585" s="2">
        <v>1975</v>
      </c>
      <c r="J585" s="2">
        <v>3100</v>
      </c>
      <c r="K585" s="2">
        <v>125</v>
      </c>
      <c r="L585" s="2">
        <v>0.7</v>
      </c>
      <c r="M585" s="1">
        <v>11.16</v>
      </c>
      <c r="N585" s="1">
        <v>2.5999999999999998E-4</v>
      </c>
      <c r="O585" s="1">
        <v>0.39600000000000002</v>
      </c>
      <c r="P585" s="1">
        <v>2.8799999999999999E-5</v>
      </c>
      <c r="Q585" s="1">
        <v>4.2696758101300496</v>
      </c>
      <c r="R585" s="1">
        <v>0.221736103821912</v>
      </c>
      <c r="S585" s="16"/>
      <c r="T585" s="16"/>
      <c r="V585" s="18"/>
      <c r="W585" s="18"/>
      <c r="Z585" s="18"/>
    </row>
    <row r="586" spans="1:26" s="5" customFormat="1" ht="15" customHeight="1" x14ac:dyDescent="0.25">
      <c r="A586" s="2">
        <v>2015</v>
      </c>
      <c r="B586" s="2">
        <v>1953</v>
      </c>
      <c r="C586" s="3" t="s">
        <v>7</v>
      </c>
      <c r="D586" s="4">
        <v>42300</v>
      </c>
      <c r="E586" s="2">
        <v>5228</v>
      </c>
      <c r="F586" s="3" t="s">
        <v>2</v>
      </c>
      <c r="G586" s="3" t="s">
        <v>1</v>
      </c>
      <c r="H586" s="3" t="s">
        <v>13</v>
      </c>
      <c r="I586" s="2">
        <v>2015</v>
      </c>
      <c r="J586" s="2">
        <v>3100</v>
      </c>
      <c r="K586" s="2">
        <v>105</v>
      </c>
      <c r="L586" s="2">
        <v>0.7</v>
      </c>
      <c r="M586" s="1">
        <v>2.3199999999999998</v>
      </c>
      <c r="N586" s="1">
        <v>3.0000000000000001E-5</v>
      </c>
      <c r="O586" s="1">
        <v>0.112</v>
      </c>
      <c r="P586" s="1">
        <v>7.9999999999999996E-6</v>
      </c>
      <c r="Q586" s="1">
        <v>0.67310182133831298</v>
      </c>
      <c r="R586" s="1">
        <v>5.2240740658480098E-2</v>
      </c>
      <c r="S586" s="16">
        <f t="shared" si="63"/>
        <v>3.5965739887917367</v>
      </c>
      <c r="T586" s="16">
        <f t="shared" si="64"/>
        <v>0.16949536316343189</v>
      </c>
      <c r="U586" s="5">
        <f t="shared" si="65"/>
        <v>9.8536273665527033E-3</v>
      </c>
      <c r="V586" s="18">
        <f t="shared" si="66"/>
        <v>4.6437085798200519E-4</v>
      </c>
      <c r="W586" s="18">
        <f t="shared" si="67"/>
        <v>4.2722118934344477E-4</v>
      </c>
      <c r="X586" s="5">
        <f>LOOKUP(G586,'Load Factor Adjustment'!$A$40:$A$46,'Load Factor Adjustment'!$D$40:$D$46)</f>
        <v>0.68571428571428572</v>
      </c>
      <c r="Y586" s="5">
        <f t="shared" si="68"/>
        <v>6.7567730513504254E-3</v>
      </c>
      <c r="Z586" s="18">
        <f t="shared" si="69"/>
        <v>2.9295167269264785E-4</v>
      </c>
    </row>
    <row r="587" spans="1:26" s="5" customFormat="1" ht="15" customHeight="1" x14ac:dyDescent="0.25">
      <c r="A587" s="2">
        <v>2015</v>
      </c>
      <c r="B587" s="2">
        <v>1954</v>
      </c>
      <c r="C587" s="3" t="s">
        <v>17</v>
      </c>
      <c r="D587" s="4">
        <v>42384</v>
      </c>
      <c r="E587" s="2">
        <v>5541</v>
      </c>
      <c r="F587" s="3" t="s">
        <v>5</v>
      </c>
      <c r="G587" s="3" t="s">
        <v>1</v>
      </c>
      <c r="H587" s="3" t="s">
        <v>8</v>
      </c>
      <c r="I587" s="2">
        <v>2002</v>
      </c>
      <c r="J587" s="2">
        <v>900</v>
      </c>
      <c r="K587" s="2">
        <v>120</v>
      </c>
      <c r="L587" s="2">
        <v>0.7</v>
      </c>
      <c r="M587" s="1">
        <v>6.54</v>
      </c>
      <c r="N587" s="1">
        <v>1.4999999999999999E-4</v>
      </c>
      <c r="O587" s="1">
        <v>0.30399999999999999</v>
      </c>
      <c r="P587" s="1">
        <v>2.2099999999999998E-5</v>
      </c>
      <c r="Q587" s="1">
        <v>0.69499999210992403</v>
      </c>
      <c r="R587" s="1">
        <v>4.7433330825240601E-2</v>
      </c>
      <c r="S587" s="16"/>
      <c r="T587" s="16"/>
      <c r="V587" s="18"/>
      <c r="W587" s="18"/>
      <c r="Z587" s="18"/>
    </row>
    <row r="588" spans="1:26" s="5" customFormat="1" ht="15" customHeight="1" x14ac:dyDescent="0.25">
      <c r="A588" s="2">
        <v>2015</v>
      </c>
      <c r="B588" s="2">
        <v>1954</v>
      </c>
      <c r="C588" s="3" t="s">
        <v>17</v>
      </c>
      <c r="D588" s="4">
        <v>42384</v>
      </c>
      <c r="E588" s="2">
        <v>5542</v>
      </c>
      <c r="F588" s="3" t="s">
        <v>2</v>
      </c>
      <c r="G588" s="3" t="s">
        <v>1</v>
      </c>
      <c r="H588" s="3" t="s">
        <v>28</v>
      </c>
      <c r="I588" s="2">
        <v>2015</v>
      </c>
      <c r="J588" s="2">
        <v>900</v>
      </c>
      <c r="K588" s="2">
        <v>115</v>
      </c>
      <c r="L588" s="2">
        <v>0.7</v>
      </c>
      <c r="M588" s="1">
        <v>2.15</v>
      </c>
      <c r="N588" s="1">
        <v>2.6999999999999999E-5</v>
      </c>
      <c r="O588" s="1">
        <v>8.9999999999999993E-3</v>
      </c>
      <c r="P588" s="1">
        <v>3.9999999999999998E-7</v>
      </c>
      <c r="Q588" s="1">
        <v>0.18140451843209601</v>
      </c>
      <c r="R588" s="1">
        <v>8.6249995605098401E-4</v>
      </c>
      <c r="S588" s="16">
        <f t="shared" si="63"/>
        <v>0.51359547367782798</v>
      </c>
      <c r="T588" s="16">
        <f t="shared" si="64"/>
        <v>4.6570830869189617E-2</v>
      </c>
      <c r="U588" s="5">
        <f t="shared" si="65"/>
        <v>1.4071108867885699E-3</v>
      </c>
      <c r="V588" s="18">
        <f t="shared" si="66"/>
        <v>1.2759131744983457E-4</v>
      </c>
      <c r="W588" s="18">
        <f t="shared" si="67"/>
        <v>1.1738401205384781E-4</v>
      </c>
      <c r="X588" s="5">
        <f>LOOKUP(G3,'Load Factor Adjustment'!$A$32:$A$36,'Load Factor Adjustment'!$D$32:$D$36)</f>
        <v>0.68571428571428572</v>
      </c>
      <c r="Y588" s="5">
        <f t="shared" si="68"/>
        <v>9.6487603665501933E-4</v>
      </c>
      <c r="Z588" s="18">
        <f t="shared" si="69"/>
        <v>8.0491893979781355E-5</v>
      </c>
    </row>
    <row r="589" spans="1:26" s="5" customFormat="1" ht="15" customHeight="1" x14ac:dyDescent="0.25">
      <c r="A589" s="2">
        <v>2015</v>
      </c>
      <c r="B589" s="2">
        <v>1955</v>
      </c>
      <c r="C589" s="3" t="s">
        <v>17</v>
      </c>
      <c r="D589" s="4">
        <v>42384</v>
      </c>
      <c r="E589" s="2">
        <v>5539</v>
      </c>
      <c r="F589" s="3" t="s">
        <v>5</v>
      </c>
      <c r="G589" s="3" t="s">
        <v>1</v>
      </c>
      <c r="H589" s="3" t="s">
        <v>8</v>
      </c>
      <c r="I589" s="2">
        <v>2002</v>
      </c>
      <c r="J589" s="2">
        <v>1500</v>
      </c>
      <c r="K589" s="2">
        <v>152</v>
      </c>
      <c r="L589" s="2">
        <v>0.7</v>
      </c>
      <c r="M589" s="1">
        <v>6.54</v>
      </c>
      <c r="N589" s="1">
        <v>1.4999999999999999E-4</v>
      </c>
      <c r="O589" s="1">
        <v>0.30399999999999999</v>
      </c>
      <c r="P589" s="1">
        <v>2.2099999999999998E-5</v>
      </c>
      <c r="Q589" s="1">
        <v>1.4672222055653901</v>
      </c>
      <c r="R589" s="1">
        <v>0.100137031742175</v>
      </c>
      <c r="S589" s="16"/>
      <c r="T589" s="16"/>
      <c r="V589" s="18"/>
      <c r="W589" s="18"/>
      <c r="Z589" s="18"/>
    </row>
    <row r="590" spans="1:26" s="5" customFormat="1" ht="15" customHeight="1" x14ac:dyDescent="0.25">
      <c r="A590" s="2">
        <v>2015</v>
      </c>
      <c r="B590" s="2">
        <v>1955</v>
      </c>
      <c r="C590" s="3" t="s">
        <v>17</v>
      </c>
      <c r="D590" s="4">
        <v>42384</v>
      </c>
      <c r="E590" s="2">
        <v>5540</v>
      </c>
      <c r="F590" s="3" t="s">
        <v>2</v>
      </c>
      <c r="G590" s="3" t="s">
        <v>1</v>
      </c>
      <c r="H590" s="3" t="s">
        <v>0</v>
      </c>
      <c r="I590" s="2">
        <v>2015</v>
      </c>
      <c r="J590" s="2">
        <v>1500</v>
      </c>
      <c r="K590" s="2">
        <v>175</v>
      </c>
      <c r="L590" s="2">
        <v>0.7</v>
      </c>
      <c r="M590" s="1">
        <v>0.26</v>
      </c>
      <c r="N590" s="1">
        <v>3.5999999999999998E-6</v>
      </c>
      <c r="O590" s="1">
        <v>8.9999999999999993E-3</v>
      </c>
      <c r="P590" s="1">
        <v>2.9999999999999999E-7</v>
      </c>
      <c r="Q590" s="1">
        <v>5.8130783963475298E-2</v>
      </c>
      <c r="R590" s="1">
        <v>2.2786457321752099E-3</v>
      </c>
      <c r="S590" s="16">
        <f t="shared" si="63"/>
        <v>1.4090914216019148</v>
      </c>
      <c r="T590" s="16">
        <f t="shared" si="64"/>
        <v>9.7858386009999798E-2</v>
      </c>
      <c r="U590" s="5">
        <f t="shared" si="65"/>
        <v>3.8605244427449719E-3</v>
      </c>
      <c r="V590" s="18">
        <f t="shared" si="66"/>
        <v>2.6810516715068439E-4</v>
      </c>
      <c r="W590" s="18">
        <f t="shared" si="67"/>
        <v>2.4665675377862967E-4</v>
      </c>
      <c r="X590" s="5">
        <f>LOOKUP(G5,'Load Factor Adjustment'!$A$32:$A$36,'Load Factor Adjustment'!$D$32:$D$36)</f>
        <v>0.68571428571428572</v>
      </c>
      <c r="Y590" s="5">
        <f t="shared" si="68"/>
        <v>2.6472167607394094E-3</v>
      </c>
      <c r="Z590" s="18">
        <f t="shared" si="69"/>
        <v>1.6913605973391748E-4</v>
      </c>
    </row>
    <row r="591" spans="1:26" s="5" customFormat="1" ht="15" customHeight="1" x14ac:dyDescent="0.25">
      <c r="A591" s="2">
        <v>2015</v>
      </c>
      <c r="B591" s="2">
        <v>1956</v>
      </c>
      <c r="C591" s="3" t="s">
        <v>17</v>
      </c>
      <c r="D591" s="4">
        <v>42380</v>
      </c>
      <c r="E591" s="2">
        <v>5548</v>
      </c>
      <c r="F591" s="3" t="s">
        <v>5</v>
      </c>
      <c r="G591" s="3" t="s">
        <v>1</v>
      </c>
      <c r="H591" s="3" t="s">
        <v>4</v>
      </c>
      <c r="I591" s="2">
        <v>1985</v>
      </c>
      <c r="J591" s="2">
        <v>900</v>
      </c>
      <c r="K591" s="2">
        <v>83</v>
      </c>
      <c r="L591" s="2">
        <v>0.7</v>
      </c>
      <c r="M591" s="1">
        <v>12.09</v>
      </c>
      <c r="N591" s="1">
        <v>2.7999999999999998E-4</v>
      </c>
      <c r="O591" s="1">
        <v>0.60499999999999998</v>
      </c>
      <c r="P591" s="1">
        <v>4.3999999999999999E-5</v>
      </c>
      <c r="Q591" s="1">
        <v>0.89052083213549305</v>
      </c>
      <c r="R591" s="1">
        <v>6.5304861336047307E-2</v>
      </c>
      <c r="S591" s="16"/>
      <c r="T591" s="16"/>
      <c r="V591" s="18"/>
      <c r="W591" s="18"/>
      <c r="Z591" s="18"/>
    </row>
    <row r="592" spans="1:26" s="5" customFormat="1" ht="15" customHeight="1" x14ac:dyDescent="0.25">
      <c r="A592" s="2">
        <v>2015</v>
      </c>
      <c r="B592" s="2">
        <v>1956</v>
      </c>
      <c r="C592" s="3" t="s">
        <v>17</v>
      </c>
      <c r="D592" s="4">
        <v>42380</v>
      </c>
      <c r="E592" s="2">
        <v>5549</v>
      </c>
      <c r="F592" s="3" t="s">
        <v>2</v>
      </c>
      <c r="G592" s="3" t="s">
        <v>1</v>
      </c>
      <c r="H592" s="3" t="s">
        <v>28</v>
      </c>
      <c r="I592" s="2">
        <v>2015</v>
      </c>
      <c r="J592" s="2">
        <v>900</v>
      </c>
      <c r="K592" s="2">
        <v>100</v>
      </c>
      <c r="L592" s="2">
        <v>0.7</v>
      </c>
      <c r="M592" s="1">
        <v>2.15</v>
      </c>
      <c r="N592" s="1">
        <v>2.6999999999999999E-5</v>
      </c>
      <c r="O592" s="1">
        <v>8.9999999999999993E-3</v>
      </c>
      <c r="P592" s="1">
        <v>3.9999999999999998E-7</v>
      </c>
      <c r="Q592" s="1">
        <v>0.15774305950617001</v>
      </c>
      <c r="R592" s="1">
        <v>7.4999996178346396E-4</v>
      </c>
      <c r="S592" s="16">
        <f t="shared" si="63"/>
        <v>0.73277777262932298</v>
      </c>
      <c r="T592" s="16">
        <f t="shared" si="64"/>
        <v>6.4554861374263847E-2</v>
      </c>
      <c r="U592" s="5">
        <f t="shared" si="65"/>
        <v>2.0076103359707477E-3</v>
      </c>
      <c r="V592" s="18">
        <f t="shared" si="66"/>
        <v>1.7686263390209272E-4</v>
      </c>
      <c r="W592" s="18">
        <f t="shared" si="67"/>
        <v>1.6271362318992532E-4</v>
      </c>
      <c r="X592" s="5">
        <f>LOOKUP(G7,'Load Factor Adjustment'!$A$32:$A$36,'Load Factor Adjustment'!$D$32:$D$36)</f>
        <v>0.68571428571428572</v>
      </c>
      <c r="Y592" s="5">
        <f t="shared" si="68"/>
        <v>1.3766470875227984E-3</v>
      </c>
      <c r="Z592" s="18">
        <f t="shared" si="69"/>
        <v>1.1157505590166307E-4</v>
      </c>
    </row>
    <row r="593" spans="1:26" s="5" customFormat="1" ht="15" customHeight="1" x14ac:dyDescent="0.25">
      <c r="A593" s="2">
        <v>2015</v>
      </c>
      <c r="B593" s="2">
        <v>1957</v>
      </c>
      <c r="C593" s="3" t="s">
        <v>17</v>
      </c>
      <c r="D593" s="4">
        <v>42381</v>
      </c>
      <c r="E593" s="2">
        <v>5546</v>
      </c>
      <c r="F593" s="3" t="s">
        <v>5</v>
      </c>
      <c r="G593" s="3" t="s">
        <v>1</v>
      </c>
      <c r="H593" s="3" t="s">
        <v>4</v>
      </c>
      <c r="I593" s="2">
        <v>1981</v>
      </c>
      <c r="J593" s="2">
        <v>500</v>
      </c>
      <c r="K593" s="2">
        <v>109</v>
      </c>
      <c r="L593" s="2">
        <v>0.7</v>
      </c>
      <c r="M593" s="1">
        <v>12.09</v>
      </c>
      <c r="N593" s="1">
        <v>2.7999999999999998E-4</v>
      </c>
      <c r="O593" s="1">
        <v>0.60499999999999998</v>
      </c>
      <c r="P593" s="1">
        <v>4.3999999999999999E-5</v>
      </c>
      <c r="Q593" s="1">
        <v>0.64971064727422201</v>
      </c>
      <c r="R593" s="1">
        <v>4.7645447694974301E-2</v>
      </c>
      <c r="S593" s="16"/>
      <c r="T593" s="16"/>
      <c r="V593" s="18"/>
      <c r="W593" s="18"/>
      <c r="Z593" s="18"/>
    </row>
    <row r="594" spans="1:26" s="5" customFormat="1" ht="15" customHeight="1" x14ac:dyDescent="0.25">
      <c r="A594" s="2">
        <v>2015</v>
      </c>
      <c r="B594" s="2">
        <v>1957</v>
      </c>
      <c r="C594" s="3" t="s">
        <v>17</v>
      </c>
      <c r="D594" s="4">
        <v>42381</v>
      </c>
      <c r="E594" s="2">
        <v>5547</v>
      </c>
      <c r="F594" s="3" t="s">
        <v>2</v>
      </c>
      <c r="G594" s="3" t="s">
        <v>1</v>
      </c>
      <c r="H594" s="3" t="s">
        <v>0</v>
      </c>
      <c r="I594" s="2">
        <v>2015</v>
      </c>
      <c r="J594" s="2">
        <v>500</v>
      </c>
      <c r="K594" s="2">
        <v>115</v>
      </c>
      <c r="L594" s="2">
        <v>0.7</v>
      </c>
      <c r="M594" s="1">
        <v>2.3199999999999998</v>
      </c>
      <c r="N594" s="1">
        <v>3.0000000000000001E-5</v>
      </c>
      <c r="O594" s="1">
        <v>0.112</v>
      </c>
      <c r="P594" s="1">
        <v>7.9999999999999996E-6</v>
      </c>
      <c r="Q594" s="1">
        <v>0.106259640206241</v>
      </c>
      <c r="R594" s="1">
        <v>5.8564815328866404E-3</v>
      </c>
      <c r="S594" s="16">
        <f t="shared" si="63"/>
        <v>0.543451007067981</v>
      </c>
      <c r="T594" s="16">
        <f t="shared" si="64"/>
        <v>4.178896616208766E-2</v>
      </c>
      <c r="U594" s="5">
        <f t="shared" si="65"/>
        <v>1.4889068686794E-3</v>
      </c>
      <c r="V594" s="18">
        <f t="shared" si="66"/>
        <v>1.1449031825229496E-4</v>
      </c>
      <c r="W594" s="18">
        <f t="shared" si="67"/>
        <v>1.0533109279211137E-4</v>
      </c>
      <c r="X594" s="5">
        <f>LOOKUP(G9,'Load Factor Adjustment'!$A$32:$A$36,'Load Factor Adjustment'!$D$32:$D$36)</f>
        <v>0.68571428571428572</v>
      </c>
      <c r="Y594" s="5">
        <f t="shared" si="68"/>
        <v>1.0209647099515887E-3</v>
      </c>
      <c r="Z594" s="18">
        <f t="shared" si="69"/>
        <v>7.2227035057447801E-5</v>
      </c>
    </row>
    <row r="595" spans="1:26" s="5" customFormat="1" ht="15" customHeight="1" x14ac:dyDescent="0.25">
      <c r="A595" s="2">
        <v>2014</v>
      </c>
      <c r="B595" s="2">
        <v>1958</v>
      </c>
      <c r="C595" s="3" t="s">
        <v>17</v>
      </c>
      <c r="D595" s="4">
        <v>42381</v>
      </c>
      <c r="E595" s="2">
        <v>5550</v>
      </c>
      <c r="F595" s="3" t="s">
        <v>5</v>
      </c>
      <c r="G595" s="3" t="s">
        <v>1</v>
      </c>
      <c r="H595" s="3" t="s">
        <v>4</v>
      </c>
      <c r="I595" s="2">
        <v>1968</v>
      </c>
      <c r="J595" s="2">
        <v>1500</v>
      </c>
      <c r="K595" s="2">
        <v>55</v>
      </c>
      <c r="L595" s="2">
        <v>0.7</v>
      </c>
      <c r="M595" s="1">
        <v>12.09</v>
      </c>
      <c r="N595" s="1">
        <v>2.7999999999999998E-4</v>
      </c>
      <c r="O595" s="1">
        <v>0.60499999999999998</v>
      </c>
      <c r="P595" s="1">
        <v>4.3999999999999999E-5</v>
      </c>
      <c r="Q595" s="1">
        <v>0.98350694312152898</v>
      </c>
      <c r="R595" s="1">
        <v>7.2123842841016098E-2</v>
      </c>
      <c r="S595" s="16"/>
      <c r="T595" s="16"/>
      <c r="V595" s="18"/>
      <c r="W595" s="18"/>
      <c r="Z595" s="18"/>
    </row>
    <row r="596" spans="1:26" s="5" customFormat="1" ht="15" customHeight="1" x14ac:dyDescent="0.25">
      <c r="A596" s="2">
        <v>2014</v>
      </c>
      <c r="B596" s="2">
        <v>1958</v>
      </c>
      <c r="C596" s="3" t="s">
        <v>17</v>
      </c>
      <c r="D596" s="4">
        <v>42381</v>
      </c>
      <c r="E596" s="2">
        <v>5551</v>
      </c>
      <c r="F596" s="3" t="s">
        <v>2</v>
      </c>
      <c r="G596" s="3" t="s">
        <v>1</v>
      </c>
      <c r="H596" s="3" t="s">
        <v>0</v>
      </c>
      <c r="I596" s="2">
        <v>2014</v>
      </c>
      <c r="J596" s="2">
        <v>1500</v>
      </c>
      <c r="K596" s="2">
        <v>64</v>
      </c>
      <c r="L596" s="2">
        <v>0.7</v>
      </c>
      <c r="M596" s="1">
        <v>2.74</v>
      </c>
      <c r="N596" s="1">
        <v>3.6000000000000001E-5</v>
      </c>
      <c r="O596" s="1">
        <v>8.9999999999999993E-3</v>
      </c>
      <c r="P596" s="1">
        <v>8.9999999999999996E-7</v>
      </c>
      <c r="Q596" s="1">
        <v>0.222962960579769</v>
      </c>
      <c r="R596" s="1">
        <v>1.1666666042056701E-3</v>
      </c>
      <c r="S596" s="16">
        <f t="shared" si="63"/>
        <v>0.76054398254175992</v>
      </c>
      <c r="T596" s="16">
        <f t="shared" si="64"/>
        <v>7.0957176236810429E-2</v>
      </c>
      <c r="U596" s="5">
        <f t="shared" si="65"/>
        <v>2.0836821439500271E-3</v>
      </c>
      <c r="V596" s="18">
        <f t="shared" si="66"/>
        <v>1.944032225666039E-4</v>
      </c>
      <c r="W596" s="18">
        <f t="shared" si="67"/>
        <v>1.788509647612756E-4</v>
      </c>
      <c r="X596" s="5">
        <f>LOOKUP(G11,'Load Factor Adjustment'!$A$32:$A$36,'Load Factor Adjustment'!$D$32:$D$36)</f>
        <v>0.68571428571428572</v>
      </c>
      <c r="Y596" s="5">
        <f t="shared" si="68"/>
        <v>1.4288106129943044E-3</v>
      </c>
      <c r="Z596" s="18">
        <f t="shared" si="69"/>
        <v>1.2264066155058897E-4</v>
      </c>
    </row>
    <row r="597" spans="1:26" s="5" customFormat="1" ht="15" customHeight="1" x14ac:dyDescent="0.25">
      <c r="A597" s="2">
        <v>2014</v>
      </c>
      <c r="B597" s="2">
        <v>1959</v>
      </c>
      <c r="C597" s="3" t="s">
        <v>17</v>
      </c>
      <c r="D597" s="4">
        <v>42264</v>
      </c>
      <c r="E597" s="2">
        <v>5512</v>
      </c>
      <c r="F597" s="3" t="s">
        <v>5</v>
      </c>
      <c r="G597" s="3" t="s">
        <v>1</v>
      </c>
      <c r="H597" s="3" t="s">
        <v>4</v>
      </c>
      <c r="I597" s="2">
        <v>1989</v>
      </c>
      <c r="J597" s="2">
        <v>1500</v>
      </c>
      <c r="K597" s="2">
        <v>300</v>
      </c>
      <c r="L597" s="2">
        <v>0.7</v>
      </c>
      <c r="M597" s="1">
        <v>7.6</v>
      </c>
      <c r="N597" s="1">
        <v>1.8000000000000001E-4</v>
      </c>
      <c r="O597" s="1">
        <v>0.27400000000000002</v>
      </c>
      <c r="P597" s="1">
        <v>1.9899999999999999E-5</v>
      </c>
      <c r="Q597" s="1">
        <v>3.3888888094326601</v>
      </c>
      <c r="R597" s="1">
        <v>0.17805555101645301</v>
      </c>
      <c r="S597" s="16"/>
      <c r="T597" s="16"/>
      <c r="V597" s="18"/>
      <c r="W597" s="18"/>
      <c r="Z597" s="18"/>
    </row>
    <row r="598" spans="1:26" s="5" customFormat="1" ht="15" customHeight="1" x14ac:dyDescent="0.25">
      <c r="A598" s="2">
        <v>2014</v>
      </c>
      <c r="B598" s="2">
        <v>1959</v>
      </c>
      <c r="C598" s="3" t="s">
        <v>17</v>
      </c>
      <c r="D598" s="4">
        <v>42264</v>
      </c>
      <c r="E598" s="2">
        <v>5513</v>
      </c>
      <c r="F598" s="3" t="s">
        <v>2</v>
      </c>
      <c r="G598" s="3" t="s">
        <v>1</v>
      </c>
      <c r="H598" s="3" t="s">
        <v>28</v>
      </c>
      <c r="I598" s="2">
        <v>2013</v>
      </c>
      <c r="J598" s="2">
        <v>1500</v>
      </c>
      <c r="K598" s="2">
        <v>350</v>
      </c>
      <c r="L598" s="2">
        <v>0.7</v>
      </c>
      <c r="M598" s="1">
        <v>1.29</v>
      </c>
      <c r="N598" s="1">
        <v>1.7E-5</v>
      </c>
      <c r="O598" s="1">
        <v>8.9999999999999993E-3</v>
      </c>
      <c r="P598" s="1">
        <v>2.9999999999999999E-7</v>
      </c>
      <c r="Q598" s="1">
        <v>0.57421872567386301</v>
      </c>
      <c r="R598" s="1">
        <v>4.5572914643504103E-3</v>
      </c>
      <c r="S598" s="16">
        <f t="shared" si="63"/>
        <v>2.8146700837587972</v>
      </c>
      <c r="T598" s="16">
        <f t="shared" si="64"/>
        <v>0.1734982595521026</v>
      </c>
      <c r="U598" s="5">
        <f t="shared" si="65"/>
        <v>7.7114248870104032E-3</v>
      </c>
      <c r="V598" s="18">
        <f t="shared" si="66"/>
        <v>4.7533769740302085E-4</v>
      </c>
      <c r="W598" s="18">
        <f t="shared" si="67"/>
        <v>4.3731068161077921E-4</v>
      </c>
      <c r="X598" s="5">
        <f>LOOKUP(G598,'Load Factor Adjustment'!$A$40:$A$46,'Load Factor Adjustment'!$D$40:$D$46)</f>
        <v>0.68571428571428572</v>
      </c>
      <c r="Y598" s="5">
        <f t="shared" si="68"/>
        <v>5.2878342082357055E-3</v>
      </c>
      <c r="Z598" s="18">
        <f t="shared" si="69"/>
        <v>2.9987018167596289E-4</v>
      </c>
    </row>
    <row r="599" spans="1:26" s="5" customFormat="1" ht="15" customHeight="1" x14ac:dyDescent="0.25">
      <c r="A599" s="2">
        <v>2015</v>
      </c>
      <c r="B599" s="2">
        <v>1960</v>
      </c>
      <c r="C599" s="3" t="s">
        <v>7</v>
      </c>
      <c r="D599" s="4">
        <v>42384</v>
      </c>
      <c r="E599" s="2">
        <v>5569</v>
      </c>
      <c r="F599" s="3" t="s">
        <v>5</v>
      </c>
      <c r="G599" s="3" t="s">
        <v>31</v>
      </c>
      <c r="H599" s="3" t="s">
        <v>4</v>
      </c>
      <c r="I599" s="2">
        <v>1989</v>
      </c>
      <c r="J599" s="2">
        <v>1500</v>
      </c>
      <c r="K599" s="2">
        <v>135</v>
      </c>
      <c r="L599" s="2">
        <v>0.36</v>
      </c>
      <c r="M599" s="1">
        <v>7.6</v>
      </c>
      <c r="N599" s="1">
        <v>1.8000000000000001E-4</v>
      </c>
      <c r="O599" s="1">
        <v>0.27400000000000002</v>
      </c>
      <c r="P599" s="1">
        <v>1.9899999999999999E-5</v>
      </c>
      <c r="Q599" s="1">
        <v>0.78428574041829302</v>
      </c>
      <c r="R599" s="1">
        <v>4.1207144145842999E-2</v>
      </c>
      <c r="S599" s="16"/>
      <c r="T599" s="16"/>
      <c r="V599" s="18"/>
      <c r="W599" s="18"/>
      <c r="Z599" s="18"/>
    </row>
    <row r="600" spans="1:26" s="5" customFormat="1" ht="15" customHeight="1" x14ac:dyDescent="0.25">
      <c r="A600" s="2">
        <v>2015</v>
      </c>
      <c r="B600" s="2">
        <v>1960</v>
      </c>
      <c r="C600" s="3" t="s">
        <v>7</v>
      </c>
      <c r="D600" s="4">
        <v>42384</v>
      </c>
      <c r="E600" s="2">
        <v>5570</v>
      </c>
      <c r="F600" s="3" t="s">
        <v>2</v>
      </c>
      <c r="G600" s="3" t="s">
        <v>31</v>
      </c>
      <c r="H600" s="3" t="s">
        <v>0</v>
      </c>
      <c r="I600" s="2">
        <v>2015</v>
      </c>
      <c r="J600" s="2">
        <v>1500</v>
      </c>
      <c r="K600" s="2">
        <v>161</v>
      </c>
      <c r="L600" s="2">
        <v>0.36</v>
      </c>
      <c r="M600" s="1">
        <v>0.26</v>
      </c>
      <c r="N600" s="1">
        <v>3.9999999999999998E-6</v>
      </c>
      <c r="O600" s="1">
        <v>8.9999999999999993E-3</v>
      </c>
      <c r="P600" s="1">
        <v>3.9999999999999998E-7</v>
      </c>
      <c r="Q600" s="1">
        <v>2.77916668498117E-2</v>
      </c>
      <c r="R600" s="1">
        <v>1.15000001192792E-3</v>
      </c>
      <c r="S600" s="16">
        <f t="shared" si="63"/>
        <v>0.75649407356848131</v>
      </c>
      <c r="T600" s="16">
        <f t="shared" si="64"/>
        <v>4.0057144133915076E-2</v>
      </c>
      <c r="U600" s="5">
        <f t="shared" si="65"/>
        <v>2.072586502927346E-3</v>
      </c>
      <c r="V600" s="18">
        <f t="shared" si="66"/>
        <v>1.0974560036689062E-4</v>
      </c>
      <c r="W600" s="18">
        <f t="shared" si="67"/>
        <v>1.0096595233753937E-4</v>
      </c>
      <c r="X600" s="5">
        <f>LOOKUP(G15,'Load Factor Adjustment'!$A$32:$A$36,'Load Factor Adjustment'!$D$32:$D$36)</f>
        <v>0.68571428571428572</v>
      </c>
      <c r="Y600" s="5">
        <f t="shared" si="68"/>
        <v>1.4212021734358944E-3</v>
      </c>
      <c r="Z600" s="18">
        <f t="shared" si="69"/>
        <v>6.9233795888598427E-5</v>
      </c>
    </row>
    <row r="601" spans="1:26" s="5" customFormat="1" ht="15" customHeight="1" x14ac:dyDescent="0.25">
      <c r="A601" s="2">
        <v>2015</v>
      </c>
      <c r="B601" s="2">
        <v>1961</v>
      </c>
      <c r="C601" s="3" t="s">
        <v>7</v>
      </c>
      <c r="D601" s="4">
        <v>42388</v>
      </c>
      <c r="E601" s="2">
        <v>5567</v>
      </c>
      <c r="F601" s="3" t="s">
        <v>5</v>
      </c>
      <c r="G601" s="3" t="s">
        <v>1</v>
      </c>
      <c r="H601" s="3" t="s">
        <v>4</v>
      </c>
      <c r="I601" s="2">
        <v>1979</v>
      </c>
      <c r="J601" s="2">
        <v>250</v>
      </c>
      <c r="K601" s="2">
        <v>210</v>
      </c>
      <c r="L601" s="2">
        <v>0.7</v>
      </c>
      <c r="M601" s="1">
        <v>11.16</v>
      </c>
      <c r="N601" s="1">
        <v>2.5999999999999998E-4</v>
      </c>
      <c r="O601" s="1">
        <v>0.39600000000000002</v>
      </c>
      <c r="P601" s="1">
        <v>2.8799999999999999E-5</v>
      </c>
      <c r="Q601" s="1">
        <v>0.56004049383449905</v>
      </c>
      <c r="R601" s="1">
        <v>2.7999999103935299E-2</v>
      </c>
      <c r="S601" s="16"/>
      <c r="T601" s="16"/>
      <c r="V601" s="18"/>
      <c r="W601" s="18"/>
      <c r="Z601" s="18"/>
    </row>
    <row r="602" spans="1:26" s="5" customFormat="1" ht="15" customHeight="1" x14ac:dyDescent="0.25">
      <c r="A602" s="2">
        <v>2015</v>
      </c>
      <c r="B602" s="2">
        <v>1961</v>
      </c>
      <c r="C602" s="3" t="s">
        <v>7</v>
      </c>
      <c r="D602" s="4">
        <v>42388</v>
      </c>
      <c r="E602" s="2">
        <v>5568</v>
      </c>
      <c r="F602" s="3" t="s">
        <v>2</v>
      </c>
      <c r="G602" s="3" t="s">
        <v>1</v>
      </c>
      <c r="H602" s="3" t="s">
        <v>28</v>
      </c>
      <c r="I602" s="2">
        <v>2014</v>
      </c>
      <c r="J602" s="2">
        <v>250</v>
      </c>
      <c r="K602" s="2">
        <v>125</v>
      </c>
      <c r="L602" s="2">
        <v>0.7</v>
      </c>
      <c r="M602" s="1">
        <v>2.15</v>
      </c>
      <c r="N602" s="1">
        <v>2.6999999999999999E-5</v>
      </c>
      <c r="O602" s="1">
        <v>8.9999999999999993E-3</v>
      </c>
      <c r="P602" s="1">
        <v>3.9999999999999998E-7</v>
      </c>
      <c r="Q602" s="1">
        <v>5.2656010277664103E-2</v>
      </c>
      <c r="R602" s="1">
        <v>2.2907020294726099E-4</v>
      </c>
      <c r="S602" s="16">
        <f t="shared" si="63"/>
        <v>0.50738448355683496</v>
      </c>
      <c r="T602" s="16">
        <f t="shared" si="64"/>
        <v>2.7770928900988038E-2</v>
      </c>
      <c r="U602" s="5">
        <f t="shared" si="65"/>
        <v>1.3900944754981781E-3</v>
      </c>
      <c r="V602" s="18">
        <f t="shared" si="66"/>
        <v>7.6084736715035722E-5</v>
      </c>
      <c r="W602" s="18">
        <f t="shared" si="67"/>
        <v>6.9997957777832861E-5</v>
      </c>
      <c r="X602" s="5">
        <f>LOOKUP(G17,'Load Factor Adjustment'!$A$32:$A$36,'Load Factor Adjustment'!$D$32:$D$36)</f>
        <v>0.68571428571428572</v>
      </c>
      <c r="Y602" s="5">
        <f t="shared" si="68"/>
        <v>9.5320764034160783E-4</v>
      </c>
      <c r="Z602" s="18">
        <f t="shared" si="69"/>
        <v>4.7998599619085392E-5</v>
      </c>
    </row>
    <row r="603" spans="1:26" s="5" customFormat="1" ht="15" customHeight="1" x14ac:dyDescent="0.25">
      <c r="A603" s="2">
        <v>2015</v>
      </c>
      <c r="B603" s="2">
        <v>1962</v>
      </c>
      <c r="C603" s="3" t="s">
        <v>7</v>
      </c>
      <c r="D603" s="4">
        <v>42359</v>
      </c>
      <c r="E603" s="2">
        <v>5561</v>
      </c>
      <c r="F603" s="3" t="s">
        <v>5</v>
      </c>
      <c r="G603" s="3" t="s">
        <v>1</v>
      </c>
      <c r="H603" s="3" t="s">
        <v>8</v>
      </c>
      <c r="I603" s="2">
        <v>2001</v>
      </c>
      <c r="J603" s="2">
        <v>2100</v>
      </c>
      <c r="K603" s="2">
        <v>198</v>
      </c>
      <c r="L603" s="2">
        <v>0.7</v>
      </c>
      <c r="M603" s="1">
        <v>5.93</v>
      </c>
      <c r="N603" s="1">
        <v>1.3999999999999999E-4</v>
      </c>
      <c r="O603" s="1">
        <v>0.12</v>
      </c>
      <c r="P603" s="1">
        <v>6.3999999999999997E-6</v>
      </c>
      <c r="Q603" s="1">
        <v>2.4415415844089199</v>
      </c>
      <c r="R603" s="1">
        <v>6.3139998352135601E-2</v>
      </c>
      <c r="S603" s="16"/>
      <c r="T603" s="16"/>
      <c r="V603" s="18"/>
      <c r="W603" s="18"/>
      <c r="Z603" s="18"/>
    </row>
    <row r="604" spans="1:26" s="5" customFormat="1" ht="15" customHeight="1" x14ac:dyDescent="0.25">
      <c r="A604" s="2">
        <v>2015</v>
      </c>
      <c r="B604" s="2">
        <v>1962</v>
      </c>
      <c r="C604" s="3" t="s">
        <v>7</v>
      </c>
      <c r="D604" s="4">
        <v>42359</v>
      </c>
      <c r="E604" s="2">
        <v>5562</v>
      </c>
      <c r="F604" s="3" t="s">
        <v>2</v>
      </c>
      <c r="G604" s="3" t="s">
        <v>1</v>
      </c>
      <c r="H604" s="3" t="s">
        <v>28</v>
      </c>
      <c r="I604" s="2">
        <v>2012</v>
      </c>
      <c r="J604" s="2">
        <v>2100</v>
      </c>
      <c r="K604" s="2">
        <v>230</v>
      </c>
      <c r="L604" s="2">
        <v>0.7</v>
      </c>
      <c r="M604" s="1">
        <v>1.29</v>
      </c>
      <c r="N604" s="1">
        <v>1.7E-5</v>
      </c>
      <c r="O604" s="1">
        <v>8.9999999999999993E-3</v>
      </c>
      <c r="P604" s="1">
        <v>2.9999999999999999E-7</v>
      </c>
      <c r="Q604" s="1">
        <v>0.54728817207404901</v>
      </c>
      <c r="R604" s="1">
        <v>4.5281248200209102E-3</v>
      </c>
      <c r="S604" s="16">
        <f t="shared" si="63"/>
        <v>1.8942534123348709</v>
      </c>
      <c r="T604" s="16">
        <f t="shared" si="64"/>
        <v>5.8611873532114694E-2</v>
      </c>
      <c r="U604" s="5">
        <f t="shared" si="65"/>
        <v>5.1897353762599199E-3</v>
      </c>
      <c r="V604" s="18">
        <f t="shared" si="66"/>
        <v>1.6058047543045123E-4</v>
      </c>
      <c r="W604" s="18">
        <f t="shared" si="67"/>
        <v>1.4773403739601514E-4</v>
      </c>
      <c r="X604" s="5">
        <f>LOOKUP(G604,'Load Factor Adjustment'!$A$40:$A$46,'Load Factor Adjustment'!$D$40:$D$46)</f>
        <v>0.68571428571428572</v>
      </c>
      <c r="Y604" s="5">
        <f t="shared" si="68"/>
        <v>3.5586756865782308E-3</v>
      </c>
      <c r="Z604" s="18">
        <f t="shared" si="69"/>
        <v>1.0130333992869609E-4</v>
      </c>
    </row>
    <row r="605" spans="1:26" s="5" customFormat="1" ht="15" customHeight="1" x14ac:dyDescent="0.25">
      <c r="A605" s="2">
        <v>2015</v>
      </c>
      <c r="B605" s="2">
        <v>1963</v>
      </c>
      <c r="C605" s="3" t="s">
        <v>7</v>
      </c>
      <c r="D605" s="4">
        <v>42359</v>
      </c>
      <c r="E605" s="2">
        <v>5563</v>
      </c>
      <c r="F605" s="3" t="s">
        <v>5</v>
      </c>
      <c r="G605" s="3" t="s">
        <v>1</v>
      </c>
      <c r="H605" s="3" t="s">
        <v>8</v>
      </c>
      <c r="I605" s="2">
        <v>1997</v>
      </c>
      <c r="J605" s="2">
        <v>1800</v>
      </c>
      <c r="K605" s="2">
        <v>270</v>
      </c>
      <c r="L605" s="2">
        <v>0.7</v>
      </c>
      <c r="M605" s="1">
        <v>5.93</v>
      </c>
      <c r="N605" s="1">
        <v>1.3999999999999999E-4</v>
      </c>
      <c r="O605" s="1">
        <v>0.12</v>
      </c>
      <c r="P605" s="1">
        <v>6.3999999999999997E-6</v>
      </c>
      <c r="Q605" s="1">
        <v>2.8537499038545802</v>
      </c>
      <c r="R605" s="1">
        <v>7.3799998073924705E-2</v>
      </c>
      <c r="S605" s="16"/>
      <c r="T605" s="16"/>
      <c r="V605" s="18"/>
      <c r="W605" s="18"/>
      <c r="Z605" s="18"/>
    </row>
    <row r="606" spans="1:26" s="5" customFormat="1" ht="15" customHeight="1" x14ac:dyDescent="0.25">
      <c r="A606" s="2">
        <v>2015</v>
      </c>
      <c r="B606" s="2">
        <v>1963</v>
      </c>
      <c r="C606" s="3" t="s">
        <v>7</v>
      </c>
      <c r="D606" s="4">
        <v>42359</v>
      </c>
      <c r="E606" s="2">
        <v>5564</v>
      </c>
      <c r="F606" s="3" t="s">
        <v>2</v>
      </c>
      <c r="G606" s="3" t="s">
        <v>1</v>
      </c>
      <c r="H606" s="3" t="s">
        <v>28</v>
      </c>
      <c r="I606" s="2">
        <v>2013</v>
      </c>
      <c r="J606" s="2">
        <v>1800</v>
      </c>
      <c r="K606" s="2">
        <v>310</v>
      </c>
      <c r="L606" s="2">
        <v>0.7</v>
      </c>
      <c r="M606" s="1">
        <v>1.29</v>
      </c>
      <c r="N606" s="1">
        <v>1.7E-5</v>
      </c>
      <c r="O606" s="1">
        <v>8.9999999999999993E-3</v>
      </c>
      <c r="P606" s="1">
        <v>2.9999999999999999E-7</v>
      </c>
      <c r="Q606" s="1">
        <v>0.62129164081703303</v>
      </c>
      <c r="R606" s="1">
        <v>5.0374997885202898E-3</v>
      </c>
      <c r="S606" s="16">
        <f t="shared" si="63"/>
        <v>2.2324582630375471</v>
      </c>
      <c r="T606" s="16">
        <f t="shared" si="64"/>
        <v>6.8762498285404414E-2</v>
      </c>
      <c r="U606" s="5">
        <f t="shared" si="65"/>
        <v>6.1163240083220473E-3</v>
      </c>
      <c r="V606" s="18">
        <f t="shared" si="66"/>
        <v>1.8839040626138196E-4</v>
      </c>
      <c r="W606" s="18">
        <f t="shared" si="67"/>
        <v>1.7331917376047141E-4</v>
      </c>
      <c r="X606" s="5">
        <f>LOOKUP(G606,'Load Factor Adjustment'!$A$40:$A$46,'Load Factor Adjustment'!$D$40:$D$46)</f>
        <v>0.68571428571428572</v>
      </c>
      <c r="Y606" s="5">
        <f t="shared" si="68"/>
        <v>4.1940507485636897E-3</v>
      </c>
      <c r="Z606" s="18">
        <f t="shared" si="69"/>
        <v>1.1884743343575183E-4</v>
      </c>
    </row>
    <row r="607" spans="1:26" s="5" customFormat="1" ht="15" customHeight="1" x14ac:dyDescent="0.25">
      <c r="A607" s="2">
        <v>2015</v>
      </c>
      <c r="B607" s="2">
        <v>1964</v>
      </c>
      <c r="C607" s="3" t="s">
        <v>7</v>
      </c>
      <c r="D607" s="4">
        <v>42359</v>
      </c>
      <c r="E607" s="2">
        <v>5565</v>
      </c>
      <c r="F607" s="3" t="s">
        <v>5</v>
      </c>
      <c r="G607" s="3" t="s">
        <v>1</v>
      </c>
      <c r="H607" s="3" t="s">
        <v>8</v>
      </c>
      <c r="I607" s="2">
        <v>2000</v>
      </c>
      <c r="J607" s="2">
        <v>1800</v>
      </c>
      <c r="K607" s="2">
        <v>295</v>
      </c>
      <c r="L607" s="2">
        <v>0.7</v>
      </c>
      <c r="M607" s="1">
        <v>5.93</v>
      </c>
      <c r="N607" s="1">
        <v>1.3999999999999999E-4</v>
      </c>
      <c r="O607" s="1">
        <v>0.12</v>
      </c>
      <c r="P607" s="1">
        <v>6.3999999999999997E-6</v>
      </c>
      <c r="Q607" s="1">
        <v>3.1179860060633402</v>
      </c>
      <c r="R607" s="1">
        <v>8.0633331228917707E-2</v>
      </c>
      <c r="S607" s="16"/>
      <c r="T607" s="16"/>
      <c r="V607" s="18"/>
      <c r="W607" s="18"/>
      <c r="Z607" s="18"/>
    </row>
    <row r="608" spans="1:26" s="5" customFormat="1" ht="15" customHeight="1" x14ac:dyDescent="0.25">
      <c r="A608" s="2">
        <v>2015</v>
      </c>
      <c r="B608" s="2">
        <v>1964</v>
      </c>
      <c r="C608" s="3" t="s">
        <v>7</v>
      </c>
      <c r="D608" s="4">
        <v>42359</v>
      </c>
      <c r="E608" s="2">
        <v>5566</v>
      </c>
      <c r="F608" s="3" t="s">
        <v>2</v>
      </c>
      <c r="G608" s="3" t="s">
        <v>1</v>
      </c>
      <c r="H608" s="3" t="s">
        <v>28</v>
      </c>
      <c r="I608" s="2">
        <v>2013</v>
      </c>
      <c r="J608" s="2">
        <v>1800</v>
      </c>
      <c r="K608" s="2">
        <v>295</v>
      </c>
      <c r="L608" s="2">
        <v>0.7</v>
      </c>
      <c r="M608" s="1">
        <v>1.29</v>
      </c>
      <c r="N608" s="1">
        <v>1.7E-5</v>
      </c>
      <c r="O608" s="1">
        <v>8.9999999999999993E-3</v>
      </c>
      <c r="P608" s="1">
        <v>2.9999999999999999E-7</v>
      </c>
      <c r="Q608" s="1">
        <v>0.59122914206782196</v>
      </c>
      <c r="R608" s="1">
        <v>4.7937497987531798E-3</v>
      </c>
      <c r="S608" s="16">
        <f t="shared" si="63"/>
        <v>2.5267568639955185</v>
      </c>
      <c r="T608" s="16">
        <f t="shared" si="64"/>
        <v>7.5839581430164532E-2</v>
      </c>
      <c r="U608" s="5">
        <f t="shared" si="65"/>
        <v>6.9226215451932017E-3</v>
      </c>
      <c r="V608" s="18">
        <f t="shared" si="66"/>
        <v>2.0777967515113571E-4</v>
      </c>
      <c r="W608" s="18">
        <f t="shared" si="67"/>
        <v>1.9115730113904487E-4</v>
      </c>
      <c r="X608" s="5">
        <f>LOOKUP(G608,'Load Factor Adjustment'!$A$40:$A$46,'Load Factor Adjustment'!$D$40:$D$46)</f>
        <v>0.68571428571428572</v>
      </c>
      <c r="Y608" s="5">
        <f t="shared" si="68"/>
        <v>4.7469404881324813E-3</v>
      </c>
      <c r="Z608" s="18">
        <f t="shared" si="69"/>
        <v>1.3107929220963077E-4</v>
      </c>
    </row>
    <row r="609" spans="1:26" s="5" customFormat="1" ht="15" customHeight="1" x14ac:dyDescent="0.25">
      <c r="A609" s="2">
        <v>2015</v>
      </c>
      <c r="B609" s="2">
        <v>1965</v>
      </c>
      <c r="C609" s="3" t="s">
        <v>7</v>
      </c>
      <c r="D609" s="4">
        <v>42389</v>
      </c>
      <c r="E609" s="2">
        <v>5526</v>
      </c>
      <c r="F609" s="3" t="s">
        <v>5</v>
      </c>
      <c r="G609" s="3" t="s">
        <v>1</v>
      </c>
      <c r="H609" s="3" t="s">
        <v>4</v>
      </c>
      <c r="I609" s="2">
        <v>1995</v>
      </c>
      <c r="J609" s="2">
        <v>3000</v>
      </c>
      <c r="K609" s="2">
        <v>199</v>
      </c>
      <c r="L609" s="2">
        <v>0.7</v>
      </c>
      <c r="M609" s="1">
        <v>7.6</v>
      </c>
      <c r="N609" s="1">
        <v>1.8000000000000001E-4</v>
      </c>
      <c r="O609" s="1">
        <v>0.27400000000000002</v>
      </c>
      <c r="P609" s="1">
        <v>1.9899999999999999E-5</v>
      </c>
      <c r="Q609" s="1">
        <v>4.4959258205139996</v>
      </c>
      <c r="R609" s="1">
        <v>0.236220364348494</v>
      </c>
      <c r="S609" s="16"/>
      <c r="T609" s="16"/>
      <c r="V609" s="18"/>
      <c r="W609" s="18"/>
      <c r="Z609" s="18"/>
    </row>
    <row r="610" spans="1:26" s="5" customFormat="1" ht="15" customHeight="1" x14ac:dyDescent="0.25">
      <c r="A610" s="2">
        <v>2015</v>
      </c>
      <c r="B610" s="2">
        <v>1965</v>
      </c>
      <c r="C610" s="3" t="s">
        <v>7</v>
      </c>
      <c r="D610" s="4">
        <v>42389</v>
      </c>
      <c r="E610" s="2">
        <v>5525</v>
      </c>
      <c r="F610" s="3" t="s">
        <v>2</v>
      </c>
      <c r="G610" s="3" t="s">
        <v>1</v>
      </c>
      <c r="H610" s="3" t="s">
        <v>28</v>
      </c>
      <c r="I610" s="2">
        <v>2014</v>
      </c>
      <c r="J610" s="2">
        <v>3000</v>
      </c>
      <c r="K610" s="2">
        <v>235</v>
      </c>
      <c r="L610" s="2">
        <v>0.7</v>
      </c>
      <c r="M610" s="1">
        <v>1.29</v>
      </c>
      <c r="N610" s="1">
        <v>1.7E-5</v>
      </c>
      <c r="O610" s="1">
        <v>8.9999999999999993E-3</v>
      </c>
      <c r="P610" s="1">
        <v>2.9999999999999999E-7</v>
      </c>
      <c r="Q610" s="1">
        <v>0.81270830068793598</v>
      </c>
      <c r="R610" s="1">
        <v>6.8541664084539799E-3</v>
      </c>
      <c r="S610" s="16">
        <f t="shared" si="63"/>
        <v>3.6832175198260635</v>
      </c>
      <c r="T610" s="16">
        <f t="shared" si="64"/>
        <v>0.22936619794004001</v>
      </c>
      <c r="U610" s="5">
        <f t="shared" si="65"/>
        <v>1.009100690363305E-2</v>
      </c>
      <c r="V610" s="18">
        <f t="shared" si="66"/>
        <v>6.2840054230147953E-4</v>
      </c>
      <c r="W610" s="18">
        <f t="shared" si="67"/>
        <v>5.7812849891736122E-4</v>
      </c>
      <c r="X610" s="5">
        <f>LOOKUP(G25,'Load Factor Adjustment'!$A$32:$A$36,'Load Factor Adjustment'!$D$32:$D$36)</f>
        <v>0.68571428571428572</v>
      </c>
      <c r="Y610" s="5">
        <f t="shared" si="68"/>
        <v>6.9195475910626631E-3</v>
      </c>
      <c r="Z610" s="18">
        <f t="shared" si="69"/>
        <v>3.9643097068619058E-4</v>
      </c>
    </row>
    <row r="611" spans="1:26" s="5" customFormat="1" ht="15" customHeight="1" x14ac:dyDescent="0.25">
      <c r="A611" s="2">
        <v>2014</v>
      </c>
      <c r="B611" s="2">
        <v>1966</v>
      </c>
      <c r="C611" s="3" t="s">
        <v>7</v>
      </c>
      <c r="D611" s="4">
        <v>42376</v>
      </c>
      <c r="E611" s="2">
        <v>5527</v>
      </c>
      <c r="F611" s="3" t="s">
        <v>5</v>
      </c>
      <c r="G611" s="3" t="s">
        <v>27</v>
      </c>
      <c r="H611" s="3" t="s">
        <v>4</v>
      </c>
      <c r="I611" s="2">
        <v>1978</v>
      </c>
      <c r="J611" s="2">
        <v>1600</v>
      </c>
      <c r="K611" s="2">
        <v>104</v>
      </c>
      <c r="L611" s="2">
        <v>0.51</v>
      </c>
      <c r="M611" s="1">
        <v>12.09</v>
      </c>
      <c r="N611" s="1">
        <v>2.7999999999999998E-4</v>
      </c>
      <c r="O611" s="1">
        <v>0.60499999999999998</v>
      </c>
      <c r="P611" s="1">
        <v>4.3999999999999999E-5</v>
      </c>
      <c r="Q611" s="1">
        <v>1.4452698369127901</v>
      </c>
      <c r="R611" s="1">
        <v>0.10598645521456</v>
      </c>
      <c r="S611" s="16"/>
      <c r="T611" s="16"/>
      <c r="V611" s="18"/>
      <c r="W611" s="18"/>
      <c r="Z611" s="18"/>
    </row>
    <row r="612" spans="1:26" s="5" customFormat="1" ht="15" customHeight="1" x14ac:dyDescent="0.25">
      <c r="A612" s="2">
        <v>2014</v>
      </c>
      <c r="B612" s="2">
        <v>1966</v>
      </c>
      <c r="C612" s="3" t="s">
        <v>7</v>
      </c>
      <c r="D612" s="4">
        <v>42376</v>
      </c>
      <c r="E612" s="2">
        <v>5528</v>
      </c>
      <c r="F612" s="3" t="s">
        <v>2</v>
      </c>
      <c r="G612" s="3" t="s">
        <v>27</v>
      </c>
      <c r="H612" s="3" t="s">
        <v>13</v>
      </c>
      <c r="I612" s="2">
        <v>2015</v>
      </c>
      <c r="J612" s="2">
        <v>1600</v>
      </c>
      <c r="K612" s="2">
        <v>125</v>
      </c>
      <c r="L612" s="2">
        <v>0.51</v>
      </c>
      <c r="M612" s="1">
        <v>2.3199999999999998</v>
      </c>
      <c r="N612" s="1">
        <v>3.0000000000000001E-5</v>
      </c>
      <c r="O612" s="1">
        <v>0.112</v>
      </c>
      <c r="P612" s="1">
        <v>7.9999999999999996E-6</v>
      </c>
      <c r="Q612" s="1">
        <v>0.28783067426095299</v>
      </c>
      <c r="R612" s="1">
        <v>1.97883597888515E-2</v>
      </c>
      <c r="S612" s="16">
        <f t="shared" si="63"/>
        <v>1.157439162651837</v>
      </c>
      <c r="T612" s="16">
        <f t="shared" si="64"/>
        <v>8.6198095425708499E-2</v>
      </c>
      <c r="U612" s="5">
        <f t="shared" si="65"/>
        <v>3.1710661990461287E-3</v>
      </c>
      <c r="V612" s="18">
        <f t="shared" si="66"/>
        <v>2.361591655498863E-4</v>
      </c>
      <c r="W612" s="18">
        <f t="shared" si="67"/>
        <v>2.172664323058954E-4</v>
      </c>
      <c r="X612" s="5">
        <f>LOOKUP(G27,'Load Factor Adjustment'!$A$32:$A$36,'Load Factor Adjustment'!$D$32:$D$36)</f>
        <v>0.68571428571428572</v>
      </c>
      <c r="Y612" s="5">
        <f t="shared" si="68"/>
        <v>2.1744453936316313E-3</v>
      </c>
      <c r="Z612" s="18">
        <f t="shared" si="69"/>
        <v>1.4898269643832829E-4</v>
      </c>
    </row>
    <row r="613" spans="1:26" s="5" customFormat="1" ht="15" customHeight="1" x14ac:dyDescent="0.25">
      <c r="A613" s="2">
        <v>2015</v>
      </c>
      <c r="B613" s="2">
        <v>1967</v>
      </c>
      <c r="C613" s="3" t="s">
        <v>7</v>
      </c>
      <c r="D613" s="4">
        <v>42374</v>
      </c>
      <c r="E613" s="2">
        <v>5559</v>
      </c>
      <c r="F613" s="3" t="s">
        <v>5</v>
      </c>
      <c r="G613" s="3" t="s">
        <v>1</v>
      </c>
      <c r="H613" s="3" t="s">
        <v>4</v>
      </c>
      <c r="I613" s="2">
        <v>1988</v>
      </c>
      <c r="J613" s="2">
        <v>400</v>
      </c>
      <c r="K613" s="2">
        <v>74</v>
      </c>
      <c r="L613" s="2">
        <v>0.7</v>
      </c>
      <c r="M613" s="1">
        <v>8.17</v>
      </c>
      <c r="N613" s="1">
        <v>1.9000000000000001E-4</v>
      </c>
      <c r="O613" s="1">
        <v>0.47899999999999998</v>
      </c>
      <c r="P613" s="1">
        <v>3.6100000000000003E-5</v>
      </c>
      <c r="Q613" s="1">
        <v>0.23867283885984</v>
      </c>
      <c r="R613" s="1">
        <v>2.0834196785678501E-2</v>
      </c>
      <c r="S613" s="16"/>
      <c r="T613" s="16"/>
      <c r="V613" s="18"/>
      <c r="W613" s="18"/>
      <c r="Z613" s="18"/>
    </row>
    <row r="614" spans="1:26" s="5" customFormat="1" ht="15" customHeight="1" x14ac:dyDescent="0.25">
      <c r="A614" s="2">
        <v>2015</v>
      </c>
      <c r="B614" s="2">
        <v>1967</v>
      </c>
      <c r="C614" s="3" t="s">
        <v>7</v>
      </c>
      <c r="D614" s="4">
        <v>42374</v>
      </c>
      <c r="E614" s="2">
        <v>5560</v>
      </c>
      <c r="F614" s="3" t="s">
        <v>2</v>
      </c>
      <c r="G614" s="3" t="s">
        <v>1</v>
      </c>
      <c r="H614" s="3" t="s">
        <v>0</v>
      </c>
      <c r="I614" s="2">
        <v>2015</v>
      </c>
      <c r="J614" s="2">
        <v>400</v>
      </c>
      <c r="K614" s="2">
        <v>85</v>
      </c>
      <c r="L614" s="2">
        <v>0.7</v>
      </c>
      <c r="M614" s="1">
        <v>2.74</v>
      </c>
      <c r="N614" s="1">
        <v>3.6000000000000001E-5</v>
      </c>
      <c r="O614" s="1">
        <v>0.112</v>
      </c>
      <c r="P614" s="1">
        <v>7.9999999999999996E-6</v>
      </c>
      <c r="Q614" s="1">
        <v>7.3771603998952606E-2</v>
      </c>
      <c r="R614" s="1">
        <v>3.3580247238061498E-3</v>
      </c>
      <c r="S614" s="16">
        <f t="shared" si="63"/>
        <v>0.1649012348608874</v>
      </c>
      <c r="T614" s="16">
        <f t="shared" si="64"/>
        <v>1.7476172061872353E-2</v>
      </c>
      <c r="U614" s="5">
        <f t="shared" si="65"/>
        <v>4.5178420509832162E-4</v>
      </c>
      <c r="V614" s="18">
        <f t="shared" si="66"/>
        <v>4.7879923457184527E-5</v>
      </c>
      <c r="W614" s="18">
        <f t="shared" si="67"/>
        <v>4.4049529580609764E-5</v>
      </c>
      <c r="X614" s="5">
        <f>LOOKUP(G29,'Load Factor Adjustment'!$A$32:$A$36,'Load Factor Adjustment'!$D$32:$D$36)</f>
        <v>0.68571428571428572</v>
      </c>
      <c r="Y614" s="5">
        <f t="shared" si="68"/>
        <v>3.0979488349599198E-4</v>
      </c>
      <c r="Z614" s="18">
        <f t="shared" si="69"/>
        <v>3.0205391712418124E-5</v>
      </c>
    </row>
    <row r="615" spans="1:26" s="5" customFormat="1" ht="15" customHeight="1" x14ac:dyDescent="0.25">
      <c r="A615" s="2">
        <v>2014</v>
      </c>
      <c r="B615" s="2">
        <v>1968</v>
      </c>
      <c r="C615" s="3" t="s">
        <v>7</v>
      </c>
      <c r="D615" s="4">
        <v>42383</v>
      </c>
      <c r="E615" s="2">
        <v>5557</v>
      </c>
      <c r="F615" s="3" t="s">
        <v>5</v>
      </c>
      <c r="G615" s="3" t="s">
        <v>1</v>
      </c>
      <c r="H615" s="3" t="s">
        <v>4</v>
      </c>
      <c r="I615" s="2">
        <v>1980</v>
      </c>
      <c r="J615" s="2">
        <v>800</v>
      </c>
      <c r="K615" s="2">
        <v>132</v>
      </c>
      <c r="L615" s="2">
        <v>0.7</v>
      </c>
      <c r="M615" s="1">
        <v>10.23</v>
      </c>
      <c r="N615" s="1">
        <v>2.4000000000000001E-4</v>
      </c>
      <c r="O615" s="1">
        <v>0.39600000000000002</v>
      </c>
      <c r="P615" s="1">
        <v>2.8799999999999999E-5</v>
      </c>
      <c r="Q615" s="1">
        <v>1.06822216080307</v>
      </c>
      <c r="R615" s="1">
        <v>6.0426664680242298E-2</v>
      </c>
      <c r="S615" s="16"/>
      <c r="T615" s="16"/>
      <c r="V615" s="18"/>
      <c r="W615" s="18"/>
      <c r="Z615" s="18"/>
    </row>
    <row r="616" spans="1:26" s="5" customFormat="1" ht="15" customHeight="1" x14ac:dyDescent="0.25">
      <c r="A616" s="2">
        <v>2014</v>
      </c>
      <c r="B616" s="2">
        <v>1968</v>
      </c>
      <c r="C616" s="3" t="s">
        <v>7</v>
      </c>
      <c r="D616" s="4">
        <v>42383</v>
      </c>
      <c r="E616" s="2">
        <v>5558</v>
      </c>
      <c r="F616" s="3" t="s">
        <v>2</v>
      </c>
      <c r="G616" s="3" t="s">
        <v>1</v>
      </c>
      <c r="H616" s="3" t="s">
        <v>0</v>
      </c>
      <c r="I616" s="2">
        <v>2015</v>
      </c>
      <c r="J616" s="2">
        <v>800</v>
      </c>
      <c r="K616" s="2">
        <v>112</v>
      </c>
      <c r="L616" s="2">
        <v>0.7</v>
      </c>
      <c r="M616" s="1">
        <v>0.26</v>
      </c>
      <c r="N616" s="1">
        <v>3.9999999999999998E-6</v>
      </c>
      <c r="O616" s="1">
        <v>8.9999999999999993E-3</v>
      </c>
      <c r="P616" s="1">
        <v>3.9999999999999998E-7</v>
      </c>
      <c r="Q616" s="1">
        <v>1.90814804944026E-2</v>
      </c>
      <c r="R616" s="1">
        <v>7.3283946820004503E-4</v>
      </c>
      <c r="S616" s="16">
        <f t="shared" si="63"/>
        <v>1.0491406803086674</v>
      </c>
      <c r="T616" s="16">
        <f t="shared" si="64"/>
        <v>5.9693825212042251E-2</v>
      </c>
      <c r="U616" s="5">
        <f t="shared" si="65"/>
        <v>2.8743580282429241E-3</v>
      </c>
      <c r="V616" s="18">
        <f t="shared" si="66"/>
        <v>1.6354472660833495E-4</v>
      </c>
      <c r="W616" s="18">
        <f t="shared" si="67"/>
        <v>1.5046114847966816E-4</v>
      </c>
      <c r="X616" s="5">
        <f>LOOKUP(G31,'Load Factor Adjustment'!$A$32:$A$36,'Load Factor Adjustment'!$D$32:$D$36)</f>
        <v>0.68571428571428572</v>
      </c>
      <c r="Y616" s="5">
        <f t="shared" si="68"/>
        <v>1.9709883622237192E-3</v>
      </c>
      <c r="Z616" s="18">
        <f t="shared" si="69"/>
        <v>1.0317335895748674E-4</v>
      </c>
    </row>
    <row r="617" spans="1:26" s="5" customFormat="1" ht="15" customHeight="1" x14ac:dyDescent="0.25">
      <c r="A617" s="2">
        <v>2015</v>
      </c>
      <c r="B617" s="2">
        <v>1969</v>
      </c>
      <c r="C617" s="3" t="s">
        <v>7</v>
      </c>
      <c r="D617" s="4">
        <v>42383</v>
      </c>
      <c r="E617" s="2">
        <v>5555</v>
      </c>
      <c r="F617" s="3" t="s">
        <v>5</v>
      </c>
      <c r="G617" s="3" t="s">
        <v>1</v>
      </c>
      <c r="H617" s="3" t="s">
        <v>4</v>
      </c>
      <c r="I617" s="2">
        <v>1961</v>
      </c>
      <c r="J617" s="2">
        <v>1000</v>
      </c>
      <c r="K617" s="2">
        <v>93</v>
      </c>
      <c r="L617" s="2">
        <v>0.7</v>
      </c>
      <c r="M617" s="1">
        <v>12.09</v>
      </c>
      <c r="N617" s="1">
        <v>2.7999999999999998E-4</v>
      </c>
      <c r="O617" s="1">
        <v>0.60499999999999998</v>
      </c>
      <c r="P617" s="1">
        <v>4.3999999999999999E-5</v>
      </c>
      <c r="Q617" s="1">
        <v>1.1086805540642699</v>
      </c>
      <c r="R617" s="1">
        <v>8.1303241020781805E-2</v>
      </c>
      <c r="S617" s="16"/>
      <c r="T617" s="16"/>
      <c r="V617" s="18"/>
      <c r="W617" s="18"/>
      <c r="Z617" s="18"/>
    </row>
    <row r="618" spans="1:26" s="5" customFormat="1" ht="15" customHeight="1" x14ac:dyDescent="0.25">
      <c r="A618" s="2">
        <v>2015</v>
      </c>
      <c r="B618" s="2">
        <v>1969</v>
      </c>
      <c r="C618" s="3" t="s">
        <v>7</v>
      </c>
      <c r="D618" s="4">
        <v>42383</v>
      </c>
      <c r="E618" s="2">
        <v>5556</v>
      </c>
      <c r="F618" s="3" t="s">
        <v>2</v>
      </c>
      <c r="G618" s="3" t="s">
        <v>1</v>
      </c>
      <c r="H618" s="3" t="s">
        <v>28</v>
      </c>
      <c r="I618" s="2">
        <v>2014</v>
      </c>
      <c r="J618" s="2">
        <v>1000</v>
      </c>
      <c r="K618" s="2">
        <v>115</v>
      </c>
      <c r="L618" s="2">
        <v>0.7</v>
      </c>
      <c r="M618" s="1">
        <v>2.15</v>
      </c>
      <c r="N618" s="1">
        <v>2.6999999999999999E-5</v>
      </c>
      <c r="O618" s="1">
        <v>8.9999999999999993E-3</v>
      </c>
      <c r="P618" s="1">
        <v>3.9999999999999998E-7</v>
      </c>
      <c r="Q618" s="1">
        <v>0.20275849268394699</v>
      </c>
      <c r="R618" s="1">
        <v>9.7608019798650397E-4</v>
      </c>
      <c r="S618" s="16">
        <f t="shared" si="63"/>
        <v>0.90592206138032294</v>
      </c>
      <c r="T618" s="16">
        <f t="shared" si="64"/>
        <v>8.0327160822795299E-2</v>
      </c>
      <c r="U618" s="5">
        <f t="shared" si="65"/>
        <v>2.481978250357049E-3</v>
      </c>
      <c r="V618" s="18">
        <f t="shared" si="66"/>
        <v>2.2007441321313781E-4</v>
      </c>
      <c r="W618" s="18">
        <f t="shared" si="67"/>
        <v>2.0246846015608679E-4</v>
      </c>
      <c r="X618" s="5">
        <f>LOOKUP(G33,'Load Factor Adjustment'!$A$32:$A$36,'Load Factor Adjustment'!$D$32:$D$36)</f>
        <v>0.68571428571428572</v>
      </c>
      <c r="Y618" s="5">
        <f t="shared" si="68"/>
        <v>1.7019279431019765E-3</v>
      </c>
      <c r="Z618" s="18">
        <f t="shared" si="69"/>
        <v>1.3883551553560238E-4</v>
      </c>
    </row>
    <row r="619" spans="1:26" s="5" customFormat="1" ht="15" customHeight="1" x14ac:dyDescent="0.25">
      <c r="A619" s="2">
        <v>2015</v>
      </c>
      <c r="B619" s="2">
        <v>1970</v>
      </c>
      <c r="C619" s="3" t="s">
        <v>10</v>
      </c>
      <c r="D619" s="4">
        <v>42384</v>
      </c>
      <c r="E619" s="2">
        <v>5537</v>
      </c>
      <c r="F619" s="3" t="s">
        <v>5</v>
      </c>
      <c r="G619" s="3" t="s">
        <v>1</v>
      </c>
      <c r="H619" s="3" t="s">
        <v>4</v>
      </c>
      <c r="I619" s="2">
        <v>1991</v>
      </c>
      <c r="J619" s="2">
        <v>200</v>
      </c>
      <c r="K619" s="2">
        <v>53</v>
      </c>
      <c r="L619" s="2">
        <v>0.7</v>
      </c>
      <c r="M619" s="1">
        <v>8.17</v>
      </c>
      <c r="N619" s="1">
        <v>1.9000000000000001E-4</v>
      </c>
      <c r="O619" s="1">
        <v>0.47899999999999998</v>
      </c>
      <c r="P619" s="1">
        <v>3.6100000000000003E-5</v>
      </c>
      <c r="Q619" s="1">
        <v>7.5835802091712798E-2</v>
      </c>
      <c r="R619" s="1">
        <v>5.6302683641338497E-3</v>
      </c>
      <c r="S619" s="16"/>
      <c r="T619" s="16"/>
      <c r="V619" s="18"/>
      <c r="W619" s="18"/>
      <c r="Z619" s="18"/>
    </row>
    <row r="620" spans="1:26" s="5" customFormat="1" ht="15" customHeight="1" x14ac:dyDescent="0.25">
      <c r="A620" s="2">
        <v>2015</v>
      </c>
      <c r="B620" s="2">
        <v>1970</v>
      </c>
      <c r="C620" s="3" t="s">
        <v>10</v>
      </c>
      <c r="D620" s="4">
        <v>42384</v>
      </c>
      <c r="E620" s="2">
        <v>5538</v>
      </c>
      <c r="F620" s="3" t="s">
        <v>2</v>
      </c>
      <c r="G620" s="3" t="s">
        <v>1</v>
      </c>
      <c r="H620" s="3" t="s">
        <v>0</v>
      </c>
      <c r="I620" s="2">
        <v>2015</v>
      </c>
      <c r="J620" s="2">
        <v>200</v>
      </c>
      <c r="K620" s="2">
        <v>65</v>
      </c>
      <c r="L620" s="2">
        <v>0.7</v>
      </c>
      <c r="M620" s="1">
        <v>2.74</v>
      </c>
      <c r="N620" s="1">
        <v>3.6000000000000001E-5</v>
      </c>
      <c r="O620" s="1">
        <v>8.9999999999999993E-3</v>
      </c>
      <c r="P620" s="1">
        <v>8.9999999999999996E-7</v>
      </c>
      <c r="Q620" s="1">
        <v>2.7845678646571202E-2</v>
      </c>
      <c r="R620" s="1">
        <v>9.9305549727264102E-5</v>
      </c>
      <c r="S620" s="16">
        <f t="shared" si="63"/>
        <v>4.79901234451416E-2</v>
      </c>
      <c r="T620" s="16">
        <f t="shared" si="64"/>
        <v>5.530962814406586E-3</v>
      </c>
      <c r="U620" s="5">
        <f t="shared" si="65"/>
        <v>1.3147979026066191E-4</v>
      </c>
      <c r="V620" s="18">
        <f t="shared" si="66"/>
        <v>1.5153322779196126E-5</v>
      </c>
      <c r="W620" s="18">
        <f t="shared" si="67"/>
        <v>1.3941056956860436E-5</v>
      </c>
      <c r="X620" s="5">
        <f>LOOKUP(G35,'Load Factor Adjustment'!$A$32:$A$36,'Load Factor Adjustment'!$D$32:$D$36)</f>
        <v>0.68571428571428572</v>
      </c>
      <c r="Y620" s="5">
        <f t="shared" si="68"/>
        <v>9.0157570464453884E-5</v>
      </c>
      <c r="Z620" s="18">
        <f t="shared" si="69"/>
        <v>9.5595819132757269E-6</v>
      </c>
    </row>
    <row r="621" spans="1:26" s="5" customFormat="1" ht="15" customHeight="1" x14ac:dyDescent="0.25">
      <c r="A621" s="2">
        <v>2015</v>
      </c>
      <c r="B621" s="2">
        <v>1971</v>
      </c>
      <c r="C621" s="3" t="s">
        <v>10</v>
      </c>
      <c r="D621" s="4">
        <v>42380</v>
      </c>
      <c r="E621" s="2">
        <v>5535</v>
      </c>
      <c r="F621" s="3" t="s">
        <v>5</v>
      </c>
      <c r="G621" s="3" t="s">
        <v>1</v>
      </c>
      <c r="H621" s="3" t="s">
        <v>4</v>
      </c>
      <c r="I621" s="2">
        <v>1974</v>
      </c>
      <c r="J621" s="2">
        <v>600</v>
      </c>
      <c r="K621" s="2">
        <v>98</v>
      </c>
      <c r="L621" s="2">
        <v>0.7</v>
      </c>
      <c r="M621" s="1">
        <v>12.09</v>
      </c>
      <c r="N621" s="1">
        <v>2.7999999999999998E-4</v>
      </c>
      <c r="O621" s="1">
        <v>0.60499999999999998</v>
      </c>
      <c r="P621" s="1">
        <v>4.3999999999999999E-5</v>
      </c>
      <c r="Q621" s="1">
        <v>0.700972221279344</v>
      </c>
      <c r="R621" s="1">
        <v>5.14046298066878E-2</v>
      </c>
      <c r="S621" s="16"/>
      <c r="T621" s="16"/>
      <c r="V621" s="18"/>
      <c r="W621" s="18"/>
      <c r="Z621" s="18"/>
    </row>
    <row r="622" spans="1:26" s="5" customFormat="1" ht="15" customHeight="1" x14ac:dyDescent="0.25">
      <c r="A622" s="2">
        <v>2015</v>
      </c>
      <c r="B622" s="2">
        <v>1971</v>
      </c>
      <c r="C622" s="3" t="s">
        <v>10</v>
      </c>
      <c r="D622" s="4">
        <v>42380</v>
      </c>
      <c r="E622" s="2">
        <v>5536</v>
      </c>
      <c r="F622" s="3" t="s">
        <v>2</v>
      </c>
      <c r="G622" s="3" t="s">
        <v>1</v>
      </c>
      <c r="H622" s="3" t="s">
        <v>28</v>
      </c>
      <c r="I622" s="2">
        <v>2014</v>
      </c>
      <c r="J622" s="2">
        <v>600</v>
      </c>
      <c r="K622" s="2">
        <v>99</v>
      </c>
      <c r="L622" s="2">
        <v>0.7</v>
      </c>
      <c r="M622" s="1">
        <v>2.15</v>
      </c>
      <c r="N622" s="1">
        <v>2.6999999999999999E-5</v>
      </c>
      <c r="O622" s="1">
        <v>8.9999999999999993E-3</v>
      </c>
      <c r="P622" s="1">
        <v>8.9999999999999996E-7</v>
      </c>
      <c r="Q622" s="1">
        <v>0.102254169302555</v>
      </c>
      <c r="R622" s="1">
        <v>5.3624996967167296E-4</v>
      </c>
      <c r="S622" s="16">
        <f t="shared" si="63"/>
        <v>0.59871805197678896</v>
      </c>
      <c r="T622" s="16">
        <f t="shared" si="64"/>
        <v>5.0868379837016128E-2</v>
      </c>
      <c r="U622" s="5">
        <f t="shared" si="65"/>
        <v>1.6403234300733944E-3</v>
      </c>
      <c r="V622" s="18">
        <f t="shared" si="66"/>
        <v>1.3936542421100309E-4</v>
      </c>
      <c r="W622" s="18">
        <f t="shared" si="67"/>
        <v>1.2821619027412285E-4</v>
      </c>
      <c r="X622" s="5">
        <f>LOOKUP(G37,'Load Factor Adjustment'!$A$32:$A$36,'Load Factor Adjustment'!$D$32:$D$36)</f>
        <v>0.68571428571428572</v>
      </c>
      <c r="Y622" s="5">
        <f t="shared" si="68"/>
        <v>1.1247932091931847E-3</v>
      </c>
      <c r="Z622" s="18">
        <f t="shared" si="69"/>
        <v>8.7919673330827099E-5</v>
      </c>
    </row>
    <row r="623" spans="1:26" s="5" customFormat="1" ht="15" customHeight="1" x14ac:dyDescent="0.25">
      <c r="A623" s="2">
        <v>2015</v>
      </c>
      <c r="B623" s="2">
        <v>1972</v>
      </c>
      <c r="C623" s="3" t="s">
        <v>10</v>
      </c>
      <c r="D623" s="4">
        <v>42338</v>
      </c>
      <c r="E623" s="2">
        <v>5533</v>
      </c>
      <c r="F623" s="3" t="s">
        <v>5</v>
      </c>
      <c r="G623" s="3" t="s">
        <v>1</v>
      </c>
      <c r="H623" s="3" t="s">
        <v>4</v>
      </c>
      <c r="I623" s="2">
        <v>1971</v>
      </c>
      <c r="J623" s="2">
        <v>100</v>
      </c>
      <c r="K623" s="2">
        <v>63</v>
      </c>
      <c r="L623" s="2">
        <v>0.7</v>
      </c>
      <c r="M623" s="1">
        <v>12.09</v>
      </c>
      <c r="N623" s="1">
        <v>2.7999999999999998E-4</v>
      </c>
      <c r="O623" s="1">
        <v>0.60499999999999998</v>
      </c>
      <c r="P623" s="1">
        <v>4.3999999999999999E-5</v>
      </c>
      <c r="Q623" s="1">
        <v>6.5440277583217396E-2</v>
      </c>
      <c r="R623" s="1">
        <v>3.9890278107491198E-3</v>
      </c>
      <c r="S623" s="16"/>
      <c r="T623" s="16"/>
      <c r="V623" s="18"/>
      <c r="W623" s="18"/>
      <c r="Z623" s="18"/>
    </row>
    <row r="624" spans="1:26" s="5" customFormat="1" ht="15" customHeight="1" x14ac:dyDescent="0.25">
      <c r="A624" s="2">
        <v>2015</v>
      </c>
      <c r="B624" s="2">
        <v>1972</v>
      </c>
      <c r="C624" s="3" t="s">
        <v>10</v>
      </c>
      <c r="D624" s="4">
        <v>42338</v>
      </c>
      <c r="E624" s="2">
        <v>5534</v>
      </c>
      <c r="F624" s="3" t="s">
        <v>2</v>
      </c>
      <c r="G624" s="3" t="s">
        <v>1</v>
      </c>
      <c r="H624" s="3" t="s">
        <v>0</v>
      </c>
      <c r="I624" s="2">
        <v>2014</v>
      </c>
      <c r="J624" s="2">
        <v>100</v>
      </c>
      <c r="K624" s="2">
        <v>57</v>
      </c>
      <c r="L624" s="2">
        <v>0.7</v>
      </c>
      <c r="M624" s="1">
        <v>2.74</v>
      </c>
      <c r="N624" s="1">
        <v>3.6000000000000001E-5</v>
      </c>
      <c r="O624" s="1">
        <v>8.9999999999999993E-3</v>
      </c>
      <c r="P624" s="1">
        <v>8.9999999999999996E-7</v>
      </c>
      <c r="Q624" s="1">
        <v>1.2130092430762501E-2</v>
      </c>
      <c r="R624" s="1">
        <v>4.1562497533221402E-5</v>
      </c>
      <c r="S624" s="16">
        <f t="shared" si="63"/>
        <v>5.3310185152454892E-2</v>
      </c>
      <c r="T624" s="16">
        <f t="shared" si="64"/>
        <v>3.9474653132158984E-3</v>
      </c>
      <c r="U624" s="5">
        <f t="shared" si="65"/>
        <v>1.4605530178754764E-4</v>
      </c>
      <c r="V624" s="18">
        <f t="shared" si="66"/>
        <v>1.0814973460865475E-5</v>
      </c>
      <c r="W624" s="18">
        <f t="shared" si="67"/>
        <v>9.9497755839962379E-6</v>
      </c>
      <c r="X624" s="5">
        <f>LOOKUP(G624,'Load Factor Adjustment'!$A$40:$A$46,'Load Factor Adjustment'!$D$40:$D$46)</f>
        <v>0.68571428571428572</v>
      </c>
      <c r="Y624" s="5">
        <f t="shared" si="68"/>
        <v>1.0015220694003267E-4</v>
      </c>
      <c r="Z624" s="18">
        <f t="shared" si="69"/>
        <v>6.8227032575974202E-6</v>
      </c>
    </row>
    <row r="625" spans="1:26" s="5" customFormat="1" ht="15" customHeight="1" x14ac:dyDescent="0.25">
      <c r="A625" s="2">
        <v>2015</v>
      </c>
      <c r="B625" s="2">
        <v>1973</v>
      </c>
      <c r="C625" s="3" t="s">
        <v>17</v>
      </c>
      <c r="D625" s="4">
        <v>42362</v>
      </c>
      <c r="E625" s="2">
        <v>5543</v>
      </c>
      <c r="F625" s="3" t="s">
        <v>5</v>
      </c>
      <c r="G625" s="3" t="s">
        <v>1</v>
      </c>
      <c r="H625" s="3" t="s">
        <v>8</v>
      </c>
      <c r="I625" s="2">
        <v>2003</v>
      </c>
      <c r="J625" s="2">
        <v>275</v>
      </c>
      <c r="K625" s="2">
        <v>98</v>
      </c>
      <c r="L625" s="2">
        <v>0.7</v>
      </c>
      <c r="M625" s="1">
        <v>6.54</v>
      </c>
      <c r="N625" s="1">
        <v>1.4999999999999999E-4</v>
      </c>
      <c r="O625" s="1">
        <v>0.55200000000000005</v>
      </c>
      <c r="P625" s="1">
        <v>4.0200000000000001E-5</v>
      </c>
      <c r="Q625" s="1">
        <v>0.15058000312204101</v>
      </c>
      <c r="R625" s="1">
        <v>1.5386765125223901E-2</v>
      </c>
      <c r="S625" s="16"/>
      <c r="T625" s="16"/>
      <c r="V625" s="18"/>
      <c r="W625" s="18"/>
      <c r="Z625" s="18"/>
    </row>
    <row r="626" spans="1:26" s="5" customFormat="1" ht="15" customHeight="1" x14ac:dyDescent="0.25">
      <c r="A626" s="2">
        <v>2015</v>
      </c>
      <c r="B626" s="2">
        <v>1973</v>
      </c>
      <c r="C626" s="3" t="s">
        <v>17</v>
      </c>
      <c r="D626" s="4">
        <v>42362</v>
      </c>
      <c r="E626" s="2">
        <v>5544</v>
      </c>
      <c r="F626" s="3" t="s">
        <v>2</v>
      </c>
      <c r="G626" s="3" t="s">
        <v>1</v>
      </c>
      <c r="H626" s="3" t="s">
        <v>13</v>
      </c>
      <c r="I626" s="2">
        <v>2015</v>
      </c>
      <c r="J626" s="2">
        <v>275</v>
      </c>
      <c r="K626" s="2">
        <v>85</v>
      </c>
      <c r="L626" s="2">
        <v>0.7</v>
      </c>
      <c r="M626" s="1">
        <v>2.74</v>
      </c>
      <c r="N626" s="1">
        <v>3.6000000000000001E-5</v>
      </c>
      <c r="O626" s="1">
        <v>0.112</v>
      </c>
      <c r="P626" s="1">
        <v>7.9999999999999996E-6</v>
      </c>
      <c r="Q626" s="1">
        <v>5.0312161769614602E-2</v>
      </c>
      <c r="R626" s="1">
        <v>2.2184606722196998E-3</v>
      </c>
      <c r="S626" s="16">
        <f t="shared" si="63"/>
        <v>0.1002678413524264</v>
      </c>
      <c r="T626" s="16">
        <f t="shared" si="64"/>
        <v>1.3168304453004201E-2</v>
      </c>
      <c r="U626" s="5">
        <f t="shared" si="65"/>
        <v>2.7470641466418195E-4</v>
      </c>
      <c r="V626" s="18">
        <f t="shared" si="66"/>
        <v>3.6077546446586853E-5</v>
      </c>
      <c r="W626" s="18">
        <f t="shared" si="67"/>
        <v>3.3191342730859909E-5</v>
      </c>
      <c r="X626" s="5">
        <f>LOOKUP(G626,'Load Factor Adjustment'!$A$40:$A$46,'Load Factor Adjustment'!$D$40:$D$46)</f>
        <v>0.68571428571428572</v>
      </c>
      <c r="Y626" s="5">
        <f t="shared" si="68"/>
        <v>1.8837011291258191E-4</v>
      </c>
      <c r="Z626" s="18">
        <f t="shared" si="69"/>
        <v>2.2759777872589651E-5</v>
      </c>
    </row>
    <row r="627" spans="1:26" s="5" customFormat="1" ht="15" customHeight="1" x14ac:dyDescent="0.25">
      <c r="A627" s="2">
        <v>2015</v>
      </c>
      <c r="B627" s="2">
        <v>1974</v>
      </c>
      <c r="C627" s="3" t="s">
        <v>10</v>
      </c>
      <c r="D627" s="4">
        <v>42342</v>
      </c>
      <c r="E627" s="2">
        <v>5531</v>
      </c>
      <c r="F627" s="3" t="s">
        <v>5</v>
      </c>
      <c r="G627" s="3" t="s">
        <v>1</v>
      </c>
      <c r="H627" s="3" t="s">
        <v>4</v>
      </c>
      <c r="I627" s="2">
        <v>1976</v>
      </c>
      <c r="J627" s="2">
        <v>700</v>
      </c>
      <c r="K627" s="2">
        <v>112</v>
      </c>
      <c r="L627" s="2">
        <v>0.7</v>
      </c>
      <c r="M627" s="1">
        <v>12.09</v>
      </c>
      <c r="N627" s="1">
        <v>2.7999999999999998E-4</v>
      </c>
      <c r="O627" s="1">
        <v>0.60499999999999998</v>
      </c>
      <c r="P627" s="1">
        <v>4.3999999999999999E-5</v>
      </c>
      <c r="Q627" s="1">
        <v>0.934629628372459</v>
      </c>
      <c r="R627" s="1">
        <v>6.8539506408917095E-2</v>
      </c>
      <c r="S627" s="16"/>
      <c r="T627" s="16"/>
      <c r="V627" s="18"/>
      <c r="W627" s="18"/>
      <c r="Z627" s="18"/>
    </row>
    <row r="628" spans="1:26" s="5" customFormat="1" ht="15" customHeight="1" x14ac:dyDescent="0.25">
      <c r="A628" s="2">
        <v>2015</v>
      </c>
      <c r="B628" s="2">
        <v>1974</v>
      </c>
      <c r="C628" s="3" t="s">
        <v>10</v>
      </c>
      <c r="D628" s="4">
        <v>42342</v>
      </c>
      <c r="E628" s="2">
        <v>5532</v>
      </c>
      <c r="F628" s="3" t="s">
        <v>2</v>
      </c>
      <c r="G628" s="3" t="s">
        <v>1</v>
      </c>
      <c r="H628" s="3" t="s">
        <v>13</v>
      </c>
      <c r="I628" s="2">
        <v>2015</v>
      </c>
      <c r="J628" s="2">
        <v>700</v>
      </c>
      <c r="K628" s="2">
        <v>108</v>
      </c>
      <c r="L628" s="2">
        <v>0.7</v>
      </c>
      <c r="M628" s="1">
        <v>2.3199999999999998</v>
      </c>
      <c r="N628" s="1">
        <v>3.0000000000000001E-5</v>
      </c>
      <c r="O628" s="1">
        <v>0.112</v>
      </c>
      <c r="P628" s="1">
        <v>7.9999999999999996E-6</v>
      </c>
      <c r="Q628" s="1">
        <v>0.14145832687541199</v>
      </c>
      <c r="R628" s="1">
        <v>8.1666667251277698E-3</v>
      </c>
      <c r="S628" s="16">
        <f t="shared" si="63"/>
        <v>0.79317130149704695</v>
      </c>
      <c r="T628" s="16">
        <f t="shared" si="64"/>
        <v>6.0372839683789328E-2</v>
      </c>
      <c r="U628" s="5">
        <f t="shared" si="65"/>
        <v>2.173072058896019E-3</v>
      </c>
      <c r="V628" s="18">
        <f t="shared" si="66"/>
        <v>1.6540504022955982E-4</v>
      </c>
      <c r="W628" s="18">
        <f t="shared" si="67"/>
        <v>1.5217263701119505E-4</v>
      </c>
      <c r="X628" s="5">
        <f>LOOKUP(G628,'Load Factor Adjustment'!$A$40:$A$46,'Load Factor Adjustment'!$D$40:$D$46)</f>
        <v>0.68571428571428572</v>
      </c>
      <c r="Y628" s="5">
        <f t="shared" si="68"/>
        <v>1.4901065546715558E-3</v>
      </c>
      <c r="Z628" s="18">
        <f t="shared" si="69"/>
        <v>1.0434695109339089E-4</v>
      </c>
    </row>
    <row r="629" spans="1:26" s="5" customFormat="1" ht="15" customHeight="1" x14ac:dyDescent="0.25">
      <c r="A629" s="2">
        <v>2015</v>
      </c>
      <c r="B629" s="2">
        <v>1975</v>
      </c>
      <c r="C629" s="3" t="s">
        <v>10</v>
      </c>
      <c r="D629" s="4">
        <v>42376</v>
      </c>
      <c r="E629" s="2">
        <v>5529</v>
      </c>
      <c r="F629" s="3" t="s">
        <v>5</v>
      </c>
      <c r="G629" s="3" t="s">
        <v>1</v>
      </c>
      <c r="H629" s="3" t="s">
        <v>4</v>
      </c>
      <c r="I629" s="2">
        <v>1996</v>
      </c>
      <c r="J629" s="2">
        <v>2000</v>
      </c>
      <c r="K629" s="2">
        <v>95</v>
      </c>
      <c r="L629" s="2">
        <v>0.7</v>
      </c>
      <c r="M629" s="1">
        <v>8.17</v>
      </c>
      <c r="N629" s="1">
        <v>1.9000000000000001E-4</v>
      </c>
      <c r="O629" s="1">
        <v>0.47899999999999998</v>
      </c>
      <c r="P629" s="1">
        <v>3.6100000000000003E-5</v>
      </c>
      <c r="Q629" s="1">
        <v>1.53202160078951</v>
      </c>
      <c r="R629" s="1">
        <v>0.13373301990807099</v>
      </c>
      <c r="S629" s="16"/>
      <c r="T629" s="16"/>
      <c r="V629" s="18"/>
      <c r="W629" s="18"/>
      <c r="Z629" s="18"/>
    </row>
    <row r="630" spans="1:26" s="5" customFormat="1" ht="15" customHeight="1" x14ac:dyDescent="0.25">
      <c r="A630" s="2">
        <v>2015</v>
      </c>
      <c r="B630" s="2">
        <v>1975</v>
      </c>
      <c r="C630" s="3" t="s">
        <v>10</v>
      </c>
      <c r="D630" s="4">
        <v>42376</v>
      </c>
      <c r="E630" s="2">
        <v>5530</v>
      </c>
      <c r="F630" s="3" t="s">
        <v>2</v>
      </c>
      <c r="G630" s="3" t="s">
        <v>1</v>
      </c>
      <c r="H630" s="3" t="s">
        <v>13</v>
      </c>
      <c r="I630" s="2">
        <v>2015</v>
      </c>
      <c r="J630" s="2">
        <v>2000</v>
      </c>
      <c r="K630" s="2">
        <v>112</v>
      </c>
      <c r="L630" s="2">
        <v>0.7</v>
      </c>
      <c r="M630" s="1">
        <v>2.3199999999999998</v>
      </c>
      <c r="N630" s="1">
        <v>3.0000000000000001E-5</v>
      </c>
      <c r="O630" s="1">
        <v>0.112</v>
      </c>
      <c r="P630" s="1">
        <v>7.9999999999999996E-6</v>
      </c>
      <c r="Q630" s="1">
        <v>0.45283948561285903</v>
      </c>
      <c r="R630" s="1">
        <v>3.3185185182652802E-2</v>
      </c>
      <c r="S630" s="16">
        <f t="shared" si="63"/>
        <v>1.079182115176651</v>
      </c>
      <c r="T630" s="16">
        <f t="shared" si="64"/>
        <v>0.10054783472541819</v>
      </c>
      <c r="U630" s="5">
        <f t="shared" si="65"/>
        <v>2.9566633292510986E-3</v>
      </c>
      <c r="V630" s="18">
        <f t="shared" si="66"/>
        <v>2.7547351979566629E-4</v>
      </c>
      <c r="W630" s="18">
        <f t="shared" si="67"/>
        <v>2.5343563821201301E-4</v>
      </c>
      <c r="X630" s="5">
        <f>LOOKUP(G45,'Load Factor Adjustment'!$A$32:$A$36,'Load Factor Adjustment'!$D$32:$D$36)</f>
        <v>0.68571428571428572</v>
      </c>
      <c r="Y630" s="5">
        <f t="shared" si="68"/>
        <v>2.0274262829150392E-3</v>
      </c>
      <c r="Z630" s="18">
        <f t="shared" si="69"/>
        <v>1.7378443763109463E-4</v>
      </c>
    </row>
    <row r="631" spans="1:26" s="5" customFormat="1" ht="15" customHeight="1" x14ac:dyDescent="0.25">
      <c r="A631" s="2">
        <v>2015</v>
      </c>
      <c r="B631" s="2">
        <v>1976</v>
      </c>
      <c r="C631" s="3" t="s">
        <v>10</v>
      </c>
      <c r="D631" s="4">
        <v>42391</v>
      </c>
      <c r="E631" s="2">
        <v>5575</v>
      </c>
      <c r="F631" s="3" t="s">
        <v>5</v>
      </c>
      <c r="G631" s="3" t="s">
        <v>1</v>
      </c>
      <c r="H631" s="3" t="s">
        <v>4</v>
      </c>
      <c r="I631" s="2">
        <v>1987</v>
      </c>
      <c r="J631" s="2">
        <v>350</v>
      </c>
      <c r="K631" s="2">
        <v>81</v>
      </c>
      <c r="L631" s="2">
        <v>0.7</v>
      </c>
      <c r="M631" s="1">
        <v>12.09</v>
      </c>
      <c r="N631" s="1">
        <v>2.7999999999999998E-4</v>
      </c>
      <c r="O631" s="1">
        <v>0.60499999999999998</v>
      </c>
      <c r="P631" s="1">
        <v>4.3999999999999999E-5</v>
      </c>
      <c r="Q631" s="1">
        <v>0.33521249951872001</v>
      </c>
      <c r="R631" s="1">
        <v>2.43512500893605E-2</v>
      </c>
      <c r="S631" s="16"/>
      <c r="T631" s="16"/>
      <c r="V631" s="18"/>
      <c r="W631" s="18"/>
      <c r="Z631" s="18"/>
    </row>
    <row r="632" spans="1:26" s="5" customFormat="1" ht="15" customHeight="1" x14ac:dyDescent="0.25">
      <c r="A632" s="2">
        <v>2015</v>
      </c>
      <c r="B632" s="2">
        <v>1976</v>
      </c>
      <c r="C632" s="3" t="s">
        <v>10</v>
      </c>
      <c r="D632" s="4">
        <v>42391</v>
      </c>
      <c r="E632" s="2">
        <v>5576</v>
      </c>
      <c r="F632" s="3" t="s">
        <v>2</v>
      </c>
      <c r="G632" s="3" t="s">
        <v>1</v>
      </c>
      <c r="H632" s="3" t="s">
        <v>28</v>
      </c>
      <c r="I632" s="2">
        <v>2014</v>
      </c>
      <c r="J632" s="2">
        <v>350</v>
      </c>
      <c r="K632" s="2">
        <v>100</v>
      </c>
      <c r="L632" s="2">
        <v>0.7</v>
      </c>
      <c r="M632" s="1">
        <v>2.15</v>
      </c>
      <c r="N632" s="1">
        <v>2.6999999999999999E-5</v>
      </c>
      <c r="O632" s="1">
        <v>8.9999999999999993E-3</v>
      </c>
      <c r="P632" s="1">
        <v>3.9999999999999998E-7</v>
      </c>
      <c r="Q632" s="1">
        <v>5.9339314838722998E-2</v>
      </c>
      <c r="R632" s="1">
        <v>2.61959861839971E-4</v>
      </c>
      <c r="S632" s="16">
        <f t="shared" si="63"/>
        <v>0.275873184679997</v>
      </c>
      <c r="T632" s="16">
        <f t="shared" si="64"/>
        <v>2.408929022752053E-2</v>
      </c>
      <c r="U632" s="5">
        <f t="shared" si="65"/>
        <v>7.5581694432875894E-4</v>
      </c>
      <c r="V632" s="18">
        <f t="shared" si="66"/>
        <v>6.5998055417864458E-5</v>
      </c>
      <c r="W632" s="18">
        <f t="shared" si="67"/>
        <v>6.0718210984435303E-5</v>
      </c>
      <c r="X632" s="5">
        <f>LOOKUP(G47,'Load Factor Adjustment'!$A$32:$A$36,'Load Factor Adjustment'!$D$32:$D$36)</f>
        <v>0.68571428571428572</v>
      </c>
      <c r="Y632" s="5">
        <f t="shared" si="68"/>
        <v>5.1827447611114898E-4</v>
      </c>
      <c r="Z632" s="18">
        <f t="shared" si="69"/>
        <v>4.1635344675041354E-5</v>
      </c>
    </row>
    <row r="633" spans="1:26" s="5" customFormat="1" ht="15" customHeight="1" x14ac:dyDescent="0.25">
      <c r="A633" s="2">
        <v>2015</v>
      </c>
      <c r="B633" s="2">
        <v>1977</v>
      </c>
      <c r="C633" s="3" t="s">
        <v>10</v>
      </c>
      <c r="D633" s="4">
        <v>42391</v>
      </c>
      <c r="E633" s="2">
        <v>5573</v>
      </c>
      <c r="F633" s="3" t="s">
        <v>5</v>
      </c>
      <c r="G633" s="3" t="s">
        <v>1</v>
      </c>
      <c r="H633" s="3" t="s">
        <v>4</v>
      </c>
      <c r="I633" s="2">
        <v>1979</v>
      </c>
      <c r="J633" s="2">
        <v>150</v>
      </c>
      <c r="K633" s="2">
        <v>122</v>
      </c>
      <c r="L633" s="2">
        <v>0.7</v>
      </c>
      <c r="M633" s="1">
        <v>11.16</v>
      </c>
      <c r="N633" s="1">
        <v>2.5999999999999998E-4</v>
      </c>
      <c r="O633" s="1">
        <v>0.39600000000000002</v>
      </c>
      <c r="P633" s="1">
        <v>2.8799999999999999E-5</v>
      </c>
      <c r="Q633" s="1">
        <v>0.180161800394287</v>
      </c>
      <c r="R633" s="1">
        <v>8.0926664290513102E-3</v>
      </c>
      <c r="S633" s="16"/>
      <c r="T633" s="16"/>
      <c r="V633" s="18"/>
      <c r="W633" s="18"/>
      <c r="Z633" s="18"/>
    </row>
    <row r="634" spans="1:26" s="5" customFormat="1" ht="15" customHeight="1" x14ac:dyDescent="0.25">
      <c r="A634" s="2">
        <v>2015</v>
      </c>
      <c r="B634" s="2">
        <v>1977</v>
      </c>
      <c r="C634" s="3" t="s">
        <v>10</v>
      </c>
      <c r="D634" s="4">
        <v>42391</v>
      </c>
      <c r="E634" s="2">
        <v>5574</v>
      </c>
      <c r="F634" s="3" t="s">
        <v>2</v>
      </c>
      <c r="G634" s="3" t="s">
        <v>1</v>
      </c>
      <c r="H634" s="3" t="s">
        <v>28</v>
      </c>
      <c r="I634" s="2">
        <v>2014</v>
      </c>
      <c r="J634" s="2">
        <v>150</v>
      </c>
      <c r="K634" s="2">
        <v>99</v>
      </c>
      <c r="L634" s="2">
        <v>0.7</v>
      </c>
      <c r="M634" s="1">
        <v>2.15</v>
      </c>
      <c r="N634" s="1">
        <v>2.6999999999999999E-5</v>
      </c>
      <c r="O634" s="1">
        <v>8.9999999999999993E-3</v>
      </c>
      <c r="P634" s="1">
        <v>8.9999999999999996E-7</v>
      </c>
      <c r="Q634" s="1">
        <v>2.48674485863195E-2</v>
      </c>
      <c r="R634" s="1">
        <v>1.1085936845784499E-4</v>
      </c>
      <c r="S634" s="16">
        <f t="shared" si="63"/>
        <v>0.1552943518079675</v>
      </c>
      <c r="T634" s="16">
        <f t="shared" si="64"/>
        <v>7.9818070605934648E-3</v>
      </c>
      <c r="U634" s="5">
        <f t="shared" si="65"/>
        <v>4.2546397755607532E-4</v>
      </c>
      <c r="V634" s="18">
        <f t="shared" si="66"/>
        <v>2.1867964549571137E-5</v>
      </c>
      <c r="W634" s="18">
        <f t="shared" si="67"/>
        <v>2.0118527385605448E-5</v>
      </c>
      <c r="X634" s="5">
        <f>LOOKUP(G49,'Load Factor Adjustment'!$A$32:$A$36,'Load Factor Adjustment'!$D$32:$D$36)</f>
        <v>0.68571428571428572</v>
      </c>
      <c r="Y634" s="5">
        <f t="shared" si="68"/>
        <v>2.917467274670231E-4</v>
      </c>
      <c r="Z634" s="18">
        <f t="shared" si="69"/>
        <v>1.3795561635843736E-5</v>
      </c>
    </row>
    <row r="635" spans="1:26" s="5" customFormat="1" ht="15" customHeight="1" x14ac:dyDescent="0.25">
      <c r="A635" s="2">
        <v>2014</v>
      </c>
      <c r="B635" s="2">
        <v>1978</v>
      </c>
      <c r="C635" s="3" t="s">
        <v>10</v>
      </c>
      <c r="D635" s="4">
        <v>42391</v>
      </c>
      <c r="E635" s="2">
        <v>5571</v>
      </c>
      <c r="F635" s="3" t="s">
        <v>5</v>
      </c>
      <c r="G635" s="3" t="s">
        <v>1</v>
      </c>
      <c r="H635" s="3" t="s">
        <v>4</v>
      </c>
      <c r="I635" s="2">
        <v>1977</v>
      </c>
      <c r="J635" s="2">
        <v>200</v>
      </c>
      <c r="K635" s="2">
        <v>50</v>
      </c>
      <c r="L635" s="2">
        <v>0.7</v>
      </c>
      <c r="M635" s="1">
        <v>12.09</v>
      </c>
      <c r="N635" s="1">
        <v>2.7999999999999998E-4</v>
      </c>
      <c r="O635" s="1">
        <v>0.60499999999999998</v>
      </c>
      <c r="P635" s="1">
        <v>4.3999999999999999E-5</v>
      </c>
      <c r="Q635" s="1">
        <v>0.11143518494955</v>
      </c>
      <c r="R635" s="1">
        <v>7.5200617697752702E-3</v>
      </c>
      <c r="S635" s="16"/>
      <c r="T635" s="16"/>
      <c r="V635" s="18"/>
      <c r="W635" s="18"/>
      <c r="Z635" s="18"/>
    </row>
    <row r="636" spans="1:26" s="5" customFormat="1" ht="15" customHeight="1" x14ac:dyDescent="0.25">
      <c r="A636" s="2">
        <v>2014</v>
      </c>
      <c r="B636" s="2">
        <v>1978</v>
      </c>
      <c r="C636" s="3" t="s">
        <v>10</v>
      </c>
      <c r="D636" s="4">
        <v>42391</v>
      </c>
      <c r="E636" s="2">
        <v>5572</v>
      </c>
      <c r="F636" s="3" t="s">
        <v>2</v>
      </c>
      <c r="G636" s="3" t="s">
        <v>1</v>
      </c>
      <c r="H636" s="3" t="s">
        <v>0</v>
      </c>
      <c r="I636" s="2">
        <v>2015</v>
      </c>
      <c r="J636" s="2">
        <v>200</v>
      </c>
      <c r="K636" s="2">
        <v>57</v>
      </c>
      <c r="L636" s="2">
        <v>0.7</v>
      </c>
      <c r="M636" s="1">
        <v>2.74</v>
      </c>
      <c r="N636" s="1">
        <v>3.6000000000000001E-5</v>
      </c>
      <c r="O636" s="1">
        <v>8.9999999999999993E-3</v>
      </c>
      <c r="P636" s="1">
        <v>8.9999999999999996E-7</v>
      </c>
      <c r="Q636" s="1">
        <v>2.44185181977624E-2</v>
      </c>
      <c r="R636" s="1">
        <v>8.7083328222369998E-5</v>
      </c>
      <c r="S636" s="16">
        <f t="shared" si="63"/>
        <v>8.7016666751787597E-2</v>
      </c>
      <c r="T636" s="16">
        <f t="shared" si="64"/>
        <v>7.4329784415529E-3</v>
      </c>
      <c r="U636" s="5">
        <f t="shared" si="65"/>
        <v>2.3840182671722629E-4</v>
      </c>
      <c r="V636" s="18">
        <f t="shared" si="66"/>
        <v>2.0364324497405204E-5</v>
      </c>
      <c r="W636" s="18">
        <f t="shared" si="67"/>
        <v>1.8735178537612787E-5</v>
      </c>
      <c r="X636" s="5">
        <f>LOOKUP(G51,'Load Factor Adjustment'!$A$32:$A$36,'Load Factor Adjustment'!$D$32:$D$36)</f>
        <v>0.68571428571428572</v>
      </c>
      <c r="Y636" s="5">
        <f t="shared" si="68"/>
        <v>1.6347553832038374E-4</v>
      </c>
      <c r="Z636" s="18">
        <f t="shared" si="69"/>
        <v>1.2846979568648768E-5</v>
      </c>
    </row>
    <row r="637" spans="1:26" s="5" customFormat="1" ht="15" customHeight="1" x14ac:dyDescent="0.25">
      <c r="A637" s="2">
        <v>2015</v>
      </c>
      <c r="B637" s="2">
        <v>1979</v>
      </c>
      <c r="C637" s="3" t="s">
        <v>10</v>
      </c>
      <c r="D637" s="4">
        <v>42391</v>
      </c>
      <c r="E637" s="2">
        <v>5577</v>
      </c>
      <c r="F637" s="3" t="s">
        <v>5</v>
      </c>
      <c r="G637" s="3" t="s">
        <v>1</v>
      </c>
      <c r="H637" s="3" t="s">
        <v>4</v>
      </c>
      <c r="I637" s="2">
        <v>1964</v>
      </c>
      <c r="J637" s="2">
        <v>100</v>
      </c>
      <c r="K637" s="2">
        <v>58</v>
      </c>
      <c r="L637" s="2">
        <v>0.7</v>
      </c>
      <c r="M637" s="1">
        <v>12.09</v>
      </c>
      <c r="N637" s="1">
        <v>2.7999999999999998E-4</v>
      </c>
      <c r="O637" s="1">
        <v>0.60499999999999998</v>
      </c>
      <c r="P637" s="1">
        <v>4.3999999999999999E-5</v>
      </c>
      <c r="Q637" s="1">
        <v>6.1123765261469801E-2</v>
      </c>
      <c r="R637" s="1">
        <v>3.8102778068615402E-3</v>
      </c>
      <c r="S637" s="16"/>
      <c r="T637" s="16"/>
      <c r="V637" s="18"/>
      <c r="W637" s="18"/>
      <c r="Z637" s="18"/>
    </row>
    <row r="638" spans="1:26" s="5" customFormat="1" ht="15" customHeight="1" x14ac:dyDescent="0.25">
      <c r="A638" s="2">
        <v>2015</v>
      </c>
      <c r="B638" s="2">
        <v>1979</v>
      </c>
      <c r="C638" s="3" t="s">
        <v>10</v>
      </c>
      <c r="D638" s="4">
        <v>42391</v>
      </c>
      <c r="E638" s="2">
        <v>5578</v>
      </c>
      <c r="F638" s="3" t="s">
        <v>2</v>
      </c>
      <c r="G638" s="3" t="s">
        <v>1</v>
      </c>
      <c r="H638" s="3" t="s">
        <v>0</v>
      </c>
      <c r="I638" s="2">
        <v>2015</v>
      </c>
      <c r="J638" s="2">
        <v>100</v>
      </c>
      <c r="K638" s="2">
        <v>72</v>
      </c>
      <c r="L638" s="2">
        <v>0.7</v>
      </c>
      <c r="M638" s="1">
        <v>2.74</v>
      </c>
      <c r="N638" s="1">
        <v>3.6000000000000001E-5</v>
      </c>
      <c r="O638" s="1">
        <v>8.9999999999999993E-3</v>
      </c>
      <c r="P638" s="1">
        <v>8.9999999999999996E-7</v>
      </c>
      <c r="Q638" s="1">
        <v>1.5322222017805301E-2</v>
      </c>
      <c r="R638" s="1">
        <v>5.2499996884069203E-5</v>
      </c>
      <c r="S638" s="16">
        <f t="shared" si="63"/>
        <v>4.5801543243664498E-2</v>
      </c>
      <c r="T638" s="16">
        <f t="shared" si="64"/>
        <v>3.7577778099774709E-3</v>
      </c>
      <c r="U638" s="5">
        <f t="shared" si="65"/>
        <v>1.2548368011962877E-4</v>
      </c>
      <c r="V638" s="18">
        <f t="shared" si="66"/>
        <v>1.0295281671171153E-5</v>
      </c>
      <c r="W638" s="18">
        <f t="shared" si="67"/>
        <v>9.4716591374774612E-6</v>
      </c>
      <c r="X638" s="5">
        <f>LOOKUP(G53,'Load Factor Adjustment'!$A$32:$A$36,'Load Factor Adjustment'!$D$32:$D$36)</f>
        <v>0.68571428571428572</v>
      </c>
      <c r="Y638" s="5">
        <f t="shared" si="68"/>
        <v>8.6045952082031154E-5</v>
      </c>
      <c r="Z638" s="18">
        <f t="shared" si="69"/>
        <v>6.4948519799845452E-6</v>
      </c>
    </row>
    <row r="639" spans="1:26" s="5" customFormat="1" ht="15" customHeight="1" x14ac:dyDescent="0.25">
      <c r="A639" s="2">
        <v>2015</v>
      </c>
      <c r="B639" s="2">
        <v>1980</v>
      </c>
      <c r="C639" s="3" t="s">
        <v>17</v>
      </c>
      <c r="D639" s="4">
        <v>42395</v>
      </c>
      <c r="E639" s="2">
        <v>5583</v>
      </c>
      <c r="F639" s="3" t="s">
        <v>5</v>
      </c>
      <c r="G639" s="3" t="s">
        <v>1</v>
      </c>
      <c r="H639" s="3" t="s">
        <v>4</v>
      </c>
      <c r="I639" s="2">
        <v>1977</v>
      </c>
      <c r="J639" s="2">
        <v>600</v>
      </c>
      <c r="K639" s="2">
        <v>151</v>
      </c>
      <c r="L639" s="2">
        <v>0.7</v>
      </c>
      <c r="M639" s="1">
        <v>11.16</v>
      </c>
      <c r="N639" s="1">
        <v>2.5999999999999998E-4</v>
      </c>
      <c r="O639" s="1">
        <v>0.39600000000000002</v>
      </c>
      <c r="P639" s="1">
        <v>2.8799999999999999E-5</v>
      </c>
      <c r="Q639" s="1">
        <v>0.99827775070395497</v>
      </c>
      <c r="R639" s="1">
        <v>5.1843331629071503E-2</v>
      </c>
      <c r="S639" s="16"/>
      <c r="T639" s="16"/>
      <c r="V639" s="18"/>
      <c r="W639" s="18"/>
      <c r="Z639" s="18"/>
    </row>
    <row r="640" spans="1:26" s="5" customFormat="1" ht="15" customHeight="1" x14ac:dyDescent="0.25">
      <c r="A640" s="2">
        <v>2015</v>
      </c>
      <c r="B640" s="2">
        <v>1980</v>
      </c>
      <c r="C640" s="3" t="s">
        <v>17</v>
      </c>
      <c r="D640" s="4">
        <v>42395</v>
      </c>
      <c r="E640" s="2">
        <v>5584</v>
      </c>
      <c r="F640" s="3" t="s">
        <v>2</v>
      </c>
      <c r="G640" s="3" t="s">
        <v>1</v>
      </c>
      <c r="H640" s="3" t="s">
        <v>0</v>
      </c>
      <c r="I640" s="2">
        <v>2015</v>
      </c>
      <c r="J640" s="2">
        <v>600</v>
      </c>
      <c r="K640" s="2">
        <v>155</v>
      </c>
      <c r="L640" s="2">
        <v>0.7</v>
      </c>
      <c r="M640" s="1">
        <v>0.26</v>
      </c>
      <c r="N640" s="1">
        <v>3.9999999999999998E-6</v>
      </c>
      <c r="O640" s="1">
        <v>8.9999999999999993E-3</v>
      </c>
      <c r="P640" s="1">
        <v>3.9999999999999998E-7</v>
      </c>
      <c r="Q640" s="1">
        <v>1.9518517499596402E-2</v>
      </c>
      <c r="R640" s="1">
        <v>7.3194440518410502E-4</v>
      </c>
      <c r="S640" s="16">
        <f t="shared" si="63"/>
        <v>0.97875923320435854</v>
      </c>
      <c r="T640" s="16">
        <f t="shared" si="64"/>
        <v>5.1111387223887396E-2</v>
      </c>
      <c r="U640" s="5">
        <f t="shared" si="65"/>
        <v>2.6815321457653658E-3</v>
      </c>
      <c r="V640" s="18">
        <f t="shared" si="66"/>
        <v>1.4003119787366411E-4</v>
      </c>
      <c r="W640" s="18">
        <f t="shared" si="67"/>
        <v>1.2882870204377098E-4</v>
      </c>
      <c r="X640" s="5">
        <f>LOOKUP(G55,'Load Factor Adjustment'!$A$32:$A$36,'Load Factor Adjustment'!$D$32:$D$36)</f>
        <v>1.1111111111111112</v>
      </c>
      <c r="Y640" s="5">
        <f t="shared" si="68"/>
        <v>2.9794801619615176E-3</v>
      </c>
      <c r="Z640" s="18">
        <f t="shared" si="69"/>
        <v>1.4314300227085666E-4</v>
      </c>
    </row>
    <row r="641" spans="1:26" s="5" customFormat="1" ht="15" customHeight="1" x14ac:dyDescent="0.25">
      <c r="A641" s="2">
        <v>2015</v>
      </c>
      <c r="B641" s="2">
        <v>1981</v>
      </c>
      <c r="C641" s="3" t="s">
        <v>17</v>
      </c>
      <c r="D641" s="4">
        <v>42396</v>
      </c>
      <c r="E641" s="2">
        <v>5581</v>
      </c>
      <c r="F641" s="3" t="s">
        <v>5</v>
      </c>
      <c r="G641" s="3" t="s">
        <v>1</v>
      </c>
      <c r="H641" s="3" t="s">
        <v>4</v>
      </c>
      <c r="I641" s="2">
        <v>1967</v>
      </c>
      <c r="J641" s="2">
        <v>500</v>
      </c>
      <c r="K641" s="2">
        <v>130</v>
      </c>
      <c r="L641" s="2">
        <v>0.7</v>
      </c>
      <c r="M641" s="1">
        <v>13.02</v>
      </c>
      <c r="N641" s="1">
        <v>2.9999999999999997E-4</v>
      </c>
      <c r="O641" s="1">
        <v>0.55400000000000005</v>
      </c>
      <c r="P641" s="1">
        <v>4.0299999999999997E-5</v>
      </c>
      <c r="Q641" s="1">
        <v>0.83356483215404498</v>
      </c>
      <c r="R641" s="1">
        <v>5.2040124341677499E-2</v>
      </c>
      <c r="S641" s="16"/>
      <c r="T641" s="16"/>
      <c r="V641" s="18"/>
      <c r="W641" s="18"/>
      <c r="Z641" s="18"/>
    </row>
    <row r="642" spans="1:26" s="5" customFormat="1" ht="15" customHeight="1" x14ac:dyDescent="0.25">
      <c r="A642" s="2">
        <v>2015</v>
      </c>
      <c r="B642" s="2">
        <v>1981</v>
      </c>
      <c r="C642" s="3" t="s">
        <v>17</v>
      </c>
      <c r="D642" s="4">
        <v>42396</v>
      </c>
      <c r="E642" s="2">
        <v>5582</v>
      </c>
      <c r="F642" s="3" t="s">
        <v>2</v>
      </c>
      <c r="G642" s="3" t="s">
        <v>1</v>
      </c>
      <c r="H642" s="3" t="s">
        <v>28</v>
      </c>
      <c r="I642" s="2">
        <v>2015</v>
      </c>
      <c r="J642" s="2">
        <v>500</v>
      </c>
      <c r="K642" s="2">
        <v>125</v>
      </c>
      <c r="L642" s="2">
        <v>0.7</v>
      </c>
      <c r="M642" s="1">
        <v>2.15</v>
      </c>
      <c r="N642" s="1">
        <v>2.6999999999999999E-5</v>
      </c>
      <c r="O642" s="1">
        <v>8.9999999999999993E-3</v>
      </c>
      <c r="P642" s="1">
        <v>3.9999999999999998E-7</v>
      </c>
      <c r="Q642" s="1">
        <v>0.10693962469702099</v>
      </c>
      <c r="R642" s="1">
        <v>4.8225306008665698E-4</v>
      </c>
      <c r="S642" s="16">
        <f t="shared" si="63"/>
        <v>0.72662520745702397</v>
      </c>
      <c r="T642" s="16">
        <f t="shared" si="64"/>
        <v>5.1557871281590839E-2</v>
      </c>
      <c r="U642" s="5">
        <f t="shared" si="65"/>
        <v>1.9907539930329424E-3</v>
      </c>
      <c r="V642" s="18">
        <f t="shared" si="66"/>
        <v>1.4125444186737217E-4</v>
      </c>
      <c r="W642" s="18">
        <f t="shared" si="67"/>
        <v>1.2995408651798242E-4</v>
      </c>
      <c r="X642" s="5">
        <f>LOOKUP(G57,'Load Factor Adjustment'!$A$32:$A$36,'Load Factor Adjustment'!$D$32:$D$36)</f>
        <v>0.68571428571428572</v>
      </c>
      <c r="Y642" s="5">
        <f t="shared" si="68"/>
        <v>1.3650884523654463E-3</v>
      </c>
      <c r="Z642" s="18">
        <f t="shared" si="69"/>
        <v>8.9111373612330805E-5</v>
      </c>
    </row>
    <row r="643" spans="1:26" s="5" customFormat="1" ht="15" customHeight="1" x14ac:dyDescent="0.25">
      <c r="A643" s="2">
        <v>2015</v>
      </c>
      <c r="B643" s="2">
        <v>1982</v>
      </c>
      <c r="C643" s="3" t="s">
        <v>17</v>
      </c>
      <c r="D643" s="4">
        <v>42396</v>
      </c>
      <c r="E643" s="2">
        <v>5579</v>
      </c>
      <c r="F643" s="3" t="s">
        <v>5</v>
      </c>
      <c r="G643" s="3" t="s">
        <v>1</v>
      </c>
      <c r="H643" s="3" t="s">
        <v>4</v>
      </c>
      <c r="I643" s="2">
        <v>1947</v>
      </c>
      <c r="J643" s="2">
        <v>450</v>
      </c>
      <c r="K643" s="2">
        <v>113</v>
      </c>
      <c r="L643" s="2">
        <v>0.7</v>
      </c>
      <c r="M643" s="1">
        <v>12.09</v>
      </c>
      <c r="N643" s="1">
        <v>2.7999999999999998E-4</v>
      </c>
      <c r="O643" s="1">
        <v>0.60499999999999998</v>
      </c>
      <c r="P643" s="1">
        <v>4.3999999999999999E-5</v>
      </c>
      <c r="Q643" s="1">
        <v>0.60619791585127003</v>
      </c>
      <c r="R643" s="1">
        <v>4.4454514042008099E-2</v>
      </c>
      <c r="S643" s="16"/>
      <c r="T643" s="16"/>
      <c r="V643" s="18"/>
      <c r="W643" s="18"/>
      <c r="Z643" s="18"/>
    </row>
    <row r="644" spans="1:26" s="5" customFormat="1" ht="15" customHeight="1" x14ac:dyDescent="0.25">
      <c r="A644" s="2">
        <v>2015</v>
      </c>
      <c r="B644" s="2">
        <v>1982</v>
      </c>
      <c r="C644" s="3" t="s">
        <v>17</v>
      </c>
      <c r="D644" s="4">
        <v>42396</v>
      </c>
      <c r="E644" s="2">
        <v>5580</v>
      </c>
      <c r="F644" s="3" t="s">
        <v>2</v>
      </c>
      <c r="G644" s="3" t="s">
        <v>1</v>
      </c>
      <c r="H644" s="3" t="s">
        <v>28</v>
      </c>
      <c r="I644" s="2">
        <v>2014</v>
      </c>
      <c r="J644" s="2">
        <v>450</v>
      </c>
      <c r="K644" s="2">
        <v>115</v>
      </c>
      <c r="L644" s="2">
        <v>0.7</v>
      </c>
      <c r="M644" s="1">
        <v>2.15</v>
      </c>
      <c r="N644" s="1">
        <v>2.6999999999999999E-5</v>
      </c>
      <c r="O644" s="1">
        <v>8.9999999999999993E-3</v>
      </c>
      <c r="P644" s="1">
        <v>3.9999999999999998E-7</v>
      </c>
      <c r="Q644" s="1">
        <v>8.8276478003269002E-2</v>
      </c>
      <c r="R644" s="1">
        <v>3.95312478217535E-4</v>
      </c>
      <c r="S644" s="16">
        <f t="shared" ref="S644:S706" si="70">Q643-Q644</f>
        <v>0.51792143784800104</v>
      </c>
      <c r="T644" s="16">
        <f t="shared" ref="T644:T706" si="71">R643-R644</f>
        <v>4.4059201563790562E-2</v>
      </c>
      <c r="U644" s="5">
        <f t="shared" ref="U644:U706" si="72">S644/365</f>
        <v>1.418962843419181E-3</v>
      </c>
      <c r="V644" s="18">
        <f t="shared" ref="V644:V706" si="73">T644/365</f>
        <v>1.2071014127065907E-4</v>
      </c>
      <c r="W644" s="18">
        <f t="shared" ref="W644:W706" si="74">V644*0.92</f>
        <v>1.1105332996900635E-4</v>
      </c>
      <c r="X644" s="5">
        <f>LOOKUP(G59,'Load Factor Adjustment'!$A$32:$A$36,'Load Factor Adjustment'!$D$32:$D$36)</f>
        <v>0.68571428571428572</v>
      </c>
      <c r="Y644" s="5">
        <f t="shared" ref="Y644:Y706" si="75">U644*X644</f>
        <v>9.7300309263029553E-4</v>
      </c>
      <c r="Z644" s="18">
        <f t="shared" ref="Z644:Z706" si="76">W644*X644</f>
        <v>7.615085483589007E-5</v>
      </c>
    </row>
    <row r="645" spans="1:26" s="5" customFormat="1" ht="15" customHeight="1" x14ac:dyDescent="0.25">
      <c r="A645" s="2">
        <v>2014</v>
      </c>
      <c r="B645" s="2">
        <v>1983</v>
      </c>
      <c r="C645" s="3" t="s">
        <v>17</v>
      </c>
      <c r="D645" s="4">
        <v>42416</v>
      </c>
      <c r="E645" s="2">
        <v>5589</v>
      </c>
      <c r="F645" s="3" t="s">
        <v>5</v>
      </c>
      <c r="G645" s="3" t="s">
        <v>1</v>
      </c>
      <c r="H645" s="3" t="s">
        <v>4</v>
      </c>
      <c r="I645" s="2">
        <v>1967</v>
      </c>
      <c r="J645" s="2">
        <v>500</v>
      </c>
      <c r="K645" s="2">
        <v>113</v>
      </c>
      <c r="L645" s="2">
        <v>0.7</v>
      </c>
      <c r="M645" s="1">
        <v>12.09</v>
      </c>
      <c r="N645" s="1">
        <v>2.7999999999999998E-4</v>
      </c>
      <c r="O645" s="1">
        <v>0.60499999999999998</v>
      </c>
      <c r="P645" s="1">
        <v>4.3999999999999999E-5</v>
      </c>
      <c r="Q645" s="1">
        <v>0.67355323983474402</v>
      </c>
      <c r="R645" s="1">
        <v>4.9393904491120098E-2</v>
      </c>
      <c r="S645" s="16"/>
      <c r="T645" s="16"/>
      <c r="V645" s="18"/>
      <c r="W645" s="18"/>
      <c r="Z645" s="18"/>
    </row>
    <row r="646" spans="1:26" s="5" customFormat="1" ht="15" customHeight="1" x14ac:dyDescent="0.25">
      <c r="A646" s="2">
        <v>2014</v>
      </c>
      <c r="B646" s="2">
        <v>1983</v>
      </c>
      <c r="C646" s="3" t="s">
        <v>17</v>
      </c>
      <c r="D646" s="4">
        <v>42416</v>
      </c>
      <c r="E646" s="2">
        <v>5590</v>
      </c>
      <c r="F646" s="3" t="s">
        <v>2</v>
      </c>
      <c r="G646" s="3" t="s">
        <v>1</v>
      </c>
      <c r="H646" s="3" t="s">
        <v>0</v>
      </c>
      <c r="I646" s="2">
        <v>2015</v>
      </c>
      <c r="J646" s="2">
        <v>500</v>
      </c>
      <c r="K646" s="2">
        <v>125</v>
      </c>
      <c r="L646" s="2">
        <v>0.7</v>
      </c>
      <c r="M646" s="1">
        <v>0.26</v>
      </c>
      <c r="N646" s="1">
        <v>3.9999999999999998E-6</v>
      </c>
      <c r="O646" s="1">
        <v>8.9999999999999993E-3</v>
      </c>
      <c r="P646" s="1">
        <v>3.9999999999999998E-7</v>
      </c>
      <c r="Q646" s="1">
        <v>1.3020832650459901E-2</v>
      </c>
      <c r="R646" s="1">
        <v>4.8225306008665698E-4</v>
      </c>
      <c r="S646" s="16">
        <f t="shared" si="70"/>
        <v>0.66053240718428408</v>
      </c>
      <c r="T646" s="16">
        <f t="shared" si="71"/>
        <v>4.8911651431033439E-2</v>
      </c>
      <c r="U646" s="5">
        <f t="shared" si="72"/>
        <v>1.8096778279021481E-3</v>
      </c>
      <c r="V646" s="18">
        <f t="shared" si="73"/>
        <v>1.3400452446858476E-4</v>
      </c>
      <c r="W646" s="18">
        <f t="shared" si="74"/>
        <v>1.2328416251109798E-4</v>
      </c>
      <c r="X646" s="5">
        <f>LOOKUP(G61,'Load Factor Adjustment'!$A$32:$A$36,'Load Factor Adjustment'!$D$32:$D$36)</f>
        <v>0.68571428571428572</v>
      </c>
      <c r="Y646" s="5">
        <f t="shared" si="75"/>
        <v>1.2409219391329015E-3</v>
      </c>
      <c r="Z646" s="18">
        <f t="shared" si="76"/>
        <v>8.4537711436181472E-5</v>
      </c>
    </row>
    <row r="647" spans="1:26" s="5" customFormat="1" ht="15" customHeight="1" x14ac:dyDescent="0.25">
      <c r="A647" s="2">
        <v>2015</v>
      </c>
      <c r="B647" s="2">
        <v>1984</v>
      </c>
      <c r="C647" s="3" t="s">
        <v>17</v>
      </c>
      <c r="D647" s="4">
        <v>42411</v>
      </c>
      <c r="E647" s="2">
        <v>5587</v>
      </c>
      <c r="F647" s="3" t="s">
        <v>5</v>
      </c>
      <c r="G647" s="3" t="s">
        <v>34</v>
      </c>
      <c r="H647" s="3" t="s">
        <v>4</v>
      </c>
      <c r="I647" s="2">
        <v>1985</v>
      </c>
      <c r="J647" s="2">
        <v>800</v>
      </c>
      <c r="K647" s="2">
        <v>153</v>
      </c>
      <c r="L647" s="2">
        <v>0.51</v>
      </c>
      <c r="M647" s="1">
        <v>10.23</v>
      </c>
      <c r="N647" s="1">
        <v>2.4000000000000001E-4</v>
      </c>
      <c r="O647" s="1">
        <v>0.39600000000000002</v>
      </c>
      <c r="P647" s="1">
        <v>2.8799999999999999E-5</v>
      </c>
      <c r="Q647" s="1">
        <v>0.90209280376944401</v>
      </c>
      <c r="R647" s="1">
        <v>5.1029141094447998E-2</v>
      </c>
      <c r="S647" s="16"/>
      <c r="T647" s="16"/>
      <c r="V647" s="18"/>
      <c r="W647" s="18"/>
      <c r="Z647" s="18"/>
    </row>
    <row r="648" spans="1:26" s="5" customFormat="1" ht="15" customHeight="1" x14ac:dyDescent="0.25">
      <c r="A648" s="2">
        <v>2015</v>
      </c>
      <c r="B648" s="2">
        <v>1984</v>
      </c>
      <c r="C648" s="3" t="s">
        <v>17</v>
      </c>
      <c r="D648" s="4">
        <v>42411</v>
      </c>
      <c r="E648" s="2">
        <v>5588</v>
      </c>
      <c r="F648" s="3" t="s">
        <v>2</v>
      </c>
      <c r="G648" s="3" t="s">
        <v>34</v>
      </c>
      <c r="H648" s="3" t="s">
        <v>13</v>
      </c>
      <c r="I648" s="2">
        <v>2015</v>
      </c>
      <c r="J648" s="2">
        <v>800</v>
      </c>
      <c r="K648" s="2">
        <v>173</v>
      </c>
      <c r="L648" s="2">
        <v>0.51</v>
      </c>
      <c r="M648" s="1">
        <v>2.3199999999999998</v>
      </c>
      <c r="N648" s="1">
        <v>3.0000000000000001E-5</v>
      </c>
      <c r="O648" s="1">
        <v>0.112</v>
      </c>
      <c r="P648" s="1">
        <v>7.9999999999999996E-6</v>
      </c>
      <c r="Q648" s="1">
        <v>0.189842319062519</v>
      </c>
      <c r="R648" s="1">
        <v>1.12038095769926E-2</v>
      </c>
      <c r="S648" s="16">
        <f t="shared" si="70"/>
        <v>0.71225048470692498</v>
      </c>
      <c r="T648" s="16">
        <f t="shared" si="71"/>
        <v>3.9825331517455397E-2</v>
      </c>
      <c r="U648" s="5">
        <f t="shared" si="72"/>
        <v>1.9513711909778767E-3</v>
      </c>
      <c r="V648" s="18">
        <f t="shared" si="73"/>
        <v>1.0911049730809698E-4</v>
      </c>
      <c r="W648" s="18">
        <f t="shared" si="74"/>
        <v>1.0038165752344923E-4</v>
      </c>
      <c r="X648" s="5">
        <f>LOOKUP(G63,'Load Factor Adjustment'!$A$32:$A$36,'Load Factor Adjustment'!$D$32:$D$36)</f>
        <v>1.1111111111111112</v>
      </c>
      <c r="Y648" s="5">
        <f t="shared" si="75"/>
        <v>2.1681902121976409E-3</v>
      </c>
      <c r="Z648" s="18">
        <f t="shared" si="76"/>
        <v>1.1153517502605471E-4</v>
      </c>
    </row>
    <row r="649" spans="1:26" s="5" customFormat="1" ht="15" customHeight="1" x14ac:dyDescent="0.25">
      <c r="A649" s="2">
        <v>2015</v>
      </c>
      <c r="B649" s="2">
        <v>1985</v>
      </c>
      <c r="C649" s="3" t="s">
        <v>17</v>
      </c>
      <c r="D649" s="4">
        <v>42411</v>
      </c>
      <c r="E649" s="2">
        <v>5585</v>
      </c>
      <c r="F649" s="3" t="s">
        <v>5</v>
      </c>
      <c r="G649" s="3" t="s">
        <v>1</v>
      </c>
      <c r="H649" s="3" t="s">
        <v>4</v>
      </c>
      <c r="I649" s="2">
        <v>1975</v>
      </c>
      <c r="J649" s="2">
        <v>250</v>
      </c>
      <c r="K649" s="2">
        <v>74</v>
      </c>
      <c r="L649" s="2">
        <v>0.7</v>
      </c>
      <c r="M649" s="1">
        <v>12.09</v>
      </c>
      <c r="N649" s="1">
        <v>2.7999999999999998E-4</v>
      </c>
      <c r="O649" s="1">
        <v>0.60499999999999998</v>
      </c>
      <c r="P649" s="1">
        <v>4.3999999999999999E-5</v>
      </c>
      <c r="Q649" s="1">
        <v>0.217546295970628</v>
      </c>
      <c r="R649" s="1">
        <v>1.5702160553877201E-2</v>
      </c>
      <c r="S649" s="16"/>
      <c r="T649" s="16"/>
      <c r="V649" s="18"/>
      <c r="W649" s="18"/>
      <c r="Z649" s="18"/>
    </row>
    <row r="650" spans="1:26" s="5" customFormat="1" ht="15" customHeight="1" x14ac:dyDescent="0.25">
      <c r="A650" s="2">
        <v>2015</v>
      </c>
      <c r="B650" s="2">
        <v>1985</v>
      </c>
      <c r="C650" s="3" t="s">
        <v>17</v>
      </c>
      <c r="D650" s="4">
        <v>42411</v>
      </c>
      <c r="E650" s="2">
        <v>5586</v>
      </c>
      <c r="F650" s="3" t="s">
        <v>2</v>
      </c>
      <c r="G650" s="3" t="s">
        <v>1</v>
      </c>
      <c r="H650" s="3" t="s">
        <v>0</v>
      </c>
      <c r="I650" s="2">
        <v>2015</v>
      </c>
      <c r="J650" s="2">
        <v>250</v>
      </c>
      <c r="K650" s="2">
        <v>84</v>
      </c>
      <c r="L650" s="2">
        <v>0.7</v>
      </c>
      <c r="M650" s="1">
        <v>0.26</v>
      </c>
      <c r="N650" s="1">
        <v>3.4999999999999999E-6</v>
      </c>
      <c r="O650" s="1">
        <v>8.9999999999999993E-3</v>
      </c>
      <c r="P650" s="1">
        <v>8.9999999999999996E-7</v>
      </c>
      <c r="Q650" s="1">
        <v>4.2838539401548704E-3</v>
      </c>
      <c r="R650" s="1">
        <v>1.6406249042166701E-4</v>
      </c>
      <c r="S650" s="16">
        <f t="shared" si="70"/>
        <v>0.21326244203047312</v>
      </c>
      <c r="T650" s="16">
        <f t="shared" si="71"/>
        <v>1.5538098063455534E-2</v>
      </c>
      <c r="U650" s="5">
        <f t="shared" si="72"/>
        <v>5.842806630971866E-4</v>
      </c>
      <c r="V650" s="18">
        <f t="shared" si="73"/>
        <v>4.2570131680700097E-5</v>
      </c>
      <c r="W650" s="18">
        <f t="shared" si="74"/>
        <v>3.9164521146244092E-5</v>
      </c>
      <c r="X650" s="5">
        <f>LOOKUP(G65,'Load Factor Adjustment'!$A$32:$A$36,'Load Factor Adjustment'!$D$32:$D$36)</f>
        <v>0.78431372549019607</v>
      </c>
      <c r="Y650" s="5">
        <f t="shared" si="75"/>
        <v>4.5825934360563654E-4</v>
      </c>
      <c r="Z650" s="18">
        <f t="shared" si="76"/>
        <v>3.0717271487250267E-5</v>
      </c>
    </row>
    <row r="651" spans="1:26" s="5" customFormat="1" ht="15" customHeight="1" x14ac:dyDescent="0.25">
      <c r="A651" s="2">
        <v>2015</v>
      </c>
      <c r="B651" s="2">
        <v>1992</v>
      </c>
      <c r="C651" s="3" t="s">
        <v>7</v>
      </c>
      <c r="D651" s="4">
        <v>42403</v>
      </c>
      <c r="E651" s="2">
        <v>5617</v>
      </c>
      <c r="F651" s="3" t="s">
        <v>5</v>
      </c>
      <c r="G651" s="3" t="s">
        <v>1</v>
      </c>
      <c r="H651" s="3" t="s">
        <v>4</v>
      </c>
      <c r="I651" s="2">
        <v>1969</v>
      </c>
      <c r="J651" s="2">
        <v>300</v>
      </c>
      <c r="K651" s="2">
        <v>122</v>
      </c>
      <c r="L651" s="2">
        <v>0.7</v>
      </c>
      <c r="M651" s="1">
        <v>13.02</v>
      </c>
      <c r="N651" s="1">
        <v>2.9999999999999997E-4</v>
      </c>
      <c r="O651" s="1">
        <v>0.55400000000000005</v>
      </c>
      <c r="P651" s="1">
        <v>4.0299999999999997E-5</v>
      </c>
      <c r="Q651" s="1">
        <v>0.46936112087443099</v>
      </c>
      <c r="R651" s="1">
        <v>2.93025930908523E-2</v>
      </c>
      <c r="S651" s="16"/>
      <c r="T651" s="16"/>
      <c r="V651" s="18"/>
      <c r="W651" s="18"/>
      <c r="Z651" s="18"/>
    </row>
    <row r="652" spans="1:26" s="5" customFormat="1" ht="15" customHeight="1" x14ac:dyDescent="0.25">
      <c r="A652" s="2">
        <v>2015</v>
      </c>
      <c r="B652" s="2">
        <v>1992</v>
      </c>
      <c r="C652" s="3" t="s">
        <v>7</v>
      </c>
      <c r="D652" s="4">
        <v>42403</v>
      </c>
      <c r="E652" s="2">
        <v>5618</v>
      </c>
      <c r="F652" s="3" t="s">
        <v>2</v>
      </c>
      <c r="G652" s="3" t="s">
        <v>1</v>
      </c>
      <c r="H652" s="3" t="s">
        <v>28</v>
      </c>
      <c r="I652" s="2">
        <v>2014</v>
      </c>
      <c r="J652" s="2">
        <v>300</v>
      </c>
      <c r="K652" s="2">
        <v>115</v>
      </c>
      <c r="L652" s="2">
        <v>0.7</v>
      </c>
      <c r="M652" s="1">
        <v>2.15</v>
      </c>
      <c r="N652" s="1">
        <v>2.6999999999999999E-5</v>
      </c>
      <c r="O652" s="1">
        <v>8.9999999999999993E-3</v>
      </c>
      <c r="P652" s="1">
        <v>3.9999999999999998E-7</v>
      </c>
      <c r="Q652" s="1">
        <v>5.83119228437841E-2</v>
      </c>
      <c r="R652" s="1">
        <v>2.5555554107658802E-4</v>
      </c>
      <c r="S652" s="16">
        <f t="shared" si="70"/>
        <v>0.41104919803064688</v>
      </c>
      <c r="T652" s="16">
        <f t="shared" si="71"/>
        <v>2.9047037549775712E-2</v>
      </c>
      <c r="U652" s="5">
        <f t="shared" si="72"/>
        <v>1.1261621863853338E-3</v>
      </c>
      <c r="V652" s="18">
        <f t="shared" si="73"/>
        <v>7.9580924793906066E-5</v>
      </c>
      <c r="W652" s="18">
        <f t="shared" si="74"/>
        <v>7.321445081039358E-5</v>
      </c>
      <c r="X652" s="5">
        <f>LOOKUP(G67,'Load Factor Adjustment'!$A$32:$A$36,'Load Factor Adjustment'!$D$32:$D$36)</f>
        <v>0.68571428571428572</v>
      </c>
      <c r="Y652" s="5">
        <f t="shared" si="75"/>
        <v>7.7222549923565745E-4</v>
      </c>
      <c r="Z652" s="18">
        <f t="shared" si="76"/>
        <v>5.0204194841412741E-5</v>
      </c>
    </row>
    <row r="653" spans="1:26" s="5" customFormat="1" ht="15" customHeight="1" x14ac:dyDescent="0.25">
      <c r="A653" s="2">
        <v>2015</v>
      </c>
      <c r="B653" s="2">
        <v>1993</v>
      </c>
      <c r="C653" s="3" t="s">
        <v>10</v>
      </c>
      <c r="D653" s="4">
        <v>42397</v>
      </c>
      <c r="E653" s="2">
        <v>5615</v>
      </c>
      <c r="F653" s="3" t="s">
        <v>5</v>
      </c>
      <c r="G653" s="3" t="s">
        <v>1</v>
      </c>
      <c r="H653" s="3" t="s">
        <v>4</v>
      </c>
      <c r="I653" s="2">
        <v>1966</v>
      </c>
      <c r="J653" s="2">
        <v>150</v>
      </c>
      <c r="K653" s="2">
        <v>62</v>
      </c>
      <c r="L653" s="2">
        <v>0.7</v>
      </c>
      <c r="M653" s="1">
        <v>12.09</v>
      </c>
      <c r="N653" s="1">
        <v>2.7999999999999998E-4</v>
      </c>
      <c r="O653" s="1">
        <v>0.60499999999999998</v>
      </c>
      <c r="P653" s="1">
        <v>4.3999999999999999E-5</v>
      </c>
      <c r="Q653" s="1">
        <v>0.103031944219469</v>
      </c>
      <c r="R653" s="1">
        <v>6.8989352245420604E-3</v>
      </c>
      <c r="S653" s="16"/>
      <c r="T653" s="16"/>
      <c r="V653" s="18"/>
      <c r="W653" s="18"/>
      <c r="Z653" s="18"/>
    </row>
    <row r="654" spans="1:26" s="5" customFormat="1" ht="15" customHeight="1" x14ac:dyDescent="0.25">
      <c r="A654" s="2">
        <v>2015</v>
      </c>
      <c r="B654" s="2">
        <v>1993</v>
      </c>
      <c r="C654" s="3" t="s">
        <v>10</v>
      </c>
      <c r="D654" s="4">
        <v>42397</v>
      </c>
      <c r="E654" s="2">
        <v>5616</v>
      </c>
      <c r="F654" s="3" t="s">
        <v>2</v>
      </c>
      <c r="G654" s="3" t="s">
        <v>1</v>
      </c>
      <c r="H654" s="3" t="s">
        <v>0</v>
      </c>
      <c r="I654" s="2">
        <v>2015</v>
      </c>
      <c r="J654" s="2">
        <v>150</v>
      </c>
      <c r="K654" s="2">
        <v>72</v>
      </c>
      <c r="L654" s="2">
        <v>0.7</v>
      </c>
      <c r="M654" s="1">
        <v>2.74</v>
      </c>
      <c r="N654" s="1">
        <v>3.6000000000000001E-5</v>
      </c>
      <c r="O654" s="1">
        <v>8.9999999999999993E-3</v>
      </c>
      <c r="P654" s="1">
        <v>8.9999999999999996E-7</v>
      </c>
      <c r="Q654" s="1">
        <v>2.3058333028083602E-2</v>
      </c>
      <c r="R654" s="1">
        <v>8.0624995242069305E-5</v>
      </c>
      <c r="S654" s="16">
        <f t="shared" si="70"/>
        <v>7.9973611191385394E-2</v>
      </c>
      <c r="T654" s="16">
        <f t="shared" si="71"/>
        <v>6.8183102292999915E-3</v>
      </c>
      <c r="U654" s="5">
        <f t="shared" si="72"/>
        <v>2.1910578408598739E-4</v>
      </c>
      <c r="V654" s="18">
        <f t="shared" si="73"/>
        <v>1.8680301998082168E-5</v>
      </c>
      <c r="W654" s="18">
        <f t="shared" si="74"/>
        <v>1.7185877838235597E-5</v>
      </c>
      <c r="X654" s="5">
        <f>LOOKUP(G69,'Load Factor Adjustment'!$A$32:$A$36,'Load Factor Adjustment'!$D$32:$D$36)</f>
        <v>0.68571428571428572</v>
      </c>
      <c r="Y654" s="5">
        <f t="shared" si="75"/>
        <v>1.5024396623039134E-4</v>
      </c>
      <c r="Z654" s="18">
        <f t="shared" si="76"/>
        <v>1.1784601946218694E-5</v>
      </c>
    </row>
    <row r="655" spans="1:26" s="5" customFormat="1" ht="15" customHeight="1" x14ac:dyDescent="0.25">
      <c r="A655" s="2">
        <v>2015</v>
      </c>
      <c r="B655" s="2">
        <v>1994</v>
      </c>
      <c r="C655" s="3" t="s">
        <v>10</v>
      </c>
      <c r="D655" s="4">
        <v>42403</v>
      </c>
      <c r="E655" s="2">
        <v>5613</v>
      </c>
      <c r="F655" s="3" t="s">
        <v>5</v>
      </c>
      <c r="G655" s="3" t="s">
        <v>1</v>
      </c>
      <c r="H655" s="3" t="s">
        <v>4</v>
      </c>
      <c r="I655" s="2">
        <v>1979</v>
      </c>
      <c r="J655" s="2">
        <v>375</v>
      </c>
      <c r="K655" s="2">
        <v>72</v>
      </c>
      <c r="L655" s="2">
        <v>0.7</v>
      </c>
      <c r="M655" s="1">
        <v>12.09</v>
      </c>
      <c r="N655" s="1">
        <v>2.7999999999999998E-4</v>
      </c>
      <c r="O655" s="1">
        <v>0.60499999999999998</v>
      </c>
      <c r="P655" s="1">
        <v>4.3999999999999999E-5</v>
      </c>
      <c r="Q655" s="1">
        <v>0.32187499956704602</v>
      </c>
      <c r="R655" s="1">
        <v>2.3604166747968901E-2</v>
      </c>
      <c r="S655" s="16"/>
      <c r="T655" s="16"/>
      <c r="V655" s="18"/>
      <c r="W655" s="18"/>
      <c r="Z655" s="18"/>
    </row>
    <row r="656" spans="1:26" s="5" customFormat="1" ht="15" customHeight="1" x14ac:dyDescent="0.25">
      <c r="A656" s="2">
        <v>2015</v>
      </c>
      <c r="B656" s="2">
        <v>1994</v>
      </c>
      <c r="C656" s="3" t="s">
        <v>10</v>
      </c>
      <c r="D656" s="4">
        <v>42403</v>
      </c>
      <c r="E656" s="2">
        <v>5614</v>
      </c>
      <c r="F656" s="3" t="s">
        <v>2</v>
      </c>
      <c r="G656" s="3" t="s">
        <v>1</v>
      </c>
      <c r="H656" s="3" t="s">
        <v>0</v>
      </c>
      <c r="I656" s="2">
        <v>2015</v>
      </c>
      <c r="J656" s="2">
        <v>375</v>
      </c>
      <c r="K656" s="2">
        <v>85</v>
      </c>
      <c r="L656" s="2">
        <v>0.7</v>
      </c>
      <c r="M656" s="1">
        <v>2.74</v>
      </c>
      <c r="N656" s="1">
        <v>3.6000000000000001E-5</v>
      </c>
      <c r="O656" s="1">
        <v>0.112</v>
      </c>
      <c r="P656" s="1">
        <v>7.9999999999999996E-6</v>
      </c>
      <c r="Q656" s="1">
        <v>6.9050201663654803E-2</v>
      </c>
      <c r="R656" s="1">
        <v>3.1235532716418E-3</v>
      </c>
      <c r="S656" s="16">
        <f t="shared" si="70"/>
        <v>0.25282479790339119</v>
      </c>
      <c r="T656" s="16">
        <f t="shared" si="71"/>
        <v>2.0480613476327101E-2</v>
      </c>
      <c r="U656" s="5">
        <f t="shared" si="72"/>
        <v>6.9267067918737306E-4</v>
      </c>
      <c r="V656" s="18">
        <f t="shared" si="73"/>
        <v>5.6111269798156444E-5</v>
      </c>
      <c r="W656" s="18">
        <f t="shared" si="74"/>
        <v>5.1622368214303931E-5</v>
      </c>
      <c r="X656" s="5">
        <f>LOOKUP(G71,'Load Factor Adjustment'!$A$32:$A$36,'Load Factor Adjustment'!$D$32:$D$36)</f>
        <v>0.68571428571428572</v>
      </c>
      <c r="Y656" s="5">
        <f t="shared" si="75"/>
        <v>4.7497418001419867E-4</v>
      </c>
      <c r="Z656" s="18">
        <f t="shared" si="76"/>
        <v>3.5398195346951271E-5</v>
      </c>
    </row>
    <row r="657" spans="1:26" s="5" customFormat="1" ht="15" customHeight="1" x14ac:dyDescent="0.25">
      <c r="A657" s="2">
        <v>2015</v>
      </c>
      <c r="B657" s="2">
        <v>1995</v>
      </c>
      <c r="C657" s="3" t="s">
        <v>10</v>
      </c>
      <c r="D657" s="4">
        <v>42401</v>
      </c>
      <c r="E657" s="2">
        <v>5611</v>
      </c>
      <c r="F657" s="3" t="s">
        <v>5</v>
      </c>
      <c r="G657" s="3" t="s">
        <v>1</v>
      </c>
      <c r="H657" s="3" t="s">
        <v>4</v>
      </c>
      <c r="I657" s="2">
        <v>1996</v>
      </c>
      <c r="J657" s="2">
        <v>2000</v>
      </c>
      <c r="K657" s="2">
        <v>95</v>
      </c>
      <c r="L657" s="2">
        <v>0.7</v>
      </c>
      <c r="M657" s="1">
        <v>8.17</v>
      </c>
      <c r="N657" s="1">
        <v>1.9000000000000001E-4</v>
      </c>
      <c r="O657" s="1">
        <v>0.47899999999999998</v>
      </c>
      <c r="P657" s="1">
        <v>3.6100000000000003E-5</v>
      </c>
      <c r="Q657" s="1">
        <v>1.53202160078951</v>
      </c>
      <c r="R657" s="1">
        <v>0.13373301990807099</v>
      </c>
      <c r="S657" s="16"/>
      <c r="T657" s="16"/>
      <c r="V657" s="18"/>
      <c r="W657" s="18"/>
      <c r="Z657" s="18"/>
    </row>
    <row r="658" spans="1:26" s="5" customFormat="1" ht="15" customHeight="1" x14ac:dyDescent="0.25">
      <c r="A658" s="2">
        <v>2015</v>
      </c>
      <c r="B658" s="2">
        <v>1995</v>
      </c>
      <c r="C658" s="3" t="s">
        <v>10</v>
      </c>
      <c r="D658" s="4">
        <v>42401</v>
      </c>
      <c r="E658" s="2">
        <v>5612</v>
      </c>
      <c r="F658" s="3" t="s">
        <v>2</v>
      </c>
      <c r="G658" s="3" t="s">
        <v>1</v>
      </c>
      <c r="H658" s="3" t="s">
        <v>13</v>
      </c>
      <c r="I658" s="2">
        <v>2015</v>
      </c>
      <c r="J658" s="2">
        <v>2000</v>
      </c>
      <c r="K658" s="2">
        <v>115</v>
      </c>
      <c r="L658" s="2">
        <v>0.7</v>
      </c>
      <c r="M658" s="1">
        <v>2.3199999999999998</v>
      </c>
      <c r="N658" s="1">
        <v>3.0000000000000001E-5</v>
      </c>
      <c r="O658" s="1">
        <v>0.112</v>
      </c>
      <c r="P658" s="1">
        <v>7.9999999999999996E-6</v>
      </c>
      <c r="Q658" s="1">
        <v>0.46496911469177499</v>
      </c>
      <c r="R658" s="1">
        <v>3.4074074071473802E-2</v>
      </c>
      <c r="S658" s="16">
        <f t="shared" si="70"/>
        <v>1.0670524860977351</v>
      </c>
      <c r="T658" s="16">
        <f t="shared" si="71"/>
        <v>9.9658945836597179E-2</v>
      </c>
      <c r="U658" s="5">
        <f t="shared" si="72"/>
        <v>2.9234314687609179E-3</v>
      </c>
      <c r="V658" s="18">
        <f t="shared" si="73"/>
        <v>2.7303820777149914E-4</v>
      </c>
      <c r="W658" s="18">
        <f t="shared" si="74"/>
        <v>2.5119515114977923E-4</v>
      </c>
      <c r="X658" s="5">
        <f>LOOKUP(G73,'Load Factor Adjustment'!$A$32:$A$36,'Load Factor Adjustment'!$D$32:$D$36)</f>
        <v>0.68571428571428572</v>
      </c>
      <c r="Y658" s="5">
        <f t="shared" si="75"/>
        <v>2.004638721436058E-3</v>
      </c>
      <c r="Z658" s="18">
        <f t="shared" si="76"/>
        <v>1.722481036455629E-4</v>
      </c>
    </row>
    <row r="659" spans="1:26" s="5" customFormat="1" ht="15" customHeight="1" x14ac:dyDescent="0.25">
      <c r="A659" s="2">
        <v>2015</v>
      </c>
      <c r="B659" s="2">
        <v>1996</v>
      </c>
      <c r="C659" s="3" t="s">
        <v>10</v>
      </c>
      <c r="D659" s="4">
        <v>42405</v>
      </c>
      <c r="E659" s="2">
        <v>5609</v>
      </c>
      <c r="F659" s="3" t="s">
        <v>5</v>
      </c>
      <c r="G659" s="3" t="s">
        <v>1</v>
      </c>
      <c r="H659" s="3" t="s">
        <v>4</v>
      </c>
      <c r="I659" s="2">
        <v>1969</v>
      </c>
      <c r="J659" s="2">
        <v>150</v>
      </c>
      <c r="K659" s="2">
        <v>77</v>
      </c>
      <c r="L659" s="2">
        <v>0.7</v>
      </c>
      <c r="M659" s="1">
        <v>12.09</v>
      </c>
      <c r="N659" s="1">
        <v>2.7999999999999998E-4</v>
      </c>
      <c r="O659" s="1">
        <v>0.60499999999999998</v>
      </c>
      <c r="P659" s="1">
        <v>4.3999999999999999E-5</v>
      </c>
      <c r="Q659" s="1">
        <v>0.12683611082083801</v>
      </c>
      <c r="R659" s="1">
        <v>8.3915741245796302E-3</v>
      </c>
      <c r="S659" s="16"/>
      <c r="T659" s="16"/>
      <c r="V659" s="18"/>
      <c r="W659" s="18"/>
      <c r="Z659" s="18"/>
    </row>
    <row r="660" spans="1:26" s="5" customFormat="1" ht="15" customHeight="1" x14ac:dyDescent="0.25">
      <c r="A660" s="2">
        <v>2015</v>
      </c>
      <c r="B660" s="2">
        <v>1996</v>
      </c>
      <c r="C660" s="3" t="s">
        <v>10</v>
      </c>
      <c r="D660" s="4">
        <v>42405</v>
      </c>
      <c r="E660" s="2">
        <v>5610</v>
      </c>
      <c r="F660" s="3" t="s">
        <v>2</v>
      </c>
      <c r="G660" s="3" t="s">
        <v>1</v>
      </c>
      <c r="H660" s="3" t="s">
        <v>0</v>
      </c>
      <c r="I660" s="2">
        <v>2015</v>
      </c>
      <c r="J660" s="2">
        <v>150</v>
      </c>
      <c r="K660" s="2">
        <v>85</v>
      </c>
      <c r="L660" s="2">
        <v>0.7</v>
      </c>
      <c r="M660" s="1">
        <v>2.74</v>
      </c>
      <c r="N660" s="1">
        <v>3.6000000000000001E-5</v>
      </c>
      <c r="O660" s="1">
        <v>0.112</v>
      </c>
      <c r="P660" s="1">
        <v>7.9999999999999996E-6</v>
      </c>
      <c r="Q660" s="1">
        <v>2.7221643158154198E-2</v>
      </c>
      <c r="R660" s="1">
        <v>1.1608796437214599E-3</v>
      </c>
      <c r="S660" s="16">
        <f t="shared" si="70"/>
        <v>9.9614467662683809E-2</v>
      </c>
      <c r="T660" s="16">
        <f t="shared" si="71"/>
        <v>7.2306944808581703E-3</v>
      </c>
      <c r="U660" s="5">
        <f t="shared" si="72"/>
        <v>2.7291634976077758E-4</v>
      </c>
      <c r="V660" s="18">
        <f t="shared" si="73"/>
        <v>1.981012186536485E-5</v>
      </c>
      <c r="W660" s="18">
        <f t="shared" si="74"/>
        <v>1.8225312116135663E-5</v>
      </c>
      <c r="X660" s="5">
        <f>LOOKUP(G75,'Load Factor Adjustment'!$A$32:$A$36,'Load Factor Adjustment'!$D$32:$D$36)</f>
        <v>0.68571428571428572</v>
      </c>
      <c r="Y660" s="5">
        <f t="shared" si="75"/>
        <v>1.8714263983596178E-4</v>
      </c>
      <c r="Z660" s="18">
        <f t="shared" si="76"/>
        <v>1.2497356879635884E-5</v>
      </c>
    </row>
    <row r="661" spans="1:26" s="5" customFormat="1" ht="15" customHeight="1" x14ac:dyDescent="0.25">
      <c r="A661" s="2">
        <v>2014</v>
      </c>
      <c r="B661" s="2">
        <v>1997</v>
      </c>
      <c r="C661" s="3" t="s">
        <v>10</v>
      </c>
      <c r="D661" s="4">
        <v>42409</v>
      </c>
      <c r="E661" s="2">
        <v>5607</v>
      </c>
      <c r="F661" s="3" t="s">
        <v>5</v>
      </c>
      <c r="G661" s="3" t="s">
        <v>1</v>
      </c>
      <c r="H661" s="3" t="s">
        <v>4</v>
      </c>
      <c r="I661" s="2">
        <v>1991</v>
      </c>
      <c r="J661" s="2">
        <v>500</v>
      </c>
      <c r="K661" s="2">
        <v>137</v>
      </c>
      <c r="L661" s="2">
        <v>0.7</v>
      </c>
      <c r="M661" s="1">
        <v>7.6</v>
      </c>
      <c r="N661" s="1">
        <v>1.8000000000000001E-4</v>
      </c>
      <c r="O661" s="1">
        <v>0.27400000000000002</v>
      </c>
      <c r="P661" s="1">
        <v>1.9899999999999999E-5</v>
      </c>
      <c r="Q661" s="1">
        <v>0.51586418543586099</v>
      </c>
      <c r="R661" s="1">
        <v>2.7104011654726701E-2</v>
      </c>
      <c r="S661" s="16"/>
      <c r="T661" s="16"/>
      <c r="V661" s="18"/>
      <c r="W661" s="18"/>
      <c r="Z661" s="18"/>
    </row>
    <row r="662" spans="1:26" s="5" customFormat="1" ht="15" customHeight="1" x14ac:dyDescent="0.25">
      <c r="A662" s="2">
        <v>2014</v>
      </c>
      <c r="B662" s="2">
        <v>1997</v>
      </c>
      <c r="C662" s="3" t="s">
        <v>10</v>
      </c>
      <c r="D662" s="4">
        <v>42409</v>
      </c>
      <c r="E662" s="2">
        <v>5608</v>
      </c>
      <c r="F662" s="3" t="s">
        <v>2</v>
      </c>
      <c r="G662" s="3" t="s">
        <v>1</v>
      </c>
      <c r="H662" s="3" t="s">
        <v>28</v>
      </c>
      <c r="I662" s="2">
        <v>2012</v>
      </c>
      <c r="J662" s="2">
        <v>500</v>
      </c>
      <c r="K662" s="2">
        <v>122</v>
      </c>
      <c r="L662" s="2">
        <v>0.7</v>
      </c>
      <c r="M662" s="1">
        <v>2.15</v>
      </c>
      <c r="N662" s="1">
        <v>2.6999999999999999E-5</v>
      </c>
      <c r="O662" s="1">
        <v>8.9999999999999993E-3</v>
      </c>
      <c r="P662" s="1">
        <v>3.9999999999999998E-7</v>
      </c>
      <c r="Q662" s="1">
        <v>0.104373073704292</v>
      </c>
      <c r="R662" s="1">
        <v>4.7067898664457798E-4</v>
      </c>
      <c r="S662" s="16">
        <f t="shared" si="70"/>
        <v>0.41149111173156899</v>
      </c>
      <c r="T662" s="16">
        <f t="shared" si="71"/>
        <v>2.6633332668082123E-2</v>
      </c>
      <c r="U662" s="5">
        <f t="shared" si="72"/>
        <v>1.1273729088536136E-3</v>
      </c>
      <c r="V662" s="18">
        <f t="shared" si="73"/>
        <v>7.2968034707074315E-5</v>
      </c>
      <c r="W662" s="18">
        <f t="shared" si="74"/>
        <v>6.7130591930508369E-5</v>
      </c>
      <c r="X662" s="5">
        <f>LOOKUP(G77,'Load Factor Adjustment'!$A$32:$A$36,'Load Factor Adjustment'!$D$32:$D$36)</f>
        <v>0.68571428571428572</v>
      </c>
      <c r="Y662" s="5">
        <f t="shared" si="75"/>
        <v>7.7305570892819222E-4</v>
      </c>
      <c r="Z662" s="18">
        <f t="shared" si="76"/>
        <v>4.6032405895205741E-5</v>
      </c>
    </row>
    <row r="663" spans="1:26" s="5" customFormat="1" ht="15" customHeight="1" x14ac:dyDescent="0.25">
      <c r="A663" s="2">
        <v>2014</v>
      </c>
      <c r="B663" s="2">
        <v>1998</v>
      </c>
      <c r="C663" s="3" t="s">
        <v>11</v>
      </c>
      <c r="D663" s="4">
        <v>42361</v>
      </c>
      <c r="E663" s="2">
        <v>5605</v>
      </c>
      <c r="F663" s="3" t="s">
        <v>5</v>
      </c>
      <c r="G663" s="3" t="s">
        <v>1</v>
      </c>
      <c r="H663" s="3" t="s">
        <v>4</v>
      </c>
      <c r="I663" s="2">
        <v>1985</v>
      </c>
      <c r="J663" s="2">
        <v>1500</v>
      </c>
      <c r="K663" s="2">
        <v>108</v>
      </c>
      <c r="L663" s="2">
        <v>0.7</v>
      </c>
      <c r="M663" s="1">
        <v>12.09</v>
      </c>
      <c r="N663" s="1">
        <v>2.7999999999999998E-4</v>
      </c>
      <c r="O663" s="1">
        <v>0.60499999999999998</v>
      </c>
      <c r="P663" s="1">
        <v>4.3999999999999999E-5</v>
      </c>
      <c r="Q663" s="1">
        <v>1.9312499974022701</v>
      </c>
      <c r="R663" s="1">
        <v>0.14162500048781301</v>
      </c>
      <c r="S663" s="16"/>
      <c r="T663" s="16"/>
      <c r="V663" s="18"/>
      <c r="W663" s="18"/>
      <c r="Z663" s="18"/>
    </row>
    <row r="664" spans="1:26" s="5" customFormat="1" ht="15" customHeight="1" x14ac:dyDescent="0.25">
      <c r="A664" s="2">
        <v>2014</v>
      </c>
      <c r="B664" s="2">
        <v>1998</v>
      </c>
      <c r="C664" s="3" t="s">
        <v>11</v>
      </c>
      <c r="D664" s="4">
        <v>42361</v>
      </c>
      <c r="E664" s="2">
        <v>5606</v>
      </c>
      <c r="F664" s="3" t="s">
        <v>2</v>
      </c>
      <c r="G664" s="3" t="s">
        <v>1</v>
      </c>
      <c r="H664" s="3" t="s">
        <v>28</v>
      </c>
      <c r="I664" s="2">
        <v>2014</v>
      </c>
      <c r="J664" s="2">
        <v>1500</v>
      </c>
      <c r="K664" s="2">
        <v>111</v>
      </c>
      <c r="L664" s="2">
        <v>0.7</v>
      </c>
      <c r="M664" s="1">
        <v>2.15</v>
      </c>
      <c r="N664" s="1">
        <v>2.6999999999999999E-5</v>
      </c>
      <c r="O664" s="1">
        <v>8.9999999999999993E-3</v>
      </c>
      <c r="P664" s="1">
        <v>3.9999999999999998E-7</v>
      </c>
      <c r="Q664" s="1">
        <v>0.30223090992674101</v>
      </c>
      <c r="R664" s="1">
        <v>1.5416665951422401E-3</v>
      </c>
      <c r="S664" s="16">
        <f t="shared" si="70"/>
        <v>1.629019087475529</v>
      </c>
      <c r="T664" s="16">
        <f t="shared" si="71"/>
        <v>0.14008333389267077</v>
      </c>
      <c r="U664" s="5">
        <f t="shared" si="72"/>
        <v>4.4630659930836409E-3</v>
      </c>
      <c r="V664" s="18">
        <f t="shared" si="73"/>
        <v>3.8378995587033091E-4</v>
      </c>
      <c r="W664" s="18">
        <f t="shared" si="74"/>
        <v>3.5308675940070444E-4</v>
      </c>
      <c r="X664" s="5">
        <f>LOOKUP(G664,'Load Factor Adjustment'!$A$40:$A$46,'Load Factor Adjustment'!$D$40:$D$46)</f>
        <v>0.68571428571428572</v>
      </c>
      <c r="Y664" s="5">
        <f t="shared" si="75"/>
        <v>3.060388109543068E-3</v>
      </c>
      <c r="Z664" s="18">
        <f t="shared" si="76"/>
        <v>2.421166350176259E-4</v>
      </c>
    </row>
    <row r="665" spans="1:26" s="5" customFormat="1" ht="15" customHeight="1" x14ac:dyDescent="0.25">
      <c r="A665" s="2">
        <v>2015</v>
      </c>
      <c r="B665" s="2">
        <v>1999</v>
      </c>
      <c r="C665" s="3" t="s">
        <v>11</v>
      </c>
      <c r="D665" s="4">
        <v>42310</v>
      </c>
      <c r="E665" s="2">
        <v>5603</v>
      </c>
      <c r="F665" s="3" t="s">
        <v>5</v>
      </c>
      <c r="G665" s="3" t="s">
        <v>1</v>
      </c>
      <c r="H665" s="3" t="s">
        <v>4</v>
      </c>
      <c r="I665" s="2">
        <v>1982</v>
      </c>
      <c r="J665" s="2">
        <v>400</v>
      </c>
      <c r="K665" s="2">
        <v>92</v>
      </c>
      <c r="L665" s="2">
        <v>0.7</v>
      </c>
      <c r="M665" s="1">
        <v>12.09</v>
      </c>
      <c r="N665" s="1">
        <v>2.7999999999999998E-4</v>
      </c>
      <c r="O665" s="1">
        <v>0.60499999999999998</v>
      </c>
      <c r="P665" s="1">
        <v>4.3999999999999999E-5</v>
      </c>
      <c r="Q665" s="1">
        <v>0.43870370311360302</v>
      </c>
      <c r="R665" s="1">
        <v>3.21716050490835E-2</v>
      </c>
      <c r="S665" s="16"/>
      <c r="T665" s="16"/>
      <c r="V665" s="18"/>
      <c r="W665" s="18"/>
      <c r="Z665" s="18"/>
    </row>
    <row r="666" spans="1:26" s="5" customFormat="1" ht="15" customHeight="1" x14ac:dyDescent="0.25">
      <c r="A666" s="2">
        <v>2015</v>
      </c>
      <c r="B666" s="2">
        <v>1999</v>
      </c>
      <c r="C666" s="3" t="s">
        <v>11</v>
      </c>
      <c r="D666" s="4">
        <v>42310</v>
      </c>
      <c r="E666" s="2">
        <v>5604</v>
      </c>
      <c r="F666" s="3" t="s">
        <v>2</v>
      </c>
      <c r="G666" s="3" t="s">
        <v>1</v>
      </c>
      <c r="H666" s="3" t="s">
        <v>0</v>
      </c>
      <c r="I666" s="2">
        <v>2015</v>
      </c>
      <c r="J666" s="2">
        <v>400</v>
      </c>
      <c r="K666" s="2">
        <v>115</v>
      </c>
      <c r="L666" s="2">
        <v>0.7</v>
      </c>
      <c r="M666" s="1">
        <v>2.3199999999999998</v>
      </c>
      <c r="N666" s="1">
        <v>3.0000000000000001E-5</v>
      </c>
      <c r="O666" s="1">
        <v>0.112</v>
      </c>
      <c r="P666" s="1">
        <v>7.9999999999999996E-6</v>
      </c>
      <c r="Q666" s="1">
        <v>8.4475304780101901E-2</v>
      </c>
      <c r="R666" s="1">
        <v>4.5432099204436097E-3</v>
      </c>
      <c r="S666" s="16">
        <f t="shared" si="70"/>
        <v>0.35422839833350112</v>
      </c>
      <c r="T666" s="16">
        <f t="shared" si="71"/>
        <v>2.762839512863989E-2</v>
      </c>
      <c r="U666" s="5">
        <f t="shared" si="72"/>
        <v>9.7048876255753733E-4</v>
      </c>
      <c r="V666" s="18">
        <f t="shared" si="73"/>
        <v>7.5694233229150386E-5</v>
      </c>
      <c r="W666" s="18">
        <f t="shared" si="74"/>
        <v>6.9638694570818354E-5</v>
      </c>
      <c r="X666" s="5">
        <f>LOOKUP(G666,'Load Factor Adjustment'!$A$40:$A$46,'Load Factor Adjustment'!$D$40:$D$46)</f>
        <v>0.68571428571428572</v>
      </c>
      <c r="Y666" s="5">
        <f t="shared" si="75"/>
        <v>6.6547800861088279E-4</v>
      </c>
      <c r="Z666" s="18">
        <f t="shared" si="76"/>
        <v>4.7752247705704018E-5</v>
      </c>
    </row>
    <row r="667" spans="1:26" s="5" customFormat="1" ht="15" customHeight="1" x14ac:dyDescent="0.25">
      <c r="A667" s="2">
        <v>2015</v>
      </c>
      <c r="B667" s="2">
        <v>2000</v>
      </c>
      <c r="C667" s="3" t="s">
        <v>11</v>
      </c>
      <c r="D667" s="4">
        <v>42405</v>
      </c>
      <c r="E667" s="2">
        <v>5601</v>
      </c>
      <c r="F667" s="3" t="s">
        <v>5</v>
      </c>
      <c r="G667" s="3" t="s">
        <v>1</v>
      </c>
      <c r="H667" s="3" t="s">
        <v>8</v>
      </c>
      <c r="I667" s="2">
        <v>2002</v>
      </c>
      <c r="J667" s="2">
        <v>800</v>
      </c>
      <c r="K667" s="2">
        <v>90</v>
      </c>
      <c r="L667" s="2">
        <v>0.7</v>
      </c>
      <c r="M667" s="1">
        <v>6.54</v>
      </c>
      <c r="N667" s="1">
        <v>1.4999999999999999E-4</v>
      </c>
      <c r="O667" s="1">
        <v>0.55200000000000005</v>
      </c>
      <c r="P667" s="1">
        <v>4.0200000000000001E-5</v>
      </c>
      <c r="Q667" s="1">
        <v>0.46333332807328198</v>
      </c>
      <c r="R667" s="1">
        <v>5.74666652613866E-2</v>
      </c>
      <c r="S667" s="16"/>
      <c r="T667" s="16"/>
      <c r="V667" s="18"/>
      <c r="W667" s="18"/>
      <c r="Z667" s="18"/>
    </row>
    <row r="668" spans="1:26" s="5" customFormat="1" ht="15" customHeight="1" x14ac:dyDescent="0.25">
      <c r="A668" s="2">
        <v>2015</v>
      </c>
      <c r="B668" s="2">
        <v>2000</v>
      </c>
      <c r="C668" s="3" t="s">
        <v>11</v>
      </c>
      <c r="D668" s="4">
        <v>42405</v>
      </c>
      <c r="E668" s="2">
        <v>5602</v>
      </c>
      <c r="F668" s="3" t="s">
        <v>2</v>
      </c>
      <c r="G668" s="3" t="s">
        <v>1</v>
      </c>
      <c r="H668" s="3" t="s">
        <v>13</v>
      </c>
      <c r="I668" s="2">
        <v>2015</v>
      </c>
      <c r="J668" s="2">
        <v>800</v>
      </c>
      <c r="K668" s="2">
        <v>108</v>
      </c>
      <c r="L668" s="2">
        <v>0.7</v>
      </c>
      <c r="M668" s="1">
        <v>2.3199999999999998</v>
      </c>
      <c r="N668" s="1">
        <v>3.0000000000000001E-5</v>
      </c>
      <c r="O668" s="1">
        <v>0.112</v>
      </c>
      <c r="P668" s="1">
        <v>7.9999999999999996E-6</v>
      </c>
      <c r="Q668" s="1">
        <v>0.16266665924389301</v>
      </c>
      <c r="R668" s="1">
        <v>9.6000000615981095E-3</v>
      </c>
      <c r="S668" s="16">
        <f t="shared" si="70"/>
        <v>0.30066666882938897</v>
      </c>
      <c r="T668" s="16">
        <f t="shared" si="71"/>
        <v>4.7866665199788494E-2</v>
      </c>
      <c r="U668" s="5">
        <f t="shared" si="72"/>
        <v>8.2374429816270953E-4</v>
      </c>
      <c r="V668" s="18">
        <f t="shared" si="73"/>
        <v>1.3114154849257122E-4</v>
      </c>
      <c r="W668" s="18">
        <f t="shared" si="74"/>
        <v>1.2065022461316553E-4</v>
      </c>
      <c r="X668" s="5">
        <f>LOOKUP(G83,'Load Factor Adjustment'!$A$32:$A$36,'Load Factor Adjustment'!$D$32:$D$36)</f>
        <v>0.68571428571428572</v>
      </c>
      <c r="Y668" s="5">
        <f t="shared" si="75"/>
        <v>5.6485323302585798E-4</v>
      </c>
      <c r="Z668" s="18">
        <f t="shared" si="76"/>
        <v>8.2731582591884936E-5</v>
      </c>
    </row>
    <row r="669" spans="1:26" s="5" customFormat="1" ht="15" customHeight="1" x14ac:dyDescent="0.25">
      <c r="A669" s="2">
        <v>2015</v>
      </c>
      <c r="B669" s="2">
        <v>2001</v>
      </c>
      <c r="C669" s="3" t="s">
        <v>11</v>
      </c>
      <c r="D669" s="4">
        <v>42405</v>
      </c>
      <c r="E669" s="2">
        <v>5599</v>
      </c>
      <c r="F669" s="3" t="s">
        <v>5</v>
      </c>
      <c r="G669" s="3" t="s">
        <v>1</v>
      </c>
      <c r="H669" s="3" t="s">
        <v>8</v>
      </c>
      <c r="I669" s="2">
        <v>2000</v>
      </c>
      <c r="J669" s="2">
        <v>800</v>
      </c>
      <c r="K669" s="2">
        <v>110</v>
      </c>
      <c r="L669" s="2">
        <v>0.7</v>
      </c>
      <c r="M669" s="1">
        <v>6.54</v>
      </c>
      <c r="N669" s="1">
        <v>1.4999999999999999E-4</v>
      </c>
      <c r="O669" s="1">
        <v>0.30399999999999999</v>
      </c>
      <c r="P669" s="1">
        <v>2.2099999999999998E-5</v>
      </c>
      <c r="Q669" s="1">
        <v>0.56629628986734504</v>
      </c>
      <c r="R669" s="1">
        <v>3.8649380672418299E-2</v>
      </c>
      <c r="S669" s="16"/>
      <c r="T669" s="16"/>
      <c r="V669" s="18"/>
      <c r="W669" s="18"/>
      <c r="Z669" s="18"/>
    </row>
    <row r="670" spans="1:26" s="5" customFormat="1" ht="15" customHeight="1" x14ac:dyDescent="0.25">
      <c r="A670" s="2">
        <v>2015</v>
      </c>
      <c r="B670" s="2">
        <v>2001</v>
      </c>
      <c r="C670" s="3" t="s">
        <v>11</v>
      </c>
      <c r="D670" s="4">
        <v>42405</v>
      </c>
      <c r="E670" s="2">
        <v>5600</v>
      </c>
      <c r="F670" s="3" t="s">
        <v>2</v>
      </c>
      <c r="G670" s="3" t="s">
        <v>1</v>
      </c>
      <c r="H670" s="3" t="s">
        <v>13</v>
      </c>
      <c r="I670" s="2">
        <v>2015</v>
      </c>
      <c r="J670" s="2">
        <v>800</v>
      </c>
      <c r="K670" s="2">
        <v>108</v>
      </c>
      <c r="L670" s="2">
        <v>0.7</v>
      </c>
      <c r="M670" s="1">
        <v>2.3199999999999998</v>
      </c>
      <c r="N670" s="1">
        <v>3.0000000000000001E-5</v>
      </c>
      <c r="O670" s="1">
        <v>0.112</v>
      </c>
      <c r="P670" s="1">
        <v>7.9999999999999996E-6</v>
      </c>
      <c r="Q670" s="1">
        <v>0.16266665924389301</v>
      </c>
      <c r="R670" s="1">
        <v>9.6000000615981095E-3</v>
      </c>
      <c r="S670" s="16">
        <f t="shared" si="70"/>
        <v>0.40362963062345203</v>
      </c>
      <c r="T670" s="16">
        <f t="shared" si="71"/>
        <v>2.9049380610820189E-2</v>
      </c>
      <c r="U670" s="5">
        <f t="shared" si="72"/>
        <v>1.1058346044478138E-3</v>
      </c>
      <c r="V670" s="18">
        <f t="shared" si="73"/>
        <v>7.9587344139233395E-5</v>
      </c>
      <c r="W670" s="18">
        <f t="shared" si="74"/>
        <v>7.3220356608094732E-5</v>
      </c>
      <c r="X670" s="5">
        <f>LOOKUP(G85,'Load Factor Adjustment'!$A$32:$A$36,'Load Factor Adjustment'!$D$32:$D$36)</f>
        <v>0.68571428571428572</v>
      </c>
      <c r="Y670" s="5">
        <f t="shared" si="75"/>
        <v>7.5828658590707237E-4</v>
      </c>
      <c r="Z670" s="18">
        <f t="shared" si="76"/>
        <v>5.0208244531264958E-5</v>
      </c>
    </row>
    <row r="671" spans="1:26" s="5" customFormat="1" ht="15" customHeight="1" x14ac:dyDescent="0.25">
      <c r="A671" s="2">
        <v>2015</v>
      </c>
      <c r="B671" s="2">
        <v>2002</v>
      </c>
      <c r="C671" s="3" t="s">
        <v>11</v>
      </c>
      <c r="D671" s="4">
        <v>42405</v>
      </c>
      <c r="E671" s="2">
        <v>5597</v>
      </c>
      <c r="F671" s="3" t="s">
        <v>5</v>
      </c>
      <c r="G671" s="3" t="s">
        <v>1</v>
      </c>
      <c r="H671" s="3" t="s">
        <v>4</v>
      </c>
      <c r="I671" s="2">
        <v>1983</v>
      </c>
      <c r="J671" s="2">
        <v>1500</v>
      </c>
      <c r="K671" s="2">
        <v>300</v>
      </c>
      <c r="L671" s="2">
        <v>0.7</v>
      </c>
      <c r="M671" s="1">
        <v>10.23</v>
      </c>
      <c r="N671" s="1">
        <v>2.4000000000000001E-4</v>
      </c>
      <c r="O671" s="1">
        <v>0.39600000000000002</v>
      </c>
      <c r="P671" s="1">
        <v>2.8799999999999999E-5</v>
      </c>
      <c r="Q671" s="1">
        <v>4.5520830716039704</v>
      </c>
      <c r="R671" s="1">
        <v>0.25749999153512299</v>
      </c>
      <c r="S671" s="16"/>
      <c r="T671" s="16"/>
      <c r="V671" s="18"/>
      <c r="W671" s="18"/>
      <c r="Z671" s="18"/>
    </row>
    <row r="672" spans="1:26" s="5" customFormat="1" ht="15" customHeight="1" x14ac:dyDescent="0.25">
      <c r="A672" s="2">
        <v>2015</v>
      </c>
      <c r="B672" s="2">
        <v>2002</v>
      </c>
      <c r="C672" s="3" t="s">
        <v>11</v>
      </c>
      <c r="D672" s="4">
        <v>42405</v>
      </c>
      <c r="E672" s="2">
        <v>5598</v>
      </c>
      <c r="F672" s="3" t="s">
        <v>2</v>
      </c>
      <c r="G672" s="3" t="s">
        <v>1</v>
      </c>
      <c r="H672" s="3" t="s">
        <v>0</v>
      </c>
      <c r="I672" s="2">
        <v>2015</v>
      </c>
      <c r="J672" s="2">
        <v>1500</v>
      </c>
      <c r="K672" s="2">
        <v>370</v>
      </c>
      <c r="L672" s="2">
        <v>0.7</v>
      </c>
      <c r="M672" s="1">
        <v>0.26</v>
      </c>
      <c r="N672" s="1">
        <v>3.5999999999999998E-6</v>
      </c>
      <c r="O672" s="1">
        <v>8.9999999999999993E-3</v>
      </c>
      <c r="P672" s="1">
        <v>2.9999999999999999E-7</v>
      </c>
      <c r="Q672" s="1">
        <v>0.122905086094205</v>
      </c>
      <c r="R672" s="1">
        <v>4.8177081194561502E-3</v>
      </c>
      <c r="S672" s="16">
        <f t="shared" si="70"/>
        <v>4.4291779855097655</v>
      </c>
      <c r="T672" s="16">
        <f t="shared" si="71"/>
        <v>0.25268228341566684</v>
      </c>
      <c r="U672" s="5">
        <f t="shared" si="72"/>
        <v>1.213473420687607E-2</v>
      </c>
      <c r="V672" s="18">
        <f t="shared" si="73"/>
        <v>6.9228022853607351E-4</v>
      </c>
      <c r="W672" s="18">
        <f t="shared" si="74"/>
        <v>6.3689781025318766E-4</v>
      </c>
      <c r="X672" s="5">
        <f>LOOKUP(G87,'Load Factor Adjustment'!$A$32:$A$36,'Load Factor Adjustment'!$D$32:$D$36)</f>
        <v>0.68571428571428572</v>
      </c>
      <c r="Y672" s="5">
        <f t="shared" si="75"/>
        <v>8.3209605990007332E-3</v>
      </c>
      <c r="Z672" s="18">
        <f t="shared" si="76"/>
        <v>4.3672992703075724E-4</v>
      </c>
    </row>
    <row r="673" spans="1:26" s="5" customFormat="1" ht="15" customHeight="1" x14ac:dyDescent="0.25">
      <c r="A673" s="2">
        <v>2015</v>
      </c>
      <c r="B673" s="2">
        <v>2003</v>
      </c>
      <c r="C673" s="3" t="s">
        <v>11</v>
      </c>
      <c r="D673" s="4">
        <v>42394</v>
      </c>
      <c r="E673" s="2">
        <v>5595</v>
      </c>
      <c r="F673" s="3" t="s">
        <v>5</v>
      </c>
      <c r="G673" s="3" t="s">
        <v>1</v>
      </c>
      <c r="H673" s="3" t="s">
        <v>8</v>
      </c>
      <c r="I673" s="2">
        <v>2000</v>
      </c>
      <c r="J673" s="2">
        <v>1500</v>
      </c>
      <c r="K673" s="2">
        <v>110</v>
      </c>
      <c r="L673" s="2">
        <v>0.7</v>
      </c>
      <c r="M673" s="1">
        <v>6.54</v>
      </c>
      <c r="N673" s="1">
        <v>1.4999999999999999E-4</v>
      </c>
      <c r="O673" s="1">
        <v>0.30399999999999999</v>
      </c>
      <c r="P673" s="1">
        <v>2.2099999999999998E-5</v>
      </c>
      <c r="Q673" s="1">
        <v>1.0618055435012701</v>
      </c>
      <c r="R673" s="1">
        <v>7.2467588760784296E-2</v>
      </c>
      <c r="S673" s="16"/>
      <c r="T673" s="16"/>
      <c r="V673" s="18"/>
      <c r="W673" s="18"/>
      <c r="Z673" s="18"/>
    </row>
    <row r="674" spans="1:26" s="5" customFormat="1" ht="15" customHeight="1" x14ac:dyDescent="0.25">
      <c r="A674" s="2">
        <v>2015</v>
      </c>
      <c r="B674" s="2">
        <v>2003</v>
      </c>
      <c r="C674" s="3" t="s">
        <v>11</v>
      </c>
      <c r="D674" s="4">
        <v>42394</v>
      </c>
      <c r="E674" s="2">
        <v>5596</v>
      </c>
      <c r="F674" s="3" t="s">
        <v>2</v>
      </c>
      <c r="G674" s="3" t="s">
        <v>1</v>
      </c>
      <c r="H674" s="3" t="s">
        <v>0</v>
      </c>
      <c r="I674" s="2">
        <v>2016</v>
      </c>
      <c r="J674" s="2">
        <v>1500</v>
      </c>
      <c r="K674" s="2">
        <v>110</v>
      </c>
      <c r="L674" s="2">
        <v>0.7</v>
      </c>
      <c r="M674" s="1">
        <v>0.26</v>
      </c>
      <c r="N674" s="1">
        <v>3.9999999999999998E-6</v>
      </c>
      <c r="O674" s="1">
        <v>8.9999999999999993E-3</v>
      </c>
      <c r="P674" s="1">
        <v>3.9999999999999998E-7</v>
      </c>
      <c r="Q674" s="1">
        <v>3.69212944437185E-2</v>
      </c>
      <c r="R674" s="1">
        <v>1.52777770689771E-3</v>
      </c>
      <c r="S674" s="16">
        <f t="shared" si="70"/>
        <v>1.0248842490575516</v>
      </c>
      <c r="T674" s="16">
        <f t="shared" si="71"/>
        <v>7.0939811053886581E-2</v>
      </c>
      <c r="U674" s="5">
        <f t="shared" si="72"/>
        <v>2.8079020522124702E-3</v>
      </c>
      <c r="V674" s="18">
        <f t="shared" si="73"/>
        <v>1.9435564672297693E-4</v>
      </c>
      <c r="W674" s="18">
        <f t="shared" si="74"/>
        <v>1.7880719498513878E-4</v>
      </c>
      <c r="X674" s="5">
        <f>LOOKUP(G89,'Load Factor Adjustment'!$A$32:$A$36,'Load Factor Adjustment'!$D$32:$D$36)</f>
        <v>0.68571428571428572</v>
      </c>
      <c r="Y674" s="5">
        <f t="shared" si="75"/>
        <v>1.925418550088551E-3</v>
      </c>
      <c r="Z674" s="18">
        <f t="shared" si="76"/>
        <v>1.2261064798980945E-4</v>
      </c>
    </row>
    <row r="675" spans="1:26" s="5" customFormat="1" ht="15" customHeight="1" x14ac:dyDescent="0.25">
      <c r="A675" s="2">
        <v>2015</v>
      </c>
      <c r="B675" s="2">
        <v>2004</v>
      </c>
      <c r="C675" s="3" t="s">
        <v>11</v>
      </c>
      <c r="D675" s="4">
        <v>42411</v>
      </c>
      <c r="E675" s="2">
        <v>5593</v>
      </c>
      <c r="F675" s="3" t="s">
        <v>5</v>
      </c>
      <c r="G675" s="3" t="s">
        <v>1</v>
      </c>
      <c r="H675" s="3" t="s">
        <v>4</v>
      </c>
      <c r="I675" s="2">
        <v>1979</v>
      </c>
      <c r="J675" s="2">
        <v>250</v>
      </c>
      <c r="K675" s="2">
        <v>76</v>
      </c>
      <c r="L675" s="2">
        <v>0.7</v>
      </c>
      <c r="M675" s="1">
        <v>12.09</v>
      </c>
      <c r="N675" s="1">
        <v>2.7999999999999998E-4</v>
      </c>
      <c r="O675" s="1">
        <v>0.60499999999999998</v>
      </c>
      <c r="P675" s="1">
        <v>4.3999999999999999E-5</v>
      </c>
      <c r="Q675" s="1">
        <v>0.21932098728011801</v>
      </c>
      <c r="R675" s="1">
        <v>1.54814815491017E-2</v>
      </c>
      <c r="S675" s="16"/>
      <c r="T675" s="16"/>
      <c r="V675" s="18"/>
      <c r="W675" s="18"/>
      <c r="Z675" s="18"/>
    </row>
    <row r="676" spans="1:26" s="5" customFormat="1" ht="15" customHeight="1" x14ac:dyDescent="0.25">
      <c r="A676" s="2">
        <v>2015</v>
      </c>
      <c r="B676" s="2">
        <v>2004</v>
      </c>
      <c r="C676" s="3" t="s">
        <v>11</v>
      </c>
      <c r="D676" s="4">
        <v>42411</v>
      </c>
      <c r="E676" s="2">
        <v>5594</v>
      </c>
      <c r="F676" s="3" t="s">
        <v>2</v>
      </c>
      <c r="G676" s="3" t="s">
        <v>1</v>
      </c>
      <c r="H676" s="3" t="s">
        <v>28</v>
      </c>
      <c r="I676" s="2">
        <v>2014</v>
      </c>
      <c r="J676" s="2">
        <v>250</v>
      </c>
      <c r="K676" s="2">
        <v>85</v>
      </c>
      <c r="L676" s="2">
        <v>0.7</v>
      </c>
      <c r="M676" s="1">
        <v>2.15</v>
      </c>
      <c r="N676" s="1">
        <v>2.6999999999999999E-5</v>
      </c>
      <c r="O676" s="1">
        <v>8.9999999999999993E-3</v>
      </c>
      <c r="P676" s="1">
        <v>8.9999999999999996E-7</v>
      </c>
      <c r="Q676" s="1">
        <v>3.5806086988811603E-2</v>
      </c>
      <c r="R676" s="1">
        <v>1.66015615307639E-4</v>
      </c>
      <c r="S676" s="16">
        <f t="shared" si="70"/>
        <v>0.1835149002913064</v>
      </c>
      <c r="T676" s="16">
        <f t="shared" si="71"/>
        <v>1.5315465933794062E-2</v>
      </c>
      <c r="U676" s="5">
        <f t="shared" si="72"/>
        <v>5.0278054874330522E-4</v>
      </c>
      <c r="V676" s="18">
        <f t="shared" si="73"/>
        <v>4.1960180640531679E-5</v>
      </c>
      <c r="W676" s="18">
        <f t="shared" si="74"/>
        <v>3.8603366189289147E-5</v>
      </c>
      <c r="X676" s="5">
        <f>LOOKUP(G91,'Load Factor Adjustment'!$A$32:$A$36,'Load Factor Adjustment'!$D$32:$D$36)</f>
        <v>0.68571428571428572</v>
      </c>
      <c r="Y676" s="5">
        <f t="shared" si="75"/>
        <v>3.4476380485255216E-4</v>
      </c>
      <c r="Z676" s="18">
        <f t="shared" si="76"/>
        <v>2.6470879672655416E-5</v>
      </c>
    </row>
    <row r="677" spans="1:26" s="5" customFormat="1" ht="15" customHeight="1" x14ac:dyDescent="0.25">
      <c r="A677" s="2">
        <v>2015</v>
      </c>
      <c r="B677" s="2">
        <v>2005</v>
      </c>
      <c r="C677" s="3" t="s">
        <v>10</v>
      </c>
      <c r="D677" s="4">
        <v>42397</v>
      </c>
      <c r="E677" s="2">
        <v>5591</v>
      </c>
      <c r="F677" s="3" t="s">
        <v>5</v>
      </c>
      <c r="G677" s="3" t="s">
        <v>1</v>
      </c>
      <c r="H677" s="3" t="s">
        <v>4</v>
      </c>
      <c r="I677" s="2">
        <v>1981</v>
      </c>
      <c r="J677" s="2">
        <v>200</v>
      </c>
      <c r="K677" s="2">
        <v>60</v>
      </c>
      <c r="L677" s="2">
        <v>0.7</v>
      </c>
      <c r="M677" s="1">
        <v>12.09</v>
      </c>
      <c r="N677" s="1">
        <v>2.7999999999999998E-4</v>
      </c>
      <c r="O677" s="1">
        <v>0.60499999999999998</v>
      </c>
      <c r="P677" s="1">
        <v>4.3999999999999999E-5</v>
      </c>
      <c r="Q677" s="1">
        <v>0.132166666368848</v>
      </c>
      <c r="R677" s="1">
        <v>8.7796296815395303E-3</v>
      </c>
      <c r="S677" s="16"/>
      <c r="T677" s="16"/>
      <c r="V677" s="18"/>
      <c r="W677" s="18"/>
      <c r="Z677" s="18"/>
    </row>
    <row r="678" spans="1:26" s="5" customFormat="1" ht="15" customHeight="1" x14ac:dyDescent="0.25">
      <c r="A678" s="2">
        <v>2015</v>
      </c>
      <c r="B678" s="2">
        <v>2005</v>
      </c>
      <c r="C678" s="3" t="s">
        <v>10</v>
      </c>
      <c r="D678" s="4">
        <v>42397</v>
      </c>
      <c r="E678" s="2">
        <v>5592</v>
      </c>
      <c r="F678" s="3" t="s">
        <v>2</v>
      </c>
      <c r="G678" s="3" t="s">
        <v>1</v>
      </c>
      <c r="H678" s="3" t="s">
        <v>0</v>
      </c>
      <c r="I678" s="2">
        <v>2014</v>
      </c>
      <c r="J678" s="2">
        <v>200</v>
      </c>
      <c r="K678" s="2">
        <v>75</v>
      </c>
      <c r="L678" s="2">
        <v>0.7</v>
      </c>
      <c r="M678" s="1">
        <v>0.26</v>
      </c>
      <c r="N678" s="1">
        <v>3.4999999999999999E-6</v>
      </c>
      <c r="O678" s="1">
        <v>8.9999999999999993E-3</v>
      </c>
      <c r="P678" s="1">
        <v>8.9999999999999996E-7</v>
      </c>
      <c r="Q678" s="1">
        <v>3.0497683567579301E-3</v>
      </c>
      <c r="R678" s="1">
        <v>1.1458332660838201E-4</v>
      </c>
      <c r="S678" s="16">
        <f t="shared" si="70"/>
        <v>0.12911689801209006</v>
      </c>
      <c r="T678" s="16">
        <f t="shared" si="71"/>
        <v>8.6650463549311479E-3</v>
      </c>
      <c r="U678" s="5">
        <f t="shared" si="72"/>
        <v>3.5374492606052071E-4</v>
      </c>
      <c r="V678" s="18">
        <f t="shared" si="73"/>
        <v>2.3739853027208624E-5</v>
      </c>
      <c r="W678" s="18">
        <f t="shared" si="74"/>
        <v>2.1840664785031935E-5</v>
      </c>
      <c r="X678" s="5">
        <f>LOOKUP(G93,'Load Factor Adjustment'!$A$32:$A$36,'Load Factor Adjustment'!$D$32:$D$36)</f>
        <v>0.68571428571428572</v>
      </c>
      <c r="Y678" s="5">
        <f t="shared" si="75"/>
        <v>2.4256794929864277E-4</v>
      </c>
      <c r="Z678" s="18">
        <f t="shared" si="76"/>
        <v>1.4976455852593327E-5</v>
      </c>
    </row>
    <row r="679" spans="1:26" s="5" customFormat="1" ht="15" customHeight="1" x14ac:dyDescent="0.25">
      <c r="A679" s="2">
        <v>2015</v>
      </c>
      <c r="B679" s="2">
        <v>2006</v>
      </c>
      <c r="C679" s="3" t="s">
        <v>16</v>
      </c>
      <c r="D679" s="4">
        <v>42388</v>
      </c>
      <c r="E679" s="2">
        <v>5620</v>
      </c>
      <c r="F679" s="3" t="s">
        <v>5</v>
      </c>
      <c r="G679" s="3" t="s">
        <v>1</v>
      </c>
      <c r="H679" s="3" t="s">
        <v>4</v>
      </c>
      <c r="I679" s="2">
        <v>1979</v>
      </c>
      <c r="J679" s="2">
        <v>200</v>
      </c>
      <c r="K679" s="2">
        <v>60</v>
      </c>
      <c r="L679" s="2">
        <v>0.7</v>
      </c>
      <c r="M679" s="1">
        <v>12.09</v>
      </c>
      <c r="N679" s="1">
        <v>2.7999999999999998E-4</v>
      </c>
      <c r="O679" s="1">
        <v>0.60499999999999998</v>
      </c>
      <c r="P679" s="1">
        <v>4.3999999999999999E-5</v>
      </c>
      <c r="Q679" s="1">
        <v>0.133203703415923</v>
      </c>
      <c r="R679" s="1">
        <v>8.94259264300005E-3</v>
      </c>
      <c r="S679" s="16"/>
      <c r="T679" s="16"/>
      <c r="V679" s="18"/>
      <c r="W679" s="18"/>
      <c r="Z679" s="18"/>
    </row>
    <row r="680" spans="1:26" s="5" customFormat="1" ht="15" customHeight="1" x14ac:dyDescent="0.25">
      <c r="A680" s="2">
        <v>2015</v>
      </c>
      <c r="B680" s="2">
        <v>2006</v>
      </c>
      <c r="C680" s="3" t="s">
        <v>16</v>
      </c>
      <c r="D680" s="4">
        <v>42388</v>
      </c>
      <c r="E680" s="2">
        <v>5619</v>
      </c>
      <c r="F680" s="3" t="s">
        <v>5</v>
      </c>
      <c r="G680" s="3" t="s">
        <v>1</v>
      </c>
      <c r="H680" s="3" t="s">
        <v>4</v>
      </c>
      <c r="I680" s="2">
        <v>1990</v>
      </c>
      <c r="J680" s="2">
        <v>200</v>
      </c>
      <c r="K680" s="2">
        <v>104</v>
      </c>
      <c r="L680" s="2">
        <v>0.7</v>
      </c>
      <c r="M680" s="1">
        <v>8.17</v>
      </c>
      <c r="N680" s="1">
        <v>1.9000000000000001E-4</v>
      </c>
      <c r="O680" s="1">
        <v>0.47899999999999998</v>
      </c>
      <c r="P680" s="1">
        <v>3.6100000000000003E-5</v>
      </c>
      <c r="Q680" s="1">
        <v>0.149419752355056</v>
      </c>
      <c r="R680" s="1">
        <v>1.11639503072211E-2</v>
      </c>
      <c r="S680" s="16"/>
      <c r="T680" s="16"/>
      <c r="V680" s="18"/>
      <c r="W680" s="18"/>
      <c r="Z680" s="18"/>
    </row>
    <row r="681" spans="1:26" s="5" customFormat="1" ht="15" customHeight="1" x14ac:dyDescent="0.25">
      <c r="A681" s="2">
        <v>2015</v>
      </c>
      <c r="B681" s="2">
        <v>2006</v>
      </c>
      <c r="C681" s="3" t="s">
        <v>16</v>
      </c>
      <c r="D681" s="4">
        <v>42388</v>
      </c>
      <c r="E681" s="2">
        <v>5622</v>
      </c>
      <c r="F681" s="3" t="s">
        <v>2</v>
      </c>
      <c r="G681" s="3" t="s">
        <v>1</v>
      </c>
      <c r="H681" s="3" t="s">
        <v>28</v>
      </c>
      <c r="I681" s="2">
        <v>2014</v>
      </c>
      <c r="J681" s="2">
        <v>400</v>
      </c>
      <c r="K681" s="2">
        <v>100</v>
      </c>
      <c r="L681" s="2">
        <v>0.7</v>
      </c>
      <c r="M681" s="1">
        <v>2.15</v>
      </c>
      <c r="N681" s="1">
        <v>2.6999999999999999E-5</v>
      </c>
      <c r="O681" s="1">
        <v>8.9999999999999993E-3</v>
      </c>
      <c r="P681" s="1">
        <v>3.9999999999999998E-7</v>
      </c>
      <c r="Q681" s="1">
        <v>6.8024693145820103E-2</v>
      </c>
      <c r="R681" s="1">
        <v>3.0246911898227399E-4</v>
      </c>
      <c r="S681" s="16">
        <f>Q679+Q680-Q681</f>
        <v>0.21459876262515892</v>
      </c>
      <c r="T681" s="16">
        <f>R679+R680-R681</f>
        <v>1.9804073831238875E-2</v>
      </c>
      <c r="U681" s="5">
        <f t="shared" si="72"/>
        <v>5.8794181541139436E-4</v>
      </c>
      <c r="V681" s="18">
        <f t="shared" si="73"/>
        <v>5.4257736523942122E-5</v>
      </c>
      <c r="W681" s="18">
        <f t="shared" si="74"/>
        <v>4.9917117602026753E-5</v>
      </c>
      <c r="X681" s="5">
        <f>LOOKUP(G96,'Load Factor Adjustment'!$A$32:$A$36,'Load Factor Adjustment'!$D$32:$D$36)</f>
        <v>0.68571428571428572</v>
      </c>
      <c r="Y681" s="5">
        <f t="shared" si="75"/>
        <v>4.0316010199638471E-4</v>
      </c>
      <c r="Z681" s="18">
        <f t="shared" si="76"/>
        <v>3.4228880641389772E-5</v>
      </c>
    </row>
    <row r="682" spans="1:26" s="5" customFormat="1" ht="15" customHeight="1" x14ac:dyDescent="0.25">
      <c r="A682" s="2">
        <v>2015</v>
      </c>
      <c r="B682" s="2">
        <v>2011</v>
      </c>
      <c r="C682" s="3" t="s">
        <v>17</v>
      </c>
      <c r="D682" s="4">
        <v>42338</v>
      </c>
      <c r="E682" s="2">
        <v>5317</v>
      </c>
      <c r="F682" s="3" t="s">
        <v>5</v>
      </c>
      <c r="G682" s="3" t="s">
        <v>1</v>
      </c>
      <c r="H682" s="3" t="s">
        <v>8</v>
      </c>
      <c r="I682" s="2">
        <v>1996</v>
      </c>
      <c r="J682" s="2">
        <v>300</v>
      </c>
      <c r="K682" s="2">
        <v>202</v>
      </c>
      <c r="L682" s="2">
        <v>0.7</v>
      </c>
      <c r="M682" s="1">
        <v>5.93</v>
      </c>
      <c r="N682" s="1">
        <v>1.3999999999999999E-4</v>
      </c>
      <c r="O682" s="1">
        <v>0.12</v>
      </c>
      <c r="P682" s="1">
        <v>6.3999999999999997E-6</v>
      </c>
      <c r="Q682" s="1">
        <v>0.32441572844809902</v>
      </c>
      <c r="R682" s="1">
        <v>7.7657775452889101E-3</v>
      </c>
      <c r="S682" s="16"/>
      <c r="T682" s="16"/>
      <c r="V682" s="18"/>
      <c r="W682" s="18"/>
      <c r="Z682" s="18"/>
    </row>
    <row r="683" spans="1:26" s="5" customFormat="1" ht="15" customHeight="1" x14ac:dyDescent="0.25">
      <c r="A683" s="2">
        <v>2015</v>
      </c>
      <c r="B683" s="2">
        <v>2011</v>
      </c>
      <c r="C683" s="3" t="s">
        <v>17</v>
      </c>
      <c r="D683" s="4">
        <v>42338</v>
      </c>
      <c r="E683" s="2">
        <v>5318</v>
      </c>
      <c r="F683" s="3" t="s">
        <v>2</v>
      </c>
      <c r="G683" s="3" t="s">
        <v>1</v>
      </c>
      <c r="H683" s="3" t="s">
        <v>0</v>
      </c>
      <c r="I683" s="2">
        <v>2014</v>
      </c>
      <c r="J683" s="2">
        <v>300</v>
      </c>
      <c r="K683" s="2">
        <v>220</v>
      </c>
      <c r="L683" s="2">
        <v>0.7</v>
      </c>
      <c r="M683" s="1">
        <v>0.26</v>
      </c>
      <c r="N683" s="1">
        <v>3.5999999999999998E-6</v>
      </c>
      <c r="O683" s="1">
        <v>8.9999999999999993E-3</v>
      </c>
      <c r="P683" s="1">
        <v>2.9999999999999999E-7</v>
      </c>
      <c r="Q683" s="1">
        <v>1.3515740017259701E-2</v>
      </c>
      <c r="R683" s="1">
        <v>4.8124997288470297E-4</v>
      </c>
      <c r="S683" s="16">
        <f t="shared" si="70"/>
        <v>0.31089998843083932</v>
      </c>
      <c r="T683" s="16">
        <f t="shared" si="71"/>
        <v>7.2845275724042072E-3</v>
      </c>
      <c r="U683" s="5">
        <f t="shared" si="72"/>
        <v>8.5178079022147756E-4</v>
      </c>
      <c r="V683" s="18">
        <f t="shared" si="73"/>
        <v>1.9957609787408788E-5</v>
      </c>
      <c r="W683" s="18">
        <f t="shared" si="74"/>
        <v>1.8361001004416086E-5</v>
      </c>
      <c r="X683" s="5">
        <f>LOOKUP(G683,'Load Factor Adjustment'!$A$40:$A$46,'Load Factor Adjustment'!$D$40:$D$46)</f>
        <v>0.68571428571428572</v>
      </c>
      <c r="Y683" s="5">
        <f t="shared" si="75"/>
        <v>5.8407825615187036E-4</v>
      </c>
      <c r="Z683" s="18">
        <f t="shared" si="76"/>
        <v>1.259040068874246E-5</v>
      </c>
    </row>
    <row r="684" spans="1:26" s="5" customFormat="1" ht="15" customHeight="1" x14ac:dyDescent="0.25">
      <c r="A684" s="2">
        <v>2015</v>
      </c>
      <c r="B684" s="2">
        <v>2012</v>
      </c>
      <c r="C684" s="3" t="s">
        <v>17</v>
      </c>
      <c r="D684" s="4">
        <v>42340</v>
      </c>
      <c r="E684" s="2">
        <v>5490</v>
      </c>
      <c r="F684" s="3" t="s">
        <v>5</v>
      </c>
      <c r="G684" s="3" t="s">
        <v>1</v>
      </c>
      <c r="H684" s="3" t="s">
        <v>4</v>
      </c>
      <c r="I684" s="2">
        <v>1984</v>
      </c>
      <c r="J684" s="2">
        <v>250</v>
      </c>
      <c r="K684" s="2">
        <v>67</v>
      </c>
      <c r="L684" s="2">
        <v>0.7</v>
      </c>
      <c r="M684" s="1">
        <v>12.09</v>
      </c>
      <c r="N684" s="1">
        <v>2.7999999999999998E-4</v>
      </c>
      <c r="O684" s="1">
        <v>0.60499999999999998</v>
      </c>
      <c r="P684" s="1">
        <v>4.3999999999999999E-5</v>
      </c>
      <c r="Q684" s="1">
        <v>0.18882523110780899</v>
      </c>
      <c r="R684" s="1">
        <v>1.2937307164931499E-2</v>
      </c>
      <c r="S684" s="16"/>
      <c r="T684" s="16"/>
      <c r="V684" s="18"/>
      <c r="W684" s="18"/>
      <c r="Z684" s="18"/>
    </row>
    <row r="685" spans="1:26" s="5" customFormat="1" ht="15" customHeight="1" x14ac:dyDescent="0.25">
      <c r="A685" s="2">
        <v>2015</v>
      </c>
      <c r="B685" s="2">
        <v>2012</v>
      </c>
      <c r="C685" s="3" t="s">
        <v>17</v>
      </c>
      <c r="D685" s="4">
        <v>42340</v>
      </c>
      <c r="E685" s="2">
        <v>5491</v>
      </c>
      <c r="F685" s="3" t="s">
        <v>2</v>
      </c>
      <c r="G685" s="3" t="s">
        <v>1</v>
      </c>
      <c r="H685" s="3" t="s">
        <v>0</v>
      </c>
      <c r="I685" s="2">
        <v>2014</v>
      </c>
      <c r="J685" s="2">
        <v>250</v>
      </c>
      <c r="K685" s="2">
        <v>75</v>
      </c>
      <c r="L685" s="2">
        <v>0.7</v>
      </c>
      <c r="M685" s="1">
        <v>0.26</v>
      </c>
      <c r="N685" s="1">
        <v>3.4999999999999999E-6</v>
      </c>
      <c r="O685" s="1">
        <v>8.9999999999999993E-3</v>
      </c>
      <c r="P685" s="1">
        <v>8.9999999999999996E-7</v>
      </c>
      <c r="Q685" s="1">
        <v>3.8248695894239899E-3</v>
      </c>
      <c r="R685" s="1">
        <v>1.4648436644791699E-4</v>
      </c>
      <c r="S685" s="16">
        <f t="shared" si="70"/>
        <v>0.185000361518385</v>
      </c>
      <c r="T685" s="16">
        <f t="shared" si="71"/>
        <v>1.2790822798483582E-2</v>
      </c>
      <c r="U685" s="5">
        <f t="shared" si="72"/>
        <v>5.0685030552982192E-4</v>
      </c>
      <c r="V685" s="18">
        <f t="shared" si="73"/>
        <v>3.5043350132831728E-5</v>
      </c>
      <c r="W685" s="18">
        <f t="shared" si="74"/>
        <v>3.2239882122205191E-5</v>
      </c>
      <c r="X685" s="5">
        <f>LOOKUP(G685,'Load Factor Adjustment'!$A$40:$A$46,'Load Factor Adjustment'!$D$40:$D$46)</f>
        <v>0.68571428571428572</v>
      </c>
      <c r="Y685" s="5">
        <f t="shared" si="75"/>
        <v>3.4755449522044931E-4</v>
      </c>
      <c r="Z685" s="18">
        <f t="shared" si="76"/>
        <v>2.2107347740940701E-5</v>
      </c>
    </row>
    <row r="686" spans="1:26" s="5" customFormat="1" ht="15" customHeight="1" x14ac:dyDescent="0.25">
      <c r="A686" s="2">
        <v>2015</v>
      </c>
      <c r="B686" s="2">
        <v>2024</v>
      </c>
      <c r="C686" s="3" t="s">
        <v>9</v>
      </c>
      <c r="D686" s="4">
        <v>42425</v>
      </c>
      <c r="E686" s="2">
        <v>5970</v>
      </c>
      <c r="F686" s="3" t="s">
        <v>5</v>
      </c>
      <c r="G686" s="3" t="s">
        <v>1</v>
      </c>
      <c r="H686" s="3" t="s">
        <v>4</v>
      </c>
      <c r="I686" s="2">
        <v>1995</v>
      </c>
      <c r="J686" s="2">
        <v>200</v>
      </c>
      <c r="K686" s="2">
        <v>81</v>
      </c>
      <c r="L686" s="2">
        <v>0.7</v>
      </c>
      <c r="M686" s="1">
        <v>8.17</v>
      </c>
      <c r="N686" s="1">
        <v>1.9000000000000001E-4</v>
      </c>
      <c r="O686" s="1">
        <v>0.47899999999999998</v>
      </c>
      <c r="P686" s="1">
        <v>3.6100000000000003E-5</v>
      </c>
      <c r="Q686" s="1">
        <v>0.113999999394399</v>
      </c>
      <c r="R686" s="1">
        <v>8.2437497862331999E-3</v>
      </c>
      <c r="S686" s="16"/>
      <c r="T686" s="16"/>
      <c r="V686" s="18"/>
      <c r="W686" s="18"/>
      <c r="Z686" s="18"/>
    </row>
    <row r="687" spans="1:26" s="5" customFormat="1" ht="15" customHeight="1" x14ac:dyDescent="0.25">
      <c r="A687" s="2">
        <v>2015</v>
      </c>
      <c r="B687" s="2">
        <v>2024</v>
      </c>
      <c r="C687" s="3" t="s">
        <v>9</v>
      </c>
      <c r="D687" s="4">
        <v>42425</v>
      </c>
      <c r="E687" s="2">
        <v>5971</v>
      </c>
      <c r="F687" s="3" t="s">
        <v>2</v>
      </c>
      <c r="G687" s="3" t="s">
        <v>1</v>
      </c>
      <c r="H687" s="3" t="s">
        <v>28</v>
      </c>
      <c r="I687" s="2">
        <v>2014</v>
      </c>
      <c r="J687" s="2">
        <v>200</v>
      </c>
      <c r="K687" s="2">
        <v>103</v>
      </c>
      <c r="L687" s="2">
        <v>0.7</v>
      </c>
      <c r="M687" s="1">
        <v>2.15</v>
      </c>
      <c r="N687" s="1">
        <v>2.6999999999999999E-5</v>
      </c>
      <c r="O687" s="1">
        <v>8.9999999999999993E-3</v>
      </c>
      <c r="P687" s="1">
        <v>3.9999999999999998E-7</v>
      </c>
      <c r="Q687" s="1">
        <v>3.4603550310015802E-2</v>
      </c>
      <c r="R687" s="1">
        <v>1.4941357161848899E-4</v>
      </c>
      <c r="S687" s="16">
        <f t="shared" si="70"/>
        <v>7.9396449084383203E-2</v>
      </c>
      <c r="T687" s="16">
        <f t="shared" si="71"/>
        <v>8.0943362146147103E-3</v>
      </c>
      <c r="U687" s="5">
        <f t="shared" si="72"/>
        <v>2.1752451803940602E-4</v>
      </c>
      <c r="V687" s="18">
        <f t="shared" si="73"/>
        <v>2.2176263601684137E-5</v>
      </c>
      <c r="W687" s="18">
        <f t="shared" si="74"/>
        <v>2.0402162513549407E-5</v>
      </c>
      <c r="X687" s="5">
        <f>LOOKUP(G102,'Load Factor Adjustment'!$A$32:$A$36,'Load Factor Adjustment'!$D$32:$D$36)</f>
        <v>0.68571428571428572</v>
      </c>
      <c r="Y687" s="5">
        <f t="shared" si="75"/>
        <v>1.4915966951273556E-4</v>
      </c>
      <c r="Z687" s="18">
        <f t="shared" si="76"/>
        <v>1.3990054295005308E-5</v>
      </c>
    </row>
    <row r="688" spans="1:26" s="5" customFormat="1" ht="15" customHeight="1" x14ac:dyDescent="0.25">
      <c r="A688" s="2">
        <v>2015</v>
      </c>
      <c r="B688" s="2">
        <v>2025</v>
      </c>
      <c r="C688" s="3" t="s">
        <v>17</v>
      </c>
      <c r="D688" s="4">
        <v>42499</v>
      </c>
      <c r="E688" s="2">
        <v>5972</v>
      </c>
      <c r="F688" s="3" t="s">
        <v>5</v>
      </c>
      <c r="G688" s="3" t="s">
        <v>1</v>
      </c>
      <c r="H688" s="3" t="s">
        <v>8</v>
      </c>
      <c r="I688" s="2">
        <v>2001</v>
      </c>
      <c r="J688" s="2">
        <v>400</v>
      </c>
      <c r="K688" s="2">
        <v>98</v>
      </c>
      <c r="L688" s="2">
        <v>0.7</v>
      </c>
      <c r="M688" s="1">
        <v>6.54</v>
      </c>
      <c r="N688" s="1">
        <v>1.4999999999999999E-4</v>
      </c>
      <c r="O688" s="1">
        <v>0.55200000000000005</v>
      </c>
      <c r="P688" s="1">
        <v>4.0200000000000001E-5</v>
      </c>
      <c r="Q688" s="1">
        <v>0.232296292824268</v>
      </c>
      <c r="R688" s="1">
        <v>2.5937332591152398E-2</v>
      </c>
      <c r="S688" s="16"/>
      <c r="T688" s="16"/>
      <c r="V688" s="18"/>
      <c r="W688" s="18"/>
      <c r="Z688" s="18"/>
    </row>
    <row r="689" spans="1:26" s="5" customFormat="1" ht="15" customHeight="1" x14ac:dyDescent="0.25">
      <c r="A689" s="2">
        <v>2015</v>
      </c>
      <c r="B689" s="2">
        <v>2025</v>
      </c>
      <c r="C689" s="3" t="s">
        <v>17</v>
      </c>
      <c r="D689" s="4">
        <v>42499</v>
      </c>
      <c r="E689" s="2">
        <v>5973</v>
      </c>
      <c r="F689" s="3" t="s">
        <v>2</v>
      </c>
      <c r="G689" s="3" t="s">
        <v>1</v>
      </c>
      <c r="H689" s="3" t="s">
        <v>28</v>
      </c>
      <c r="I689" s="2">
        <v>2014</v>
      </c>
      <c r="J689" s="2">
        <v>400</v>
      </c>
      <c r="K689" s="2">
        <v>103</v>
      </c>
      <c r="L689" s="2">
        <v>0.7</v>
      </c>
      <c r="M689" s="1">
        <v>2.15</v>
      </c>
      <c r="N689" s="1">
        <v>2.6999999999999999E-5</v>
      </c>
      <c r="O689" s="1">
        <v>8.9999999999999993E-3</v>
      </c>
      <c r="P689" s="1">
        <v>3.9999999999999998E-7</v>
      </c>
      <c r="Q689" s="1">
        <v>7.0065433940194696E-2</v>
      </c>
      <c r="R689" s="1">
        <v>3.1154319255174301E-4</v>
      </c>
      <c r="S689" s="16">
        <f t="shared" si="70"/>
        <v>0.16223085888407329</v>
      </c>
      <c r="T689" s="16">
        <f t="shared" si="71"/>
        <v>2.5625789398600655E-2</v>
      </c>
      <c r="U689" s="5">
        <f t="shared" si="72"/>
        <v>4.4446810653170766E-4</v>
      </c>
      <c r="V689" s="18">
        <f t="shared" si="73"/>
        <v>7.0207642187946999E-5</v>
      </c>
      <c r="W689" s="18">
        <f t="shared" si="74"/>
        <v>6.4591030812911242E-5</v>
      </c>
      <c r="X689" s="5">
        <f>LOOKUP(G104,'Load Factor Adjustment'!$A$32:$A$36,'Load Factor Adjustment'!$D$32:$D$36)</f>
        <v>0.68571428571428572</v>
      </c>
      <c r="Y689" s="5">
        <f t="shared" si="75"/>
        <v>3.0477813019317098E-4</v>
      </c>
      <c r="Z689" s="18">
        <f t="shared" si="76"/>
        <v>4.4290992557424852E-5</v>
      </c>
    </row>
    <row r="690" spans="1:26" s="5" customFormat="1" ht="15" customHeight="1" x14ac:dyDescent="0.25">
      <c r="A690" s="2">
        <v>2015</v>
      </c>
      <c r="B690" s="2">
        <v>2026</v>
      </c>
      <c r="C690" s="3" t="s">
        <v>17</v>
      </c>
      <c r="D690" s="4">
        <v>42496</v>
      </c>
      <c r="E690" s="2">
        <v>5977</v>
      </c>
      <c r="F690" s="3" t="s">
        <v>5</v>
      </c>
      <c r="G690" s="3" t="s">
        <v>1</v>
      </c>
      <c r="H690" s="3" t="s">
        <v>4</v>
      </c>
      <c r="I690" s="2">
        <v>1959</v>
      </c>
      <c r="J690" s="2">
        <v>300</v>
      </c>
      <c r="K690" s="2">
        <v>64</v>
      </c>
      <c r="L690" s="2">
        <v>0.7</v>
      </c>
      <c r="M690" s="1">
        <v>12.09</v>
      </c>
      <c r="N690" s="1">
        <v>2.7999999999999998E-4</v>
      </c>
      <c r="O690" s="1">
        <v>0.60499999999999998</v>
      </c>
      <c r="P690" s="1">
        <v>4.3999999999999999E-5</v>
      </c>
      <c r="Q690" s="1">
        <v>0.22888888858101</v>
      </c>
      <c r="R690" s="1">
        <v>1.67851852430001E-2</v>
      </c>
      <c r="S690" s="16"/>
      <c r="T690" s="16"/>
      <c r="V690" s="18"/>
      <c r="W690" s="18"/>
      <c r="Z690" s="18"/>
    </row>
    <row r="691" spans="1:26" s="5" customFormat="1" ht="15" customHeight="1" x14ac:dyDescent="0.25">
      <c r="A691" s="2">
        <v>2015</v>
      </c>
      <c r="B691" s="2">
        <v>2026</v>
      </c>
      <c r="C691" s="3" t="s">
        <v>17</v>
      </c>
      <c r="D691" s="4">
        <v>42496</v>
      </c>
      <c r="E691" s="2">
        <v>5978</v>
      </c>
      <c r="F691" s="3" t="s">
        <v>2</v>
      </c>
      <c r="G691" s="3" t="s">
        <v>1</v>
      </c>
      <c r="H691" s="3" t="s">
        <v>0</v>
      </c>
      <c r="I691" s="2">
        <v>2015</v>
      </c>
      <c r="J691" s="2">
        <v>300</v>
      </c>
      <c r="K691" s="2">
        <v>75</v>
      </c>
      <c r="L691" s="2">
        <v>0.7</v>
      </c>
      <c r="M691" s="1">
        <v>2.74</v>
      </c>
      <c r="N691" s="1">
        <v>3.6000000000000001E-5</v>
      </c>
      <c r="O691" s="1">
        <v>0.112</v>
      </c>
      <c r="P691" s="1">
        <v>7.9999999999999996E-6</v>
      </c>
      <c r="Q691" s="1">
        <v>4.85069438171047E-2</v>
      </c>
      <c r="R691" s="1">
        <v>2.1527778006087601E-3</v>
      </c>
      <c r="S691" s="16">
        <f t="shared" si="70"/>
        <v>0.18038194476390529</v>
      </c>
      <c r="T691" s="16">
        <f t="shared" si="71"/>
        <v>1.4632407442391341E-2</v>
      </c>
      <c r="U691" s="5">
        <f t="shared" si="72"/>
        <v>4.9419710894220632E-4</v>
      </c>
      <c r="V691" s="18">
        <f t="shared" si="73"/>
        <v>4.0088787513400933E-5</v>
      </c>
      <c r="W691" s="18">
        <f t="shared" si="74"/>
        <v>3.688168451232886E-5</v>
      </c>
      <c r="X691" s="5">
        <f>LOOKUP(G106,'Load Factor Adjustment'!$A$32:$A$36,'Load Factor Adjustment'!$D$32:$D$36)</f>
        <v>0.68571428571428572</v>
      </c>
      <c r="Y691" s="5">
        <f t="shared" si="75"/>
        <v>3.3887801756037007E-4</v>
      </c>
      <c r="Z691" s="18">
        <f t="shared" si="76"/>
        <v>2.529029795131122E-5</v>
      </c>
    </row>
    <row r="692" spans="1:26" s="5" customFormat="1" ht="15" customHeight="1" x14ac:dyDescent="0.25">
      <c r="A692" s="2">
        <v>2015</v>
      </c>
      <c r="B692" s="2">
        <v>2027</v>
      </c>
      <c r="C692" s="3" t="s">
        <v>10</v>
      </c>
      <c r="D692" s="4">
        <v>42482</v>
      </c>
      <c r="E692" s="2">
        <v>5979</v>
      </c>
      <c r="F692" s="3" t="s">
        <v>5</v>
      </c>
      <c r="G692" s="3" t="s">
        <v>1</v>
      </c>
      <c r="H692" s="3" t="s">
        <v>4</v>
      </c>
      <c r="I692" s="2">
        <v>1976</v>
      </c>
      <c r="J692" s="2">
        <v>250</v>
      </c>
      <c r="K692" s="2">
        <v>72</v>
      </c>
      <c r="L692" s="2">
        <v>0.7</v>
      </c>
      <c r="M692" s="1">
        <v>12.09</v>
      </c>
      <c r="N692" s="1">
        <v>2.7999999999999998E-4</v>
      </c>
      <c r="O692" s="1">
        <v>0.60499999999999998</v>
      </c>
      <c r="P692" s="1">
        <v>4.3999999999999999E-5</v>
      </c>
      <c r="Q692" s="1">
        <v>0.21069444411816701</v>
      </c>
      <c r="R692" s="1">
        <v>1.51250000598356E-2</v>
      </c>
      <c r="S692" s="16"/>
      <c r="T692" s="16"/>
      <c r="V692" s="18"/>
      <c r="W692" s="18"/>
      <c r="Z692" s="18"/>
    </row>
    <row r="693" spans="1:26" s="5" customFormat="1" ht="15" customHeight="1" x14ac:dyDescent="0.25">
      <c r="A693" s="2">
        <v>2015</v>
      </c>
      <c r="B693" s="2">
        <v>2027</v>
      </c>
      <c r="C693" s="3" t="s">
        <v>10</v>
      </c>
      <c r="D693" s="4">
        <v>42482</v>
      </c>
      <c r="E693" s="2">
        <v>5980</v>
      </c>
      <c r="F693" s="3" t="s">
        <v>2</v>
      </c>
      <c r="G693" s="3" t="s">
        <v>1</v>
      </c>
      <c r="H693" s="3" t="s">
        <v>0</v>
      </c>
      <c r="I693" s="2">
        <v>2015</v>
      </c>
      <c r="J693" s="2">
        <v>250</v>
      </c>
      <c r="K693" s="2">
        <v>90</v>
      </c>
      <c r="L693" s="2">
        <v>0.7</v>
      </c>
      <c r="M693" s="1">
        <v>0.26</v>
      </c>
      <c r="N693" s="1">
        <v>3.4999999999999999E-6</v>
      </c>
      <c r="O693" s="1">
        <v>8.9999999999999993E-3</v>
      </c>
      <c r="P693" s="1">
        <v>8.9999999999999996E-7</v>
      </c>
      <c r="Q693" s="1">
        <v>4.5898435073087902E-3</v>
      </c>
      <c r="R693" s="1">
        <v>1.75781239737501E-4</v>
      </c>
      <c r="S693" s="16">
        <f t="shared" si="70"/>
        <v>0.20610460061085822</v>
      </c>
      <c r="T693" s="16">
        <f t="shared" si="71"/>
        <v>1.4949218820098099E-2</v>
      </c>
      <c r="U693" s="5">
        <f t="shared" si="72"/>
        <v>5.6467013865988552E-4</v>
      </c>
      <c r="V693" s="18">
        <f t="shared" si="73"/>
        <v>4.0956763890679721E-5</v>
      </c>
      <c r="W693" s="18">
        <f t="shared" si="74"/>
        <v>3.7680222779425345E-5</v>
      </c>
      <c r="X693" s="5">
        <f>LOOKUP(G108,'Load Factor Adjustment'!$A$32:$A$36,'Load Factor Adjustment'!$D$32:$D$36)</f>
        <v>0.68571428571428572</v>
      </c>
      <c r="Y693" s="5">
        <f t="shared" si="75"/>
        <v>3.8720238079535007E-4</v>
      </c>
      <c r="Z693" s="18">
        <f t="shared" si="76"/>
        <v>2.5837867048748808E-5</v>
      </c>
    </row>
    <row r="694" spans="1:26" s="5" customFormat="1" ht="15" customHeight="1" x14ac:dyDescent="0.25">
      <c r="A694" s="2">
        <v>2014</v>
      </c>
      <c r="B694" s="2">
        <v>2028</v>
      </c>
      <c r="C694" s="3" t="s">
        <v>17</v>
      </c>
      <c r="D694" s="4">
        <v>42488</v>
      </c>
      <c r="E694" s="2">
        <v>5976</v>
      </c>
      <c r="F694" s="3" t="s">
        <v>5</v>
      </c>
      <c r="G694" s="3" t="s">
        <v>1</v>
      </c>
      <c r="H694" s="3" t="s">
        <v>4</v>
      </c>
      <c r="I694" s="2">
        <v>1972</v>
      </c>
      <c r="J694" s="2">
        <v>750</v>
      </c>
      <c r="K694" s="2">
        <v>130</v>
      </c>
      <c r="L694" s="2">
        <v>0.7</v>
      </c>
      <c r="M694" s="1">
        <v>11.16</v>
      </c>
      <c r="N694" s="1">
        <v>2.5999999999999998E-4</v>
      </c>
      <c r="O694" s="1">
        <v>0.39600000000000002</v>
      </c>
      <c r="P694" s="1">
        <v>2.8799999999999999E-5</v>
      </c>
      <c r="Q694" s="1">
        <v>1.07430552641982</v>
      </c>
      <c r="R694" s="1">
        <v>5.579166483261E-2</v>
      </c>
      <c r="S694" s="16"/>
      <c r="T694" s="16"/>
      <c r="V694" s="18"/>
      <c r="W694" s="18"/>
      <c r="Z694" s="18"/>
    </row>
    <row r="695" spans="1:26" s="5" customFormat="1" ht="15" customHeight="1" x14ac:dyDescent="0.25">
      <c r="A695" s="2">
        <v>2014</v>
      </c>
      <c r="B695" s="2">
        <v>2028</v>
      </c>
      <c r="C695" s="3" t="s">
        <v>17</v>
      </c>
      <c r="D695" s="4">
        <v>42488</v>
      </c>
      <c r="E695" s="2">
        <v>5974</v>
      </c>
      <c r="F695" s="3" t="s">
        <v>5</v>
      </c>
      <c r="G695" s="3" t="s">
        <v>1</v>
      </c>
      <c r="H695" s="3" t="s">
        <v>4</v>
      </c>
      <c r="I695" s="2">
        <v>1958</v>
      </c>
      <c r="J695" s="2">
        <v>750</v>
      </c>
      <c r="K695" s="2">
        <v>91</v>
      </c>
      <c r="L695" s="2">
        <v>0.7</v>
      </c>
      <c r="M695" s="1">
        <v>12.09</v>
      </c>
      <c r="N695" s="1">
        <v>2.7999999999999998E-4</v>
      </c>
      <c r="O695" s="1">
        <v>0.60499999999999998</v>
      </c>
      <c r="P695" s="1">
        <v>4.3999999999999999E-5</v>
      </c>
      <c r="Q695" s="1">
        <v>0.81362847112781</v>
      </c>
      <c r="R695" s="1">
        <v>5.9666088168476898E-2</v>
      </c>
      <c r="S695" s="16"/>
      <c r="T695" s="16"/>
      <c r="V695" s="18"/>
      <c r="W695" s="18"/>
      <c r="Z695" s="18"/>
    </row>
    <row r="696" spans="1:26" s="5" customFormat="1" ht="15" customHeight="1" x14ac:dyDescent="0.25">
      <c r="A696" s="2">
        <v>2014</v>
      </c>
      <c r="B696" s="2">
        <v>2028</v>
      </c>
      <c r="C696" s="3" t="s">
        <v>17</v>
      </c>
      <c r="D696" s="4">
        <v>42488</v>
      </c>
      <c r="E696" s="2">
        <v>5975</v>
      </c>
      <c r="F696" s="3" t="s">
        <v>2</v>
      </c>
      <c r="G696" s="3" t="s">
        <v>1</v>
      </c>
      <c r="H696" s="3" t="s">
        <v>28</v>
      </c>
      <c r="I696" s="2">
        <v>2013</v>
      </c>
      <c r="J696" s="2">
        <v>1500</v>
      </c>
      <c r="K696" s="2">
        <v>350</v>
      </c>
      <c r="L696" s="2">
        <v>0.7</v>
      </c>
      <c r="M696" s="1">
        <v>1.29</v>
      </c>
      <c r="N696" s="1">
        <v>1.7E-5</v>
      </c>
      <c r="O696" s="1">
        <v>8.9999999999999993E-3</v>
      </c>
      <c r="P696" s="1">
        <v>2.9999999999999999E-7</v>
      </c>
      <c r="Q696" s="1">
        <v>0.57421872567386301</v>
      </c>
      <c r="R696" s="1">
        <v>4.5572914643504103E-3</v>
      </c>
      <c r="S696" s="16">
        <f>Q694+Q695-Q696</f>
        <v>1.3137152718737672</v>
      </c>
      <c r="T696" s="16">
        <f>R694+R695-R696</f>
        <v>0.11090046153673649</v>
      </c>
      <c r="U696" s="5">
        <f t="shared" si="72"/>
        <v>3.5992199229418279E-3</v>
      </c>
      <c r="V696" s="18">
        <f t="shared" si="73"/>
        <v>3.0383688092256572E-4</v>
      </c>
      <c r="W696" s="18">
        <f t="shared" si="74"/>
        <v>2.7952993044876051E-4</v>
      </c>
      <c r="X696" s="5">
        <f>LOOKUP(G111,'Load Factor Adjustment'!$A$32:$A$36,'Load Factor Adjustment'!$D$32:$D$36)</f>
        <v>0.68571428571428572</v>
      </c>
      <c r="Y696" s="5">
        <f t="shared" si="75"/>
        <v>2.4680365185886818E-3</v>
      </c>
      <c r="Z696" s="18">
        <f t="shared" si="76"/>
        <v>1.9167766659343577E-4</v>
      </c>
    </row>
    <row r="697" spans="1:26" s="5" customFormat="1" ht="15" customHeight="1" x14ac:dyDescent="0.25">
      <c r="A697" s="2">
        <v>2015</v>
      </c>
      <c r="B697" s="2">
        <v>2030</v>
      </c>
      <c r="C697" s="3" t="s">
        <v>10</v>
      </c>
      <c r="D697" s="4">
        <v>42467</v>
      </c>
      <c r="E697" s="2">
        <v>5983</v>
      </c>
      <c r="F697" s="3" t="s">
        <v>5</v>
      </c>
      <c r="G697" s="3" t="s">
        <v>1</v>
      </c>
      <c r="H697" s="3" t="s">
        <v>4</v>
      </c>
      <c r="I697" s="2">
        <v>1977</v>
      </c>
      <c r="J697" s="2">
        <v>250</v>
      </c>
      <c r="K697" s="2">
        <v>69</v>
      </c>
      <c r="L697" s="2">
        <v>0.7</v>
      </c>
      <c r="M697" s="1">
        <v>12.09</v>
      </c>
      <c r="N697" s="1">
        <v>2.7999999999999998E-4</v>
      </c>
      <c r="O697" s="1">
        <v>0.60499999999999998</v>
      </c>
      <c r="P697" s="1">
        <v>4.3999999999999999E-5</v>
      </c>
      <c r="Q697" s="1">
        <v>0.20098379597459601</v>
      </c>
      <c r="R697" s="1">
        <v>1.4348379688321901E-2</v>
      </c>
      <c r="S697" s="16"/>
      <c r="T697" s="16"/>
      <c r="V697" s="18"/>
      <c r="W697" s="18"/>
      <c r="Z697" s="18"/>
    </row>
    <row r="698" spans="1:26" s="5" customFormat="1" ht="15" customHeight="1" x14ac:dyDescent="0.25">
      <c r="A698" s="2">
        <v>2015</v>
      </c>
      <c r="B698" s="2">
        <v>2030</v>
      </c>
      <c r="C698" s="3" t="s">
        <v>10</v>
      </c>
      <c r="D698" s="4">
        <v>42467</v>
      </c>
      <c r="E698" s="2">
        <v>5984</v>
      </c>
      <c r="F698" s="3" t="s">
        <v>2</v>
      </c>
      <c r="G698" s="3" t="s">
        <v>1</v>
      </c>
      <c r="H698" s="3" t="s">
        <v>28</v>
      </c>
      <c r="I698" s="2">
        <v>2014</v>
      </c>
      <c r="J698" s="2">
        <v>250</v>
      </c>
      <c r="K698" s="2">
        <v>85</v>
      </c>
      <c r="L698" s="2">
        <v>0.7</v>
      </c>
      <c r="M698" s="1">
        <v>2.15</v>
      </c>
      <c r="N698" s="1">
        <v>2.6999999999999999E-5</v>
      </c>
      <c r="O698" s="1">
        <v>8.9999999999999993E-3</v>
      </c>
      <c r="P698" s="1">
        <v>8.9999999999999996E-7</v>
      </c>
      <c r="Q698" s="1">
        <v>3.5806086988811603E-2</v>
      </c>
      <c r="R698" s="1">
        <v>1.66015615307639E-4</v>
      </c>
      <c r="S698" s="16">
        <f t="shared" si="70"/>
        <v>0.1651777089857844</v>
      </c>
      <c r="T698" s="16">
        <f t="shared" si="71"/>
        <v>1.4182364073014262E-2</v>
      </c>
      <c r="U698" s="5">
        <f t="shared" si="72"/>
        <v>4.5254166845420387E-4</v>
      </c>
      <c r="V698" s="18">
        <f t="shared" si="73"/>
        <v>3.8855791980860992E-5</v>
      </c>
      <c r="W698" s="18">
        <f t="shared" si="74"/>
        <v>3.5747328622392118E-5</v>
      </c>
      <c r="X698" s="5">
        <f>LOOKUP(G113,'Load Factor Adjustment'!$A$32:$A$36,'Load Factor Adjustment'!$D$32:$D$36)</f>
        <v>0.68571428571428572</v>
      </c>
      <c r="Y698" s="5">
        <f t="shared" si="75"/>
        <v>3.1031428694002552E-4</v>
      </c>
      <c r="Z698" s="18">
        <f t="shared" si="76"/>
        <v>2.4512453912497451E-5</v>
      </c>
    </row>
    <row r="699" spans="1:26" s="5" customFormat="1" ht="15" customHeight="1" x14ac:dyDescent="0.25">
      <c r="A699" s="2">
        <v>2015</v>
      </c>
      <c r="B699" s="2">
        <v>2033</v>
      </c>
      <c r="C699" s="3" t="s">
        <v>9</v>
      </c>
      <c r="D699" s="4">
        <v>42407</v>
      </c>
      <c r="E699" s="2">
        <v>5802</v>
      </c>
      <c r="F699" s="3" t="s">
        <v>5</v>
      </c>
      <c r="G699" s="3" t="s">
        <v>1</v>
      </c>
      <c r="H699" s="3" t="s">
        <v>4</v>
      </c>
      <c r="I699" s="2">
        <v>1985</v>
      </c>
      <c r="J699" s="2">
        <v>150</v>
      </c>
      <c r="K699" s="2">
        <v>79</v>
      </c>
      <c r="L699" s="2">
        <v>0.7</v>
      </c>
      <c r="M699" s="1">
        <v>12.09</v>
      </c>
      <c r="N699" s="1">
        <v>2.7999999999999998E-4</v>
      </c>
      <c r="O699" s="1">
        <v>0.60499999999999998</v>
      </c>
      <c r="P699" s="1">
        <v>4.3999999999999999E-5</v>
      </c>
      <c r="Q699" s="1">
        <v>0.123986110753825</v>
      </c>
      <c r="R699" s="1">
        <v>7.6439815422008001E-3</v>
      </c>
      <c r="S699" s="16"/>
      <c r="T699" s="16"/>
      <c r="V699" s="18"/>
      <c r="W699" s="18"/>
      <c r="Z699" s="18"/>
    </row>
    <row r="700" spans="1:26" s="5" customFormat="1" ht="15" customHeight="1" x14ac:dyDescent="0.25">
      <c r="A700" s="2">
        <v>2015</v>
      </c>
      <c r="B700" s="2">
        <v>2033</v>
      </c>
      <c r="C700" s="3" t="s">
        <v>9</v>
      </c>
      <c r="D700" s="4">
        <v>42407</v>
      </c>
      <c r="E700" s="2">
        <v>5803</v>
      </c>
      <c r="F700" s="3" t="s">
        <v>2</v>
      </c>
      <c r="G700" s="3" t="s">
        <v>1</v>
      </c>
      <c r="H700" s="3" t="s">
        <v>28</v>
      </c>
      <c r="I700" s="2">
        <v>2014</v>
      </c>
      <c r="J700" s="2">
        <v>150</v>
      </c>
      <c r="K700" s="2">
        <v>85</v>
      </c>
      <c r="L700" s="2">
        <v>0.7</v>
      </c>
      <c r="M700" s="1">
        <v>2.15</v>
      </c>
      <c r="N700" s="1">
        <v>2.6999999999999999E-5</v>
      </c>
      <c r="O700" s="1">
        <v>8.9999999999999993E-3</v>
      </c>
      <c r="P700" s="1">
        <v>8.9999999999999996E-7</v>
      </c>
      <c r="Q700" s="1">
        <v>2.1350839695324801E-2</v>
      </c>
      <c r="R700" s="1">
        <v>9.5182286049665099E-5</v>
      </c>
      <c r="S700" s="16">
        <f t="shared" si="70"/>
        <v>0.1026352710585002</v>
      </c>
      <c r="T700" s="16">
        <f t="shared" si="71"/>
        <v>7.5487992561511352E-3</v>
      </c>
      <c r="U700" s="5">
        <f t="shared" si="72"/>
        <v>2.8119252344794578E-4</v>
      </c>
      <c r="V700" s="18">
        <f t="shared" si="73"/>
        <v>2.0681641797674343E-5</v>
      </c>
      <c r="W700" s="18">
        <f t="shared" si="74"/>
        <v>1.9027110453860396E-5</v>
      </c>
      <c r="X700" s="5">
        <f>LOOKUP(G115,'Load Factor Adjustment'!$A$32:$A$36,'Load Factor Adjustment'!$D$32:$D$36)</f>
        <v>0.68571428571428572</v>
      </c>
      <c r="Y700" s="5">
        <f t="shared" si="75"/>
        <v>1.9281773036430568E-4</v>
      </c>
      <c r="Z700" s="18">
        <f t="shared" si="76"/>
        <v>1.3047161454075701E-5</v>
      </c>
    </row>
    <row r="701" spans="1:26" s="5" customFormat="1" ht="15" customHeight="1" x14ac:dyDescent="0.25">
      <c r="A701" s="2">
        <v>2015</v>
      </c>
      <c r="B701" s="2">
        <v>2034</v>
      </c>
      <c r="C701" s="3" t="s">
        <v>9</v>
      </c>
      <c r="D701" s="4">
        <v>42373</v>
      </c>
      <c r="E701" s="2">
        <v>5800</v>
      </c>
      <c r="F701" s="3" t="s">
        <v>5</v>
      </c>
      <c r="G701" s="3" t="s">
        <v>1</v>
      </c>
      <c r="H701" s="3" t="s">
        <v>4</v>
      </c>
      <c r="I701" s="2">
        <v>1991</v>
      </c>
      <c r="J701" s="2">
        <v>1000</v>
      </c>
      <c r="K701" s="2">
        <v>86</v>
      </c>
      <c r="L701" s="2">
        <v>0.7</v>
      </c>
      <c r="M701" s="1">
        <v>8.17</v>
      </c>
      <c r="N701" s="1">
        <v>1.9000000000000001E-4</v>
      </c>
      <c r="O701" s="1">
        <v>0.47899999999999998</v>
      </c>
      <c r="P701" s="1">
        <v>3.6100000000000003E-5</v>
      </c>
      <c r="Q701" s="1">
        <v>0.693441356146832</v>
      </c>
      <c r="R701" s="1">
        <v>6.0531787958390197E-2</v>
      </c>
      <c r="S701" s="16"/>
      <c r="T701" s="16"/>
      <c r="V701" s="18"/>
      <c r="W701" s="18"/>
      <c r="Z701" s="18"/>
    </row>
    <row r="702" spans="1:26" s="5" customFormat="1" ht="15" customHeight="1" x14ac:dyDescent="0.25">
      <c r="A702" s="2">
        <v>2015</v>
      </c>
      <c r="B702" s="2">
        <v>2034</v>
      </c>
      <c r="C702" s="3" t="s">
        <v>9</v>
      </c>
      <c r="D702" s="4">
        <v>42373</v>
      </c>
      <c r="E702" s="2">
        <v>5801</v>
      </c>
      <c r="F702" s="3" t="s">
        <v>2</v>
      </c>
      <c r="G702" s="3" t="s">
        <v>1</v>
      </c>
      <c r="H702" s="3" t="s">
        <v>28</v>
      </c>
      <c r="I702" s="2">
        <v>2014</v>
      </c>
      <c r="J702" s="2">
        <v>1000</v>
      </c>
      <c r="K702" s="2">
        <v>125</v>
      </c>
      <c r="L702" s="2">
        <v>0.7</v>
      </c>
      <c r="M702" s="1">
        <v>2.15</v>
      </c>
      <c r="N702" s="1">
        <v>2.6999999999999999E-5</v>
      </c>
      <c r="O702" s="1">
        <v>8.9999999999999993E-3</v>
      </c>
      <c r="P702" s="1">
        <v>3.9999999999999998E-7</v>
      </c>
      <c r="Q702" s="1">
        <v>0.220389665960812</v>
      </c>
      <c r="R702" s="1">
        <v>1.06095673694185E-3</v>
      </c>
      <c r="S702" s="16">
        <f t="shared" si="70"/>
        <v>0.47305169018602</v>
      </c>
      <c r="T702" s="16">
        <f t="shared" si="71"/>
        <v>5.9470831221448348E-2</v>
      </c>
      <c r="U702" s="5">
        <f t="shared" si="72"/>
        <v>1.2960320279069041E-3</v>
      </c>
      <c r="V702" s="18">
        <f t="shared" si="73"/>
        <v>1.6293378416835162E-4</v>
      </c>
      <c r="W702" s="18">
        <f t="shared" si="74"/>
        <v>1.4989908143488349E-4</v>
      </c>
      <c r="X702" s="5">
        <f>LOOKUP(G117,'Load Factor Adjustment'!$A$32:$A$36,'Load Factor Adjustment'!$D$32:$D$36)</f>
        <v>0.68571428571428572</v>
      </c>
      <c r="Y702" s="5">
        <f t="shared" si="75"/>
        <v>8.8870767627901995E-4</v>
      </c>
      <c r="Z702" s="18">
        <f t="shared" si="76"/>
        <v>1.0278794155534868E-4</v>
      </c>
    </row>
    <row r="703" spans="1:26" s="5" customFormat="1" ht="15" customHeight="1" x14ac:dyDescent="0.25">
      <c r="A703" s="2">
        <v>2015</v>
      </c>
      <c r="B703" s="2">
        <v>2035</v>
      </c>
      <c r="C703" s="3" t="s">
        <v>9</v>
      </c>
      <c r="D703" s="4">
        <v>42417</v>
      </c>
      <c r="E703" s="2">
        <v>5798</v>
      </c>
      <c r="F703" s="3" t="s">
        <v>5</v>
      </c>
      <c r="G703" s="3" t="s">
        <v>1</v>
      </c>
      <c r="H703" s="3" t="s">
        <v>4</v>
      </c>
      <c r="I703" s="2">
        <v>1992</v>
      </c>
      <c r="J703" s="2">
        <v>180</v>
      </c>
      <c r="K703" s="2">
        <v>94</v>
      </c>
      <c r="L703" s="2">
        <v>0.7</v>
      </c>
      <c r="M703" s="1">
        <v>8.17</v>
      </c>
      <c r="N703" s="1">
        <v>1.9000000000000001E-4</v>
      </c>
      <c r="O703" s="1">
        <v>0.47899999999999998</v>
      </c>
      <c r="P703" s="1">
        <v>3.6100000000000003E-5</v>
      </c>
      <c r="Q703" s="1">
        <v>0.119165888257876</v>
      </c>
      <c r="R703" s="1">
        <v>8.6289908866852994E-3</v>
      </c>
      <c r="S703" s="16"/>
      <c r="T703" s="16"/>
      <c r="V703" s="18"/>
      <c r="W703" s="18"/>
      <c r="Z703" s="18"/>
    </row>
    <row r="704" spans="1:26" s="5" customFormat="1" ht="15" customHeight="1" x14ac:dyDescent="0.25">
      <c r="A704" s="2">
        <v>2015</v>
      </c>
      <c r="B704" s="2">
        <v>2035</v>
      </c>
      <c r="C704" s="3" t="s">
        <v>9</v>
      </c>
      <c r="D704" s="4">
        <v>42417</v>
      </c>
      <c r="E704" s="2">
        <v>5799</v>
      </c>
      <c r="F704" s="3" t="s">
        <v>2</v>
      </c>
      <c r="G704" s="3" t="s">
        <v>1</v>
      </c>
      <c r="H704" s="3" t="s">
        <v>0</v>
      </c>
      <c r="I704" s="2">
        <v>2015</v>
      </c>
      <c r="J704" s="2">
        <v>180</v>
      </c>
      <c r="K704" s="2">
        <v>75</v>
      </c>
      <c r="L704" s="2">
        <v>0.7</v>
      </c>
      <c r="M704" s="1">
        <v>0.26</v>
      </c>
      <c r="N704" s="1">
        <v>3.4999999999999999E-6</v>
      </c>
      <c r="O704" s="1">
        <v>8.9999999999999993E-3</v>
      </c>
      <c r="P704" s="1">
        <v>8.9999999999999996E-7</v>
      </c>
      <c r="Q704" s="1">
        <v>2.7411456877608899E-3</v>
      </c>
      <c r="R704" s="1">
        <v>1.02187493989561E-4</v>
      </c>
      <c r="S704" s="16">
        <f t="shared" si="70"/>
        <v>0.11642474257011511</v>
      </c>
      <c r="T704" s="16">
        <f t="shared" si="71"/>
        <v>8.5268033926957382E-3</v>
      </c>
      <c r="U704" s="5">
        <f t="shared" si="72"/>
        <v>3.1897189745237016E-4</v>
      </c>
      <c r="V704" s="18">
        <f t="shared" si="73"/>
        <v>2.3361105185467777E-5</v>
      </c>
      <c r="W704" s="18">
        <f t="shared" si="74"/>
        <v>2.1492216770630356E-5</v>
      </c>
      <c r="X704" s="5">
        <f>LOOKUP(G119,'Load Factor Adjustment'!$A$32:$A$36,'Load Factor Adjustment'!$D$32:$D$36)</f>
        <v>0.68571428571428572</v>
      </c>
      <c r="Y704" s="5">
        <f t="shared" si="75"/>
        <v>2.1872358682448238E-4</v>
      </c>
      <c r="Z704" s="18">
        <f t="shared" si="76"/>
        <v>1.4737520071289387E-5</v>
      </c>
    </row>
    <row r="705" spans="1:26" s="5" customFormat="1" ht="15" customHeight="1" x14ac:dyDescent="0.25">
      <c r="A705" s="2">
        <v>2015</v>
      </c>
      <c r="B705" s="2">
        <v>2037</v>
      </c>
      <c r="C705" s="3" t="s">
        <v>9</v>
      </c>
      <c r="D705" s="4">
        <v>42373</v>
      </c>
      <c r="E705" s="2">
        <v>5790</v>
      </c>
      <c r="F705" s="3" t="s">
        <v>5</v>
      </c>
      <c r="G705" s="3" t="s">
        <v>1</v>
      </c>
      <c r="H705" s="3" t="s">
        <v>8</v>
      </c>
      <c r="I705" s="2">
        <v>1998</v>
      </c>
      <c r="J705" s="2">
        <v>1000</v>
      </c>
      <c r="K705" s="2">
        <v>102</v>
      </c>
      <c r="L705" s="2">
        <v>0.7</v>
      </c>
      <c r="M705" s="1">
        <v>6.54</v>
      </c>
      <c r="N705" s="1">
        <v>1.4999999999999999E-4</v>
      </c>
      <c r="O705" s="1">
        <v>0.30399999999999999</v>
      </c>
      <c r="P705" s="1">
        <v>2.2099999999999998E-5</v>
      </c>
      <c r="Q705" s="1">
        <v>0.65638888143715002</v>
      </c>
      <c r="R705" s="1">
        <v>4.4798145779393901E-2</v>
      </c>
      <c r="S705" s="16"/>
      <c r="T705" s="16"/>
      <c r="V705" s="18"/>
      <c r="W705" s="18"/>
      <c r="Z705" s="18"/>
    </row>
    <row r="706" spans="1:26" s="5" customFormat="1" ht="15" customHeight="1" x14ac:dyDescent="0.25">
      <c r="A706" s="2">
        <v>2015</v>
      </c>
      <c r="B706" s="2">
        <v>2037</v>
      </c>
      <c r="C706" s="3" t="s">
        <v>9</v>
      </c>
      <c r="D706" s="4">
        <v>42373</v>
      </c>
      <c r="E706" s="2">
        <v>5791</v>
      </c>
      <c r="F706" s="3" t="s">
        <v>2</v>
      </c>
      <c r="G706" s="3" t="s">
        <v>1</v>
      </c>
      <c r="H706" s="3" t="s">
        <v>28</v>
      </c>
      <c r="I706" s="2">
        <v>2014</v>
      </c>
      <c r="J706" s="2">
        <v>1000</v>
      </c>
      <c r="K706" s="2">
        <v>125</v>
      </c>
      <c r="L706" s="2">
        <v>0.7</v>
      </c>
      <c r="M706" s="1">
        <v>2.15</v>
      </c>
      <c r="N706" s="1">
        <v>2.6999999999999999E-5</v>
      </c>
      <c r="O706" s="1">
        <v>8.9999999999999993E-3</v>
      </c>
      <c r="P706" s="1">
        <v>3.9999999999999998E-7</v>
      </c>
      <c r="Q706" s="1">
        <v>0.220389665960812</v>
      </c>
      <c r="R706" s="1">
        <v>1.06095673694185E-3</v>
      </c>
      <c r="S706" s="16">
        <f t="shared" si="70"/>
        <v>0.43599921547633802</v>
      </c>
      <c r="T706" s="16">
        <f t="shared" si="71"/>
        <v>4.3737189042452052E-2</v>
      </c>
      <c r="U706" s="5">
        <f t="shared" si="72"/>
        <v>1.1945183985653095E-3</v>
      </c>
      <c r="V706" s="18">
        <f t="shared" si="73"/>
        <v>1.1982791518480014E-4</v>
      </c>
      <c r="W706" s="18">
        <f t="shared" si="74"/>
        <v>1.1024168197001613E-4</v>
      </c>
      <c r="X706" s="5">
        <f>LOOKUP(G121,'Load Factor Adjustment'!$A$32:$A$36,'Load Factor Adjustment'!$D$32:$D$36)</f>
        <v>0.68571428571428572</v>
      </c>
      <c r="Y706" s="5">
        <f t="shared" si="75"/>
        <v>8.1909833044478372E-4</v>
      </c>
      <c r="Z706" s="18">
        <f t="shared" si="76"/>
        <v>7.5594296208011063E-5</v>
      </c>
    </row>
    <row r="707" spans="1:26" s="5" customFormat="1" ht="15" customHeight="1" x14ac:dyDescent="0.25">
      <c r="A707" s="2">
        <v>2015</v>
      </c>
      <c r="B707" s="2">
        <v>2038</v>
      </c>
      <c r="C707" s="3" t="s">
        <v>9</v>
      </c>
      <c r="D707" s="4">
        <v>42380</v>
      </c>
      <c r="E707" s="2">
        <v>5796</v>
      </c>
      <c r="F707" s="3" t="s">
        <v>5</v>
      </c>
      <c r="G707" s="3" t="s">
        <v>1</v>
      </c>
      <c r="H707" s="3" t="s">
        <v>4</v>
      </c>
      <c r="I707" s="2">
        <v>1984</v>
      </c>
      <c r="J707" s="2">
        <v>200</v>
      </c>
      <c r="K707" s="2">
        <v>204</v>
      </c>
      <c r="L707" s="2">
        <v>0.7</v>
      </c>
      <c r="M707" s="1">
        <v>10.23</v>
      </c>
      <c r="N707" s="1">
        <v>2.4000000000000001E-4</v>
      </c>
      <c r="O707" s="1">
        <v>0.39600000000000002</v>
      </c>
      <c r="P707" s="1">
        <v>2.8799999999999999E-5</v>
      </c>
      <c r="Q707" s="1">
        <v>0.376455533359218</v>
      </c>
      <c r="R707" s="1">
        <v>1.8994666094234201E-2</v>
      </c>
      <c r="S707" s="16"/>
      <c r="T707" s="16"/>
      <c r="V707" s="18"/>
      <c r="W707" s="18"/>
      <c r="Z707" s="18"/>
    </row>
    <row r="708" spans="1:26" s="5" customFormat="1" ht="15" customHeight="1" x14ac:dyDescent="0.25">
      <c r="A708" s="2">
        <v>2015</v>
      </c>
      <c r="B708" s="2">
        <v>2038</v>
      </c>
      <c r="C708" s="3" t="s">
        <v>9</v>
      </c>
      <c r="D708" s="4">
        <v>42380</v>
      </c>
      <c r="E708" s="2">
        <v>5797</v>
      </c>
      <c r="F708" s="3" t="s">
        <v>2</v>
      </c>
      <c r="G708" s="3" t="s">
        <v>1</v>
      </c>
      <c r="H708" s="3" t="s">
        <v>0</v>
      </c>
      <c r="I708" s="2">
        <v>2015</v>
      </c>
      <c r="J708" s="2">
        <v>200</v>
      </c>
      <c r="K708" s="2">
        <v>115</v>
      </c>
      <c r="L708" s="2">
        <v>0.7</v>
      </c>
      <c r="M708" s="1">
        <v>2.3199999999999998</v>
      </c>
      <c r="N708" s="1">
        <v>3.0000000000000001E-5</v>
      </c>
      <c r="O708" s="1">
        <v>0.112</v>
      </c>
      <c r="P708" s="1">
        <v>7.9999999999999996E-6</v>
      </c>
      <c r="Q708" s="1">
        <v>4.1705245005160103E-2</v>
      </c>
      <c r="R708" s="1">
        <v>2.1296296543561102E-3</v>
      </c>
      <c r="S708" s="16">
        <f t="shared" ref="S708:S771" si="77">Q707-Q708</f>
        <v>0.3347502883540579</v>
      </c>
      <c r="T708" s="16">
        <f t="shared" ref="T708:T771" si="78">R707-R708</f>
        <v>1.6865036439878092E-2</v>
      </c>
      <c r="U708" s="5">
        <f t="shared" ref="U708:U771" si="79">S708/365</f>
        <v>9.1712407768235042E-4</v>
      </c>
      <c r="V708" s="18">
        <f t="shared" ref="V708:V771" si="80">T708/365</f>
        <v>4.6205579287337238E-5</v>
      </c>
      <c r="W708" s="18">
        <f t="shared" ref="W708:W771" si="81">V708*0.92</f>
        <v>4.250913294435026E-5</v>
      </c>
      <c r="X708" s="5">
        <f>LOOKUP(G123,'Load Factor Adjustment'!$A$32:$A$36,'Load Factor Adjustment'!$D$32:$D$36)</f>
        <v>0.68571428571428572</v>
      </c>
      <c r="Y708" s="5">
        <f t="shared" ref="Y708:Y771" si="82">U708*X708</f>
        <v>6.2888508183932604E-4</v>
      </c>
      <c r="Z708" s="18">
        <f t="shared" ref="Z708:Z771" si="83">W708*X708</f>
        <v>2.9149119733268749E-5</v>
      </c>
    </row>
    <row r="709" spans="1:26" s="5" customFormat="1" ht="15" customHeight="1" x14ac:dyDescent="0.25">
      <c r="A709" s="2">
        <v>2015</v>
      </c>
      <c r="B709" s="2">
        <v>2039</v>
      </c>
      <c r="C709" s="3" t="s">
        <v>9</v>
      </c>
      <c r="D709" s="4">
        <v>42407</v>
      </c>
      <c r="E709" s="2">
        <v>5814</v>
      </c>
      <c r="F709" s="3" t="s">
        <v>5</v>
      </c>
      <c r="G709" s="3" t="s">
        <v>1</v>
      </c>
      <c r="H709" s="3" t="s">
        <v>4</v>
      </c>
      <c r="I709" s="2">
        <v>1985</v>
      </c>
      <c r="J709" s="2">
        <v>250</v>
      </c>
      <c r="K709" s="2">
        <v>53</v>
      </c>
      <c r="L709" s="2">
        <v>0.7</v>
      </c>
      <c r="M709" s="1">
        <v>12.09</v>
      </c>
      <c r="N709" s="1">
        <v>2.7999999999999998E-4</v>
      </c>
      <c r="O709" s="1">
        <v>0.60499999999999998</v>
      </c>
      <c r="P709" s="1">
        <v>4.3999999999999999E-5</v>
      </c>
      <c r="Q709" s="1">
        <v>0.14865354908019701</v>
      </c>
      <c r="R709" s="1">
        <v>1.0121527831155001E-2</v>
      </c>
      <c r="S709" s="16"/>
      <c r="T709" s="16"/>
      <c r="V709" s="18"/>
      <c r="W709" s="18"/>
      <c r="Z709" s="18"/>
    </row>
    <row r="710" spans="1:26" s="5" customFormat="1" ht="15" customHeight="1" x14ac:dyDescent="0.25">
      <c r="A710" s="2">
        <v>2015</v>
      </c>
      <c r="B710" s="2">
        <v>2039</v>
      </c>
      <c r="C710" s="3" t="s">
        <v>9</v>
      </c>
      <c r="D710" s="4">
        <v>42407</v>
      </c>
      <c r="E710" s="2">
        <v>5815</v>
      </c>
      <c r="F710" s="3" t="s">
        <v>2</v>
      </c>
      <c r="G710" s="3" t="s">
        <v>1</v>
      </c>
      <c r="H710" s="3" t="s">
        <v>0</v>
      </c>
      <c r="I710" s="2">
        <v>2015</v>
      </c>
      <c r="J710" s="2">
        <v>250</v>
      </c>
      <c r="K710" s="2">
        <v>63</v>
      </c>
      <c r="L710" s="2">
        <v>0.7</v>
      </c>
      <c r="M710" s="1">
        <v>2.74</v>
      </c>
      <c r="N710" s="1">
        <v>3.6000000000000001E-5</v>
      </c>
      <c r="O710" s="1">
        <v>8.9999999999999993E-3</v>
      </c>
      <c r="P710" s="1">
        <v>8.9999999999999996E-7</v>
      </c>
      <c r="Q710" s="1">
        <v>3.3845485669967298E-2</v>
      </c>
      <c r="R710" s="1">
        <v>1.2304686781624999E-4</v>
      </c>
      <c r="S710" s="16">
        <f t="shared" si="77"/>
        <v>0.11480806341022971</v>
      </c>
      <c r="T710" s="16">
        <f t="shared" si="78"/>
        <v>9.9984809633387513E-3</v>
      </c>
      <c r="U710" s="5">
        <f t="shared" si="79"/>
        <v>3.1454263948008142E-4</v>
      </c>
      <c r="V710" s="18">
        <f t="shared" si="80"/>
        <v>2.7393098529695209E-5</v>
      </c>
      <c r="W710" s="18">
        <f t="shared" si="81"/>
        <v>2.5201650647319593E-5</v>
      </c>
      <c r="X710" s="5">
        <f>LOOKUP(G125,'Load Factor Adjustment'!$A$32:$A$36,'Load Factor Adjustment'!$D$32:$D$36)</f>
        <v>0.68571428571428572</v>
      </c>
      <c r="Y710" s="5">
        <f t="shared" si="82"/>
        <v>2.1568638135777013E-4</v>
      </c>
      <c r="Z710" s="18">
        <f t="shared" si="83"/>
        <v>1.7281131872447721E-5</v>
      </c>
    </row>
    <row r="711" spans="1:26" s="5" customFormat="1" ht="15" customHeight="1" x14ac:dyDescent="0.25">
      <c r="A711" s="2">
        <v>2015</v>
      </c>
      <c r="B711" s="2">
        <v>2040</v>
      </c>
      <c r="C711" s="3" t="s">
        <v>9</v>
      </c>
      <c r="D711" s="4">
        <v>42417</v>
      </c>
      <c r="E711" s="2">
        <v>5816</v>
      </c>
      <c r="F711" s="3" t="s">
        <v>5</v>
      </c>
      <c r="G711" s="3" t="s">
        <v>1</v>
      </c>
      <c r="H711" s="3" t="s">
        <v>4</v>
      </c>
      <c r="I711" s="2">
        <v>1988</v>
      </c>
      <c r="J711" s="2">
        <v>200</v>
      </c>
      <c r="K711" s="2">
        <v>73</v>
      </c>
      <c r="L711" s="2">
        <v>0.7</v>
      </c>
      <c r="M711" s="1">
        <v>8.17</v>
      </c>
      <c r="N711" s="1">
        <v>1.9000000000000001E-4</v>
      </c>
      <c r="O711" s="1">
        <v>0.47899999999999998</v>
      </c>
      <c r="P711" s="1">
        <v>3.6100000000000003E-5</v>
      </c>
      <c r="Q711" s="1">
        <v>0.105737345178622</v>
      </c>
      <c r="R711" s="1">
        <v>7.9989071797726199E-3</v>
      </c>
      <c r="S711" s="16"/>
      <c r="T711" s="16"/>
      <c r="V711" s="18"/>
      <c r="W711" s="18"/>
      <c r="Z711" s="18"/>
    </row>
    <row r="712" spans="1:26" s="5" customFormat="1" ht="15" customHeight="1" x14ac:dyDescent="0.25">
      <c r="A712" s="2">
        <v>2015</v>
      </c>
      <c r="B712" s="2">
        <v>2040</v>
      </c>
      <c r="C712" s="3" t="s">
        <v>9</v>
      </c>
      <c r="D712" s="4">
        <v>42417</v>
      </c>
      <c r="E712" s="2">
        <v>5817</v>
      </c>
      <c r="F712" s="3" t="s">
        <v>2</v>
      </c>
      <c r="G712" s="3" t="s">
        <v>1</v>
      </c>
      <c r="H712" s="3" t="s">
        <v>0</v>
      </c>
      <c r="I712" s="2">
        <v>2015</v>
      </c>
      <c r="J712" s="2">
        <v>200</v>
      </c>
      <c r="K712" s="2">
        <v>74</v>
      </c>
      <c r="L712" s="2">
        <v>0.7</v>
      </c>
      <c r="M712" s="1">
        <v>2.74</v>
      </c>
      <c r="N712" s="1">
        <v>3.6000000000000001E-5</v>
      </c>
      <c r="O712" s="1">
        <v>8.9999999999999993E-3</v>
      </c>
      <c r="P712" s="1">
        <v>8.9999999999999996E-7</v>
      </c>
      <c r="Q712" s="1">
        <v>3.1701234151481003E-2</v>
      </c>
      <c r="R712" s="1">
        <v>1.1305554892027E-4</v>
      </c>
      <c r="S712" s="16">
        <f t="shared" si="77"/>
        <v>7.4036111027140999E-2</v>
      </c>
      <c r="T712" s="16">
        <f t="shared" si="78"/>
        <v>7.8858516308523505E-3</v>
      </c>
      <c r="U712" s="5">
        <f t="shared" si="79"/>
        <v>2.0283866034833152E-4</v>
      </c>
      <c r="V712" s="18">
        <f t="shared" si="80"/>
        <v>2.1605072961239315E-5</v>
      </c>
      <c r="W712" s="18">
        <f t="shared" si="81"/>
        <v>1.987666712434017E-5</v>
      </c>
      <c r="X712" s="5">
        <f>LOOKUP(G127,'Load Factor Adjustment'!$A$32:$A$36,'Load Factor Adjustment'!$D$32:$D$36)</f>
        <v>0.68571428571428572</v>
      </c>
      <c r="Y712" s="5">
        <f t="shared" si="82"/>
        <v>1.3908936709599876E-4</v>
      </c>
      <c r="Z712" s="18">
        <f t="shared" si="83"/>
        <v>1.3629714599547544E-5</v>
      </c>
    </row>
    <row r="713" spans="1:26" s="5" customFormat="1" ht="15" customHeight="1" x14ac:dyDescent="0.25">
      <c r="A713" s="2">
        <v>2015</v>
      </c>
      <c r="B713" s="2">
        <v>2044</v>
      </c>
      <c r="C713" s="3" t="s">
        <v>9</v>
      </c>
      <c r="D713" s="4">
        <v>42425</v>
      </c>
      <c r="E713" s="2">
        <v>5808</v>
      </c>
      <c r="F713" s="3" t="s">
        <v>5</v>
      </c>
      <c r="G713" s="3" t="s">
        <v>1</v>
      </c>
      <c r="H713" s="3" t="s">
        <v>4</v>
      </c>
      <c r="I713" s="2">
        <v>1978</v>
      </c>
      <c r="J713" s="2">
        <v>150</v>
      </c>
      <c r="K713" s="2">
        <v>98</v>
      </c>
      <c r="L713" s="2">
        <v>0.7</v>
      </c>
      <c r="M713" s="1">
        <v>12.09</v>
      </c>
      <c r="N713" s="1">
        <v>2.7999999999999998E-4</v>
      </c>
      <c r="O713" s="1">
        <v>0.60499999999999998</v>
      </c>
      <c r="P713" s="1">
        <v>4.3999999999999999E-5</v>
      </c>
      <c r="Q713" s="1">
        <v>0.15714027736684</v>
      </c>
      <c r="R713" s="1">
        <v>1.0006435255676601E-2</v>
      </c>
      <c r="S713" s="16"/>
      <c r="T713" s="16"/>
      <c r="V713" s="18"/>
      <c r="W713" s="18"/>
      <c r="Z713" s="18"/>
    </row>
    <row r="714" spans="1:26" s="5" customFormat="1" ht="15" customHeight="1" x14ac:dyDescent="0.25">
      <c r="A714" s="2">
        <v>2015</v>
      </c>
      <c r="B714" s="2">
        <v>2044</v>
      </c>
      <c r="C714" s="3" t="s">
        <v>9</v>
      </c>
      <c r="D714" s="4">
        <v>42425</v>
      </c>
      <c r="E714" s="2">
        <v>5809</v>
      </c>
      <c r="F714" s="3" t="s">
        <v>2</v>
      </c>
      <c r="G714" s="3" t="s">
        <v>1</v>
      </c>
      <c r="H714" s="3" t="s">
        <v>28</v>
      </c>
      <c r="I714" s="2">
        <v>2014</v>
      </c>
      <c r="J714" s="2">
        <v>150</v>
      </c>
      <c r="K714" s="2">
        <v>100</v>
      </c>
      <c r="L714" s="2">
        <v>0.7</v>
      </c>
      <c r="M714" s="1">
        <v>2.15</v>
      </c>
      <c r="N714" s="1">
        <v>2.6999999999999999E-5</v>
      </c>
      <c r="O714" s="1">
        <v>8.9999999999999993E-3</v>
      </c>
      <c r="P714" s="1">
        <v>3.9999999999999998E-7</v>
      </c>
      <c r="Q714" s="1">
        <v>2.5118634935676301E-2</v>
      </c>
      <c r="R714" s="1">
        <v>1.07638882612241E-4</v>
      </c>
      <c r="S714" s="16">
        <f t="shared" si="77"/>
        <v>0.13202164243116371</v>
      </c>
      <c r="T714" s="16">
        <f t="shared" si="78"/>
        <v>9.8987963730643603E-3</v>
      </c>
      <c r="U714" s="5">
        <f t="shared" si="79"/>
        <v>3.6170312994839374E-4</v>
      </c>
      <c r="V714" s="18">
        <f t="shared" si="80"/>
        <v>2.7119990063190027E-5</v>
      </c>
      <c r="W714" s="18">
        <f t="shared" si="81"/>
        <v>2.4950390858134825E-5</v>
      </c>
      <c r="X714" s="5">
        <f>LOOKUP(G129,'Load Factor Adjustment'!$A$32:$A$36,'Load Factor Adjustment'!$D$32:$D$36)</f>
        <v>0.68571428571428572</v>
      </c>
      <c r="Y714" s="5">
        <f t="shared" si="82"/>
        <v>2.480250033931843E-4</v>
      </c>
      <c r="Z714" s="18">
        <f t="shared" si="83"/>
        <v>1.7108839445578166E-5</v>
      </c>
    </row>
    <row r="715" spans="1:26" s="5" customFormat="1" ht="15" customHeight="1" x14ac:dyDescent="0.25">
      <c r="A715" s="2">
        <v>2015</v>
      </c>
      <c r="B715" s="2">
        <v>2045</v>
      </c>
      <c r="C715" s="3" t="s">
        <v>9</v>
      </c>
      <c r="D715" s="4">
        <v>42407</v>
      </c>
      <c r="E715" s="2">
        <v>5812</v>
      </c>
      <c r="F715" s="3" t="s">
        <v>5</v>
      </c>
      <c r="G715" s="3" t="s">
        <v>1</v>
      </c>
      <c r="H715" s="3" t="s">
        <v>4</v>
      </c>
      <c r="I715" s="2">
        <v>1997</v>
      </c>
      <c r="J715" s="2">
        <v>700</v>
      </c>
      <c r="K715" s="2">
        <v>99</v>
      </c>
      <c r="L715" s="2">
        <v>0.7</v>
      </c>
      <c r="M715" s="1">
        <v>8.17</v>
      </c>
      <c r="N715" s="1">
        <v>1.9000000000000001E-4</v>
      </c>
      <c r="O715" s="1">
        <v>0.47899999999999998</v>
      </c>
      <c r="P715" s="1">
        <v>3.6100000000000003E-5</v>
      </c>
      <c r="Q715" s="1">
        <v>0.55878472070901697</v>
      </c>
      <c r="R715" s="1">
        <v>4.8777359366470201E-2</v>
      </c>
      <c r="S715" s="16"/>
      <c r="T715" s="16"/>
      <c r="V715" s="18"/>
      <c r="W715" s="18"/>
      <c r="Z715" s="18"/>
    </row>
    <row r="716" spans="1:26" s="5" customFormat="1" ht="15" customHeight="1" x14ac:dyDescent="0.25">
      <c r="A716" s="2">
        <v>2015</v>
      </c>
      <c r="B716" s="2">
        <v>2045</v>
      </c>
      <c r="C716" s="3" t="s">
        <v>9</v>
      </c>
      <c r="D716" s="4">
        <v>42407</v>
      </c>
      <c r="E716" s="2">
        <v>5813</v>
      </c>
      <c r="F716" s="3" t="s">
        <v>2</v>
      </c>
      <c r="G716" s="3" t="s">
        <v>1</v>
      </c>
      <c r="H716" s="3" t="s">
        <v>13</v>
      </c>
      <c r="I716" s="2">
        <v>2014</v>
      </c>
      <c r="J716" s="2">
        <v>700</v>
      </c>
      <c r="K716" s="2">
        <v>106</v>
      </c>
      <c r="L716" s="2">
        <v>0.7</v>
      </c>
      <c r="M716" s="1">
        <v>2.3199999999999998</v>
      </c>
      <c r="N716" s="1">
        <v>3.0000000000000001E-5</v>
      </c>
      <c r="O716" s="1">
        <v>0.112</v>
      </c>
      <c r="P716" s="1">
        <v>7.9999999999999996E-6</v>
      </c>
      <c r="Q716" s="1">
        <v>0.138838728229571</v>
      </c>
      <c r="R716" s="1">
        <v>8.0154321561439201E-3</v>
      </c>
      <c r="S716" s="16">
        <f t="shared" si="77"/>
        <v>0.41994599247944597</v>
      </c>
      <c r="T716" s="16">
        <f t="shared" si="78"/>
        <v>4.0761927210326281E-2</v>
      </c>
      <c r="U716" s="5">
        <f t="shared" si="79"/>
        <v>1.1505369656971123E-3</v>
      </c>
      <c r="V716" s="18">
        <f t="shared" si="80"/>
        <v>1.1167651290500351E-4</v>
      </c>
      <c r="W716" s="18">
        <f t="shared" si="81"/>
        <v>1.0274239187260323E-4</v>
      </c>
      <c r="X716" s="5">
        <f>LOOKUP(G131,'Load Factor Adjustment'!$A$32:$A$36,'Load Factor Adjustment'!$D$32:$D$36)</f>
        <v>0.68571428571428572</v>
      </c>
      <c r="Y716" s="5">
        <f t="shared" si="82"/>
        <v>7.8893963362087702E-4</v>
      </c>
      <c r="Z716" s="18">
        <f t="shared" si="83"/>
        <v>7.0451925855499357E-5</v>
      </c>
    </row>
    <row r="717" spans="1:26" s="5" customFormat="1" ht="15" customHeight="1" x14ac:dyDescent="0.25">
      <c r="A717" s="2">
        <v>2015</v>
      </c>
      <c r="B717" s="2">
        <v>2046</v>
      </c>
      <c r="C717" s="3" t="s">
        <v>17</v>
      </c>
      <c r="D717" s="4">
        <v>42438</v>
      </c>
      <c r="E717" s="2">
        <v>5824</v>
      </c>
      <c r="F717" s="3" t="s">
        <v>5</v>
      </c>
      <c r="G717" s="3" t="s">
        <v>1</v>
      </c>
      <c r="H717" s="3" t="s">
        <v>4</v>
      </c>
      <c r="I717" s="2">
        <v>1983</v>
      </c>
      <c r="J717" s="2">
        <v>600</v>
      </c>
      <c r="K717" s="2">
        <v>104</v>
      </c>
      <c r="L717" s="2">
        <v>0.7</v>
      </c>
      <c r="M717" s="1">
        <v>12.09</v>
      </c>
      <c r="N717" s="1">
        <v>2.7999999999999998E-4</v>
      </c>
      <c r="O717" s="1">
        <v>0.60499999999999998</v>
      </c>
      <c r="P717" s="1">
        <v>4.3999999999999999E-5</v>
      </c>
      <c r="Q717" s="1">
        <v>0.743888887888284</v>
      </c>
      <c r="R717" s="1">
        <v>5.4551852039750298E-2</v>
      </c>
      <c r="S717" s="16"/>
      <c r="T717" s="16"/>
      <c r="V717" s="18"/>
      <c r="W717" s="18"/>
      <c r="Z717" s="18"/>
    </row>
    <row r="718" spans="1:26" s="5" customFormat="1" ht="15" customHeight="1" x14ac:dyDescent="0.25">
      <c r="A718" s="2">
        <v>2015</v>
      </c>
      <c r="B718" s="2">
        <v>2046</v>
      </c>
      <c r="C718" s="3" t="s">
        <v>17</v>
      </c>
      <c r="D718" s="4">
        <v>42438</v>
      </c>
      <c r="E718" s="2">
        <v>5826</v>
      </c>
      <c r="F718" s="3" t="s">
        <v>2</v>
      </c>
      <c r="G718" s="3" t="s">
        <v>1</v>
      </c>
      <c r="H718" s="3" t="s">
        <v>28</v>
      </c>
      <c r="I718" s="2">
        <v>2014</v>
      </c>
      <c r="J718" s="2">
        <v>600</v>
      </c>
      <c r="K718" s="2">
        <v>100</v>
      </c>
      <c r="L718" s="2">
        <v>0.7</v>
      </c>
      <c r="M718" s="1">
        <v>2.15</v>
      </c>
      <c r="N718" s="1">
        <v>2.6999999999999999E-5</v>
      </c>
      <c r="O718" s="1">
        <v>8.9999999999999993E-3</v>
      </c>
      <c r="P718" s="1">
        <v>3.9999999999999998E-7</v>
      </c>
      <c r="Q718" s="1">
        <v>0.10328703969955</v>
      </c>
      <c r="R718" s="1">
        <v>4.7222219689297101E-4</v>
      </c>
      <c r="S718" s="16">
        <f t="shared" si="77"/>
        <v>0.640601848188734</v>
      </c>
      <c r="T718" s="16">
        <f t="shared" si="78"/>
        <v>5.407962984285733E-2</v>
      </c>
      <c r="U718" s="5">
        <f t="shared" si="79"/>
        <v>1.7550735566814631E-3</v>
      </c>
      <c r="V718" s="18">
        <f t="shared" si="80"/>
        <v>1.4816336943248583E-4</v>
      </c>
      <c r="W718" s="18">
        <f t="shared" si="81"/>
        <v>1.3631029987788698E-4</v>
      </c>
      <c r="X718" s="5">
        <f>LOOKUP(G133,'Load Factor Adjustment'!$A$32:$A$36,'Load Factor Adjustment'!$D$32:$D$36)</f>
        <v>1.1111111111111112</v>
      </c>
      <c r="Y718" s="5">
        <f t="shared" si="82"/>
        <v>1.9500817296460701E-3</v>
      </c>
      <c r="Z718" s="18">
        <f t="shared" si="83"/>
        <v>1.5145588875320777E-4</v>
      </c>
    </row>
    <row r="719" spans="1:26" s="5" customFormat="1" ht="15" customHeight="1" x14ac:dyDescent="0.25">
      <c r="A719" s="2">
        <v>2015</v>
      </c>
      <c r="B719" s="2">
        <v>2047</v>
      </c>
      <c r="C719" s="3" t="s">
        <v>17</v>
      </c>
      <c r="D719" s="4">
        <v>42422</v>
      </c>
      <c r="E719" s="2">
        <v>5822</v>
      </c>
      <c r="F719" s="3" t="s">
        <v>5</v>
      </c>
      <c r="G719" s="3" t="s">
        <v>1</v>
      </c>
      <c r="H719" s="3" t="s">
        <v>4</v>
      </c>
      <c r="I719" s="2">
        <v>1981</v>
      </c>
      <c r="J719" s="2">
        <v>400</v>
      </c>
      <c r="K719" s="2">
        <v>108</v>
      </c>
      <c r="L719" s="2">
        <v>0.7</v>
      </c>
      <c r="M719" s="1">
        <v>12.09</v>
      </c>
      <c r="N719" s="1">
        <v>2.7999999999999998E-4</v>
      </c>
      <c r="O719" s="1">
        <v>0.60499999999999998</v>
      </c>
      <c r="P719" s="1">
        <v>4.3999999999999999E-5</v>
      </c>
      <c r="Q719" s="1">
        <v>0.51499999930727303</v>
      </c>
      <c r="R719" s="1">
        <v>3.7766666796750198E-2</v>
      </c>
      <c r="S719" s="16"/>
      <c r="T719" s="16"/>
      <c r="V719" s="18"/>
      <c r="W719" s="18"/>
      <c r="Z719" s="18"/>
    </row>
    <row r="720" spans="1:26" s="5" customFormat="1" ht="15" customHeight="1" x14ac:dyDescent="0.25">
      <c r="A720" s="2">
        <v>2015</v>
      </c>
      <c r="B720" s="2">
        <v>2047</v>
      </c>
      <c r="C720" s="3" t="s">
        <v>17</v>
      </c>
      <c r="D720" s="4">
        <v>42422</v>
      </c>
      <c r="E720" s="2">
        <v>5823</v>
      </c>
      <c r="F720" s="3" t="s">
        <v>2</v>
      </c>
      <c r="G720" s="3" t="s">
        <v>1</v>
      </c>
      <c r="H720" s="3" t="s">
        <v>13</v>
      </c>
      <c r="I720" s="2">
        <v>2015</v>
      </c>
      <c r="J720" s="2">
        <v>400</v>
      </c>
      <c r="K720" s="2">
        <v>106</v>
      </c>
      <c r="L720" s="2">
        <v>0.7</v>
      </c>
      <c r="M720" s="1">
        <v>2.3199999999999998</v>
      </c>
      <c r="N720" s="1">
        <v>3.0000000000000001E-5</v>
      </c>
      <c r="O720" s="1">
        <v>0.112</v>
      </c>
      <c r="P720" s="1">
        <v>7.9999999999999996E-6</v>
      </c>
      <c r="Q720" s="1">
        <v>7.7864193971224294E-2</v>
      </c>
      <c r="R720" s="1">
        <v>4.18765436145238E-3</v>
      </c>
      <c r="S720" s="16">
        <f t="shared" si="77"/>
        <v>0.43713580533604873</v>
      </c>
      <c r="T720" s="16">
        <f t="shared" si="78"/>
        <v>3.3579012435297817E-2</v>
      </c>
      <c r="U720" s="5">
        <f t="shared" si="79"/>
        <v>1.1976323433864349E-3</v>
      </c>
      <c r="V720" s="18">
        <f t="shared" si="80"/>
        <v>9.1997294343281689E-5</v>
      </c>
      <c r="W720" s="18">
        <f t="shared" si="81"/>
        <v>8.4637510795819158E-5</v>
      </c>
      <c r="X720" s="5">
        <f>LOOKUP(G135,'Load Factor Adjustment'!$A$32:$A$36,'Load Factor Adjustment'!$D$32:$D$36)</f>
        <v>0.68571428571428572</v>
      </c>
      <c r="Y720" s="5">
        <f t="shared" si="82"/>
        <v>8.2123360689355536E-4</v>
      </c>
      <c r="Z720" s="18">
        <f t="shared" si="83"/>
        <v>5.8037150259990282E-5</v>
      </c>
    </row>
    <row r="721" spans="1:26" s="5" customFormat="1" ht="15" customHeight="1" x14ac:dyDescent="0.25">
      <c r="A721" s="2">
        <v>2015</v>
      </c>
      <c r="B721" s="2">
        <v>2048</v>
      </c>
      <c r="C721" s="3" t="s">
        <v>17</v>
      </c>
      <c r="D721" s="4">
        <v>42443</v>
      </c>
      <c r="E721" s="2">
        <v>5820</v>
      </c>
      <c r="F721" s="3" t="s">
        <v>5</v>
      </c>
      <c r="G721" s="3" t="s">
        <v>1</v>
      </c>
      <c r="H721" s="3" t="s">
        <v>4</v>
      </c>
      <c r="I721" s="2">
        <v>1994</v>
      </c>
      <c r="J721" s="2">
        <v>600</v>
      </c>
      <c r="K721" s="2">
        <v>190</v>
      </c>
      <c r="L721" s="2">
        <v>0.7</v>
      </c>
      <c r="M721" s="1">
        <v>7.6</v>
      </c>
      <c r="N721" s="1">
        <v>1.8000000000000001E-4</v>
      </c>
      <c r="O721" s="1">
        <v>0.27400000000000002</v>
      </c>
      <c r="P721" s="1">
        <v>1.9899999999999999E-5</v>
      </c>
      <c r="Q721" s="1">
        <v>0.85851849838960703</v>
      </c>
      <c r="R721" s="1">
        <v>4.5107406257501398E-2</v>
      </c>
      <c r="S721" s="16"/>
      <c r="T721" s="16"/>
      <c r="V721" s="18"/>
      <c r="W721" s="18"/>
      <c r="Z721" s="18"/>
    </row>
    <row r="722" spans="1:26" s="5" customFormat="1" ht="15" customHeight="1" x14ac:dyDescent="0.25">
      <c r="A722" s="2">
        <v>2015</v>
      </c>
      <c r="B722" s="2">
        <v>2048</v>
      </c>
      <c r="C722" s="3" t="s">
        <v>17</v>
      </c>
      <c r="D722" s="4">
        <v>42443</v>
      </c>
      <c r="E722" s="2">
        <v>5821</v>
      </c>
      <c r="F722" s="3" t="s">
        <v>2</v>
      </c>
      <c r="G722" s="3" t="s">
        <v>1</v>
      </c>
      <c r="H722" s="3" t="s">
        <v>0</v>
      </c>
      <c r="I722" s="2">
        <v>2014</v>
      </c>
      <c r="J722" s="2">
        <v>600</v>
      </c>
      <c r="K722" s="2">
        <v>220</v>
      </c>
      <c r="L722" s="2">
        <v>0.7</v>
      </c>
      <c r="M722" s="1">
        <v>0.26</v>
      </c>
      <c r="N722" s="1">
        <v>3.5999999999999998E-6</v>
      </c>
      <c r="O722" s="1">
        <v>8.9999999999999993E-3</v>
      </c>
      <c r="P722" s="1">
        <v>2.9999999999999999E-7</v>
      </c>
      <c r="Q722" s="1">
        <v>2.7581480009869399E-2</v>
      </c>
      <c r="R722" s="1">
        <v>1.0083332799433701E-3</v>
      </c>
      <c r="S722" s="16">
        <f t="shared" si="77"/>
        <v>0.83093701837973766</v>
      </c>
      <c r="T722" s="16">
        <f t="shared" si="78"/>
        <v>4.4099072977558031E-2</v>
      </c>
      <c r="U722" s="5">
        <f t="shared" si="79"/>
        <v>2.2765397763828427E-3</v>
      </c>
      <c r="V722" s="18">
        <f t="shared" si="80"/>
        <v>1.2081937802070694E-4</v>
      </c>
      <c r="W722" s="18">
        <f t="shared" si="81"/>
        <v>1.1115382777905038E-4</v>
      </c>
      <c r="X722" s="5">
        <f>LOOKUP(G137,'Load Factor Adjustment'!$A$32:$A$36,'Load Factor Adjustment'!$D$32:$D$36)</f>
        <v>0.68571428571428572</v>
      </c>
      <c r="Y722" s="5">
        <f t="shared" si="82"/>
        <v>1.5610558466625207E-3</v>
      </c>
      <c r="Z722" s="18">
        <f t="shared" si="83"/>
        <v>7.6219767619920261E-5</v>
      </c>
    </row>
    <row r="723" spans="1:26" s="5" customFormat="1" ht="15" customHeight="1" x14ac:dyDescent="0.25">
      <c r="A723" s="2">
        <v>2015</v>
      </c>
      <c r="B723" s="2">
        <v>2049</v>
      </c>
      <c r="C723" s="3" t="s">
        <v>17</v>
      </c>
      <c r="D723" s="4">
        <v>42419</v>
      </c>
      <c r="E723" s="2">
        <v>5818</v>
      </c>
      <c r="F723" s="3" t="s">
        <v>5</v>
      </c>
      <c r="G723" s="3" t="s">
        <v>1</v>
      </c>
      <c r="H723" s="3" t="s">
        <v>4</v>
      </c>
      <c r="I723" s="2">
        <v>1988</v>
      </c>
      <c r="J723" s="2">
        <v>150</v>
      </c>
      <c r="K723" s="2">
        <v>95</v>
      </c>
      <c r="L723" s="2">
        <v>0.7</v>
      </c>
      <c r="M723" s="1">
        <v>8.17</v>
      </c>
      <c r="N723" s="1">
        <v>1.9000000000000001E-4</v>
      </c>
      <c r="O723" s="1">
        <v>0.47899999999999998</v>
      </c>
      <c r="P723" s="1">
        <v>3.6100000000000003E-5</v>
      </c>
      <c r="Q723" s="1">
        <v>9.9859953164669293E-2</v>
      </c>
      <c r="R723" s="1">
        <v>7.1720600020270297E-3</v>
      </c>
      <c r="S723" s="16"/>
      <c r="T723" s="16"/>
      <c r="V723" s="18"/>
      <c r="W723" s="18"/>
      <c r="Z723" s="18"/>
    </row>
    <row r="724" spans="1:26" s="5" customFormat="1" ht="15" customHeight="1" x14ac:dyDescent="0.25">
      <c r="A724" s="2">
        <v>2015</v>
      </c>
      <c r="B724" s="2">
        <v>2049</v>
      </c>
      <c r="C724" s="3" t="s">
        <v>17</v>
      </c>
      <c r="D724" s="4">
        <v>42419</v>
      </c>
      <c r="E724" s="2">
        <v>5819</v>
      </c>
      <c r="F724" s="3" t="s">
        <v>2</v>
      </c>
      <c r="G724" s="3" t="s">
        <v>1</v>
      </c>
      <c r="H724" s="3" t="s">
        <v>28</v>
      </c>
      <c r="I724" s="2">
        <v>2014</v>
      </c>
      <c r="J724" s="2">
        <v>150</v>
      </c>
      <c r="K724" s="2">
        <v>100</v>
      </c>
      <c r="L724" s="2">
        <v>0.7</v>
      </c>
      <c r="M724" s="1">
        <v>2.15</v>
      </c>
      <c r="N724" s="1">
        <v>2.6999999999999999E-5</v>
      </c>
      <c r="O724" s="1">
        <v>8.9999999999999993E-3</v>
      </c>
      <c r="P724" s="1">
        <v>3.9999999999999998E-7</v>
      </c>
      <c r="Q724" s="1">
        <v>2.5118634935676301E-2</v>
      </c>
      <c r="R724" s="1">
        <v>1.07638882612241E-4</v>
      </c>
      <c r="S724" s="16">
        <f t="shared" si="77"/>
        <v>7.4741318228992992E-2</v>
      </c>
      <c r="T724" s="16">
        <f t="shared" si="78"/>
        <v>7.0644211194147884E-3</v>
      </c>
      <c r="U724" s="5">
        <f t="shared" si="79"/>
        <v>2.0477073487395342E-4</v>
      </c>
      <c r="V724" s="18">
        <f t="shared" si="80"/>
        <v>1.9354578409355586E-5</v>
      </c>
      <c r="W724" s="18">
        <f t="shared" si="81"/>
        <v>1.7806212136607141E-5</v>
      </c>
      <c r="X724" s="5">
        <f>LOOKUP(G139,'Load Factor Adjustment'!$A$32:$A$36,'Load Factor Adjustment'!$D$32:$D$36)</f>
        <v>0.68571428571428572</v>
      </c>
      <c r="Y724" s="5">
        <f t="shared" si="82"/>
        <v>1.4041421819928235E-4</v>
      </c>
      <c r="Z724" s="18">
        <f t="shared" si="83"/>
        <v>1.220997403653061E-5</v>
      </c>
    </row>
    <row r="725" spans="1:26" s="5" customFormat="1" ht="15" customHeight="1" x14ac:dyDescent="0.25">
      <c r="A725" s="2">
        <v>2015</v>
      </c>
      <c r="B725" s="2">
        <v>2050</v>
      </c>
      <c r="C725" s="3" t="s">
        <v>17</v>
      </c>
      <c r="D725" s="4">
        <v>42439</v>
      </c>
      <c r="E725" s="2">
        <v>5827</v>
      </c>
      <c r="F725" s="3" t="s">
        <v>5</v>
      </c>
      <c r="G725" s="3" t="s">
        <v>1</v>
      </c>
      <c r="H725" s="3" t="s">
        <v>4</v>
      </c>
      <c r="I725" s="2">
        <v>1955</v>
      </c>
      <c r="J725" s="2">
        <v>450</v>
      </c>
      <c r="K725" s="2">
        <v>68</v>
      </c>
      <c r="L725" s="2">
        <v>0.7</v>
      </c>
      <c r="M725" s="1">
        <v>12.09</v>
      </c>
      <c r="N725" s="1">
        <v>2.7999999999999998E-4</v>
      </c>
      <c r="O725" s="1">
        <v>0.60499999999999998</v>
      </c>
      <c r="P725" s="1">
        <v>4.3999999999999999E-5</v>
      </c>
      <c r="Q725" s="1">
        <v>0.36479166617598502</v>
      </c>
      <c r="R725" s="1">
        <v>2.6751388981031399E-2</v>
      </c>
      <c r="S725" s="16"/>
      <c r="T725" s="16"/>
      <c r="V725" s="18"/>
      <c r="W725" s="18"/>
      <c r="Z725" s="18"/>
    </row>
    <row r="726" spans="1:26" s="5" customFormat="1" ht="15" customHeight="1" x14ac:dyDescent="0.25">
      <c r="A726" s="2">
        <v>2015</v>
      </c>
      <c r="B726" s="2">
        <v>2050</v>
      </c>
      <c r="C726" s="3" t="s">
        <v>17</v>
      </c>
      <c r="D726" s="4">
        <v>42439</v>
      </c>
      <c r="E726" s="2">
        <v>5828</v>
      </c>
      <c r="F726" s="3" t="s">
        <v>2</v>
      </c>
      <c r="G726" s="3" t="s">
        <v>1</v>
      </c>
      <c r="H726" s="3" t="s">
        <v>13</v>
      </c>
      <c r="I726" s="2">
        <v>2014</v>
      </c>
      <c r="J726" s="2">
        <v>450</v>
      </c>
      <c r="K726" s="2">
        <v>83</v>
      </c>
      <c r="L726" s="2">
        <v>0.7</v>
      </c>
      <c r="M726" s="1">
        <v>2.74</v>
      </c>
      <c r="N726" s="1">
        <v>3.6000000000000001E-5</v>
      </c>
      <c r="O726" s="1">
        <v>0.112</v>
      </c>
      <c r="P726" s="1">
        <v>7.9999999999999996E-6</v>
      </c>
      <c r="Q726" s="1">
        <v>8.1299651750665405E-2</v>
      </c>
      <c r="R726" s="1">
        <v>3.7465278122958902E-3</v>
      </c>
      <c r="S726" s="16">
        <f t="shared" si="77"/>
        <v>0.28349201442531963</v>
      </c>
      <c r="T726" s="16">
        <f t="shared" si="78"/>
        <v>2.300486116873551E-2</v>
      </c>
      <c r="U726" s="5">
        <f t="shared" si="79"/>
        <v>7.7669045048032776E-4</v>
      </c>
      <c r="V726" s="18">
        <f t="shared" si="80"/>
        <v>6.3027016900645236E-5</v>
      </c>
      <c r="W726" s="18">
        <f t="shared" si="81"/>
        <v>5.7984855548593619E-5</v>
      </c>
      <c r="X726" s="5">
        <f>LOOKUP(G141,'Load Factor Adjustment'!$A$32:$A$36,'Load Factor Adjustment'!$D$32:$D$36)</f>
        <v>0.68571428571428572</v>
      </c>
      <c r="Y726" s="5">
        <f t="shared" si="82"/>
        <v>5.3258773747222473E-4</v>
      </c>
      <c r="Z726" s="18">
        <f t="shared" si="83"/>
        <v>3.9761043804749908E-5</v>
      </c>
    </row>
    <row r="727" spans="1:26" s="5" customFormat="1" ht="15" customHeight="1" x14ac:dyDescent="0.25">
      <c r="A727" s="2">
        <v>2015</v>
      </c>
      <c r="B727" s="2">
        <v>2051</v>
      </c>
      <c r="C727" s="3" t="s">
        <v>17</v>
      </c>
      <c r="D727" s="4">
        <v>42437</v>
      </c>
      <c r="E727" s="2">
        <v>5829</v>
      </c>
      <c r="F727" s="3" t="s">
        <v>5</v>
      </c>
      <c r="G727" s="3" t="s">
        <v>1</v>
      </c>
      <c r="H727" s="3" t="s">
        <v>4</v>
      </c>
      <c r="I727" s="2">
        <v>1974</v>
      </c>
      <c r="J727" s="2">
        <v>225</v>
      </c>
      <c r="K727" s="2">
        <v>84</v>
      </c>
      <c r="L727" s="2">
        <v>0.7</v>
      </c>
      <c r="M727" s="1">
        <v>12.09</v>
      </c>
      <c r="N727" s="1">
        <v>2.7999999999999998E-4</v>
      </c>
      <c r="O727" s="1">
        <v>0.60499999999999998</v>
      </c>
      <c r="P727" s="1">
        <v>4.3999999999999999E-5</v>
      </c>
      <c r="Q727" s="1">
        <v>0.218574999631719</v>
      </c>
      <c r="R727" s="1">
        <v>1.5464166733339399E-2</v>
      </c>
      <c r="S727" s="16"/>
      <c r="T727" s="16"/>
      <c r="V727" s="18"/>
      <c r="W727" s="18"/>
      <c r="Z727" s="18"/>
    </row>
    <row r="728" spans="1:26" s="5" customFormat="1" ht="15" customHeight="1" x14ac:dyDescent="0.25">
      <c r="A728" s="2">
        <v>2015</v>
      </c>
      <c r="B728" s="2">
        <v>2051</v>
      </c>
      <c r="C728" s="3" t="s">
        <v>17</v>
      </c>
      <c r="D728" s="4">
        <v>42437</v>
      </c>
      <c r="E728" s="2">
        <v>5830</v>
      </c>
      <c r="F728" s="3" t="s">
        <v>2</v>
      </c>
      <c r="G728" s="3" t="s">
        <v>1</v>
      </c>
      <c r="H728" s="3" t="s">
        <v>28</v>
      </c>
      <c r="I728" s="2">
        <v>2015</v>
      </c>
      <c r="J728" s="2">
        <v>225</v>
      </c>
      <c r="K728" s="2">
        <v>105</v>
      </c>
      <c r="L728" s="2">
        <v>0.7</v>
      </c>
      <c r="M728" s="1">
        <v>2.15</v>
      </c>
      <c r="N728" s="1">
        <v>2.6999999999999999E-5</v>
      </c>
      <c r="O728" s="1">
        <v>8.9999999999999993E-3</v>
      </c>
      <c r="P728" s="1">
        <v>3.9999999999999998E-7</v>
      </c>
      <c r="Q728" s="1">
        <v>3.9746420333358103E-2</v>
      </c>
      <c r="R728" s="1">
        <v>1.7226561509966701E-4</v>
      </c>
      <c r="S728" s="16">
        <f t="shared" si="77"/>
        <v>0.17882857929836091</v>
      </c>
      <c r="T728" s="16">
        <f t="shared" si="78"/>
        <v>1.5291901118239732E-2</v>
      </c>
      <c r="U728" s="5">
        <f t="shared" si="79"/>
        <v>4.8994131314619423E-4</v>
      </c>
      <c r="V728" s="18">
        <f t="shared" si="80"/>
        <v>4.1895619502026661E-5</v>
      </c>
      <c r="W728" s="18">
        <f t="shared" si="81"/>
        <v>3.8543969941864531E-5</v>
      </c>
      <c r="X728" s="5">
        <f>LOOKUP(G143,'Load Factor Adjustment'!$A$32:$A$36,'Load Factor Adjustment'!$D$32:$D$36)</f>
        <v>0.68571428571428572</v>
      </c>
      <c r="Y728" s="5">
        <f t="shared" si="82"/>
        <v>3.3595975758596178E-4</v>
      </c>
      <c r="Z728" s="18">
        <f t="shared" si="83"/>
        <v>2.6430150817278536E-5</v>
      </c>
    </row>
    <row r="729" spans="1:26" s="5" customFormat="1" ht="15" customHeight="1" x14ac:dyDescent="0.25">
      <c r="A729" s="2">
        <v>2014</v>
      </c>
      <c r="B729" s="2">
        <v>2052</v>
      </c>
      <c r="C729" s="3" t="s">
        <v>17</v>
      </c>
      <c r="D729" s="4">
        <v>42440</v>
      </c>
      <c r="E729" s="2">
        <v>5831</v>
      </c>
      <c r="F729" s="3" t="s">
        <v>5</v>
      </c>
      <c r="G729" s="3" t="s">
        <v>1</v>
      </c>
      <c r="H729" s="3" t="s">
        <v>4</v>
      </c>
      <c r="I729" s="2">
        <v>1968</v>
      </c>
      <c r="J729" s="2">
        <v>700</v>
      </c>
      <c r="K729" s="2">
        <v>150</v>
      </c>
      <c r="L729" s="2">
        <v>0.7</v>
      </c>
      <c r="M729" s="1">
        <v>13.02</v>
      </c>
      <c r="N729" s="1">
        <v>2.9999999999999997E-4</v>
      </c>
      <c r="O729" s="1">
        <v>0.55400000000000005</v>
      </c>
      <c r="P729" s="1">
        <v>4.0299999999999997E-5</v>
      </c>
      <c r="Q729" s="1">
        <v>1.3465278057873</v>
      </c>
      <c r="R729" s="1">
        <v>8.4064816244248303E-2</v>
      </c>
      <c r="S729" s="16"/>
      <c r="T729" s="16"/>
      <c r="V729" s="18"/>
      <c r="W729" s="18"/>
      <c r="Z729" s="18"/>
    </row>
    <row r="730" spans="1:26" s="5" customFormat="1" ht="15" customHeight="1" x14ac:dyDescent="0.25">
      <c r="A730" s="2">
        <v>2014</v>
      </c>
      <c r="B730" s="2">
        <v>2052</v>
      </c>
      <c r="C730" s="3" t="s">
        <v>17</v>
      </c>
      <c r="D730" s="4">
        <v>42440</v>
      </c>
      <c r="E730" s="2">
        <v>5832</v>
      </c>
      <c r="F730" s="3" t="s">
        <v>2</v>
      </c>
      <c r="G730" s="3" t="s">
        <v>1</v>
      </c>
      <c r="H730" s="3" t="s">
        <v>28</v>
      </c>
      <c r="I730" s="2">
        <v>2014</v>
      </c>
      <c r="J730" s="2">
        <v>700</v>
      </c>
      <c r="K730" s="2">
        <v>100</v>
      </c>
      <c r="L730" s="2">
        <v>0.7</v>
      </c>
      <c r="M730" s="1">
        <v>2.15</v>
      </c>
      <c r="N730" s="1">
        <v>2.6999999999999999E-5</v>
      </c>
      <c r="O730" s="1">
        <v>8.9999999999999993E-3</v>
      </c>
      <c r="P730" s="1">
        <v>3.9999999999999998E-7</v>
      </c>
      <c r="Q730" s="1">
        <v>0.12123071297162</v>
      </c>
      <c r="R730" s="1">
        <v>5.6172836545320898E-4</v>
      </c>
      <c r="S730" s="16">
        <f t="shared" si="77"/>
        <v>1.2252970928156801</v>
      </c>
      <c r="T730" s="16">
        <f t="shared" si="78"/>
        <v>8.3503087878795096E-2</v>
      </c>
      <c r="U730" s="5">
        <f t="shared" si="79"/>
        <v>3.3569783364813155E-3</v>
      </c>
      <c r="V730" s="18">
        <f t="shared" si="80"/>
        <v>2.287755832295756E-4</v>
      </c>
      <c r="W730" s="18">
        <f t="shared" si="81"/>
        <v>2.1047353657120956E-4</v>
      </c>
      <c r="X730" s="5">
        <f>LOOKUP(G145,'Load Factor Adjustment'!$A$32:$A$36,'Load Factor Adjustment'!$D$32:$D$36)</f>
        <v>0.68571428571428572</v>
      </c>
      <c r="Y730" s="5">
        <f t="shared" si="82"/>
        <v>2.3019280021586166E-3</v>
      </c>
      <c r="Z730" s="18">
        <f t="shared" si="83"/>
        <v>1.4432471079168656E-4</v>
      </c>
    </row>
    <row r="731" spans="1:26" s="5" customFormat="1" ht="15" customHeight="1" x14ac:dyDescent="0.25">
      <c r="A731" s="2">
        <v>2014</v>
      </c>
      <c r="B731" s="2">
        <v>2054</v>
      </c>
      <c r="C731" s="3" t="s">
        <v>7</v>
      </c>
      <c r="D731" s="4">
        <v>42390</v>
      </c>
      <c r="E731" s="2">
        <v>5843</v>
      </c>
      <c r="F731" s="3" t="s">
        <v>5</v>
      </c>
      <c r="G731" s="3" t="s">
        <v>1</v>
      </c>
      <c r="H731" s="3" t="s">
        <v>4</v>
      </c>
      <c r="I731" s="2">
        <v>1972</v>
      </c>
      <c r="J731" s="2">
        <v>400</v>
      </c>
      <c r="K731" s="2">
        <v>94</v>
      </c>
      <c r="L731" s="2">
        <v>0.7</v>
      </c>
      <c r="M731" s="1">
        <v>12.09</v>
      </c>
      <c r="N731" s="1">
        <v>2.7999999999999998E-4</v>
      </c>
      <c r="O731" s="1">
        <v>0.60499999999999998</v>
      </c>
      <c r="P731" s="1">
        <v>4.3999999999999999E-5</v>
      </c>
      <c r="Q731" s="1">
        <v>0.44824074013781201</v>
      </c>
      <c r="R731" s="1">
        <v>3.2870987767541902E-2</v>
      </c>
      <c r="S731" s="16"/>
      <c r="T731" s="16"/>
      <c r="V731" s="18"/>
      <c r="W731" s="18"/>
      <c r="Z731" s="18"/>
    </row>
    <row r="732" spans="1:26" s="5" customFormat="1" ht="15" customHeight="1" x14ac:dyDescent="0.25">
      <c r="A732" s="2">
        <v>2014</v>
      </c>
      <c r="B732" s="2">
        <v>2054</v>
      </c>
      <c r="C732" s="3" t="s">
        <v>7</v>
      </c>
      <c r="D732" s="4">
        <v>42390</v>
      </c>
      <c r="E732" s="2">
        <v>5844</v>
      </c>
      <c r="F732" s="3" t="s">
        <v>2</v>
      </c>
      <c r="G732" s="3" t="s">
        <v>1</v>
      </c>
      <c r="H732" s="3" t="s">
        <v>13</v>
      </c>
      <c r="I732" s="2">
        <v>2015</v>
      </c>
      <c r="J732" s="2">
        <v>400</v>
      </c>
      <c r="K732" s="2">
        <v>86</v>
      </c>
      <c r="L732" s="2">
        <v>0.7</v>
      </c>
      <c r="M732" s="1">
        <v>2.74</v>
      </c>
      <c r="N732" s="1">
        <v>3.6000000000000001E-5</v>
      </c>
      <c r="O732" s="1">
        <v>0.112</v>
      </c>
      <c r="P732" s="1">
        <v>7.9999999999999996E-6</v>
      </c>
      <c r="Q732" s="1">
        <v>7.4639505222469704E-2</v>
      </c>
      <c r="R732" s="1">
        <v>3.3975308970274E-3</v>
      </c>
      <c r="S732" s="16">
        <f t="shared" si="77"/>
        <v>0.37360123491534231</v>
      </c>
      <c r="T732" s="16">
        <f t="shared" si="78"/>
        <v>2.9473456870514503E-2</v>
      </c>
      <c r="U732" s="5">
        <f t="shared" si="79"/>
        <v>1.0235650271653214E-3</v>
      </c>
      <c r="V732" s="18">
        <f t="shared" si="80"/>
        <v>8.0749196905519188E-5</v>
      </c>
      <c r="W732" s="18">
        <f t="shared" si="81"/>
        <v>7.4289261153077658E-5</v>
      </c>
      <c r="X732" s="5">
        <f>LOOKUP(G147,'Load Factor Adjustment'!$A$32:$A$36,'Load Factor Adjustment'!$D$32:$D$36)</f>
        <v>0.68571428571428572</v>
      </c>
      <c r="Y732" s="5">
        <f t="shared" si="82"/>
        <v>7.0187316148479179E-4</v>
      </c>
      <c r="Z732" s="18">
        <f t="shared" si="83"/>
        <v>5.0941207647824681E-5</v>
      </c>
    </row>
    <row r="733" spans="1:26" s="5" customFormat="1" ht="15" customHeight="1" x14ac:dyDescent="0.25">
      <c r="A733" s="2">
        <v>2015</v>
      </c>
      <c r="B733" s="2">
        <v>2055</v>
      </c>
      <c r="C733" s="3" t="s">
        <v>7</v>
      </c>
      <c r="D733" s="4">
        <v>42425</v>
      </c>
      <c r="E733" s="2">
        <v>5841</v>
      </c>
      <c r="F733" s="3" t="s">
        <v>5</v>
      </c>
      <c r="G733" s="3" t="s">
        <v>1</v>
      </c>
      <c r="H733" s="3" t="s">
        <v>4</v>
      </c>
      <c r="I733" s="2">
        <v>1978</v>
      </c>
      <c r="J733" s="2">
        <v>1000</v>
      </c>
      <c r="K733" s="2">
        <v>157</v>
      </c>
      <c r="L733" s="2">
        <v>0.7</v>
      </c>
      <c r="M733" s="1">
        <v>11.16</v>
      </c>
      <c r="N733" s="1">
        <v>2.5999999999999998E-4</v>
      </c>
      <c r="O733" s="1">
        <v>0.39600000000000002</v>
      </c>
      <c r="P733" s="1">
        <v>2.8799999999999999E-5</v>
      </c>
      <c r="Q733" s="1">
        <v>1.7299073604913999</v>
      </c>
      <c r="R733" s="1">
        <v>8.9838885935587406E-2</v>
      </c>
      <c r="S733" s="16"/>
      <c r="T733" s="16"/>
      <c r="V733" s="18"/>
      <c r="W733" s="18"/>
      <c r="Z733" s="18"/>
    </row>
    <row r="734" spans="1:26" s="5" customFormat="1" ht="15" customHeight="1" x14ac:dyDescent="0.25">
      <c r="A734" s="2">
        <v>2015</v>
      </c>
      <c r="B734" s="2">
        <v>2055</v>
      </c>
      <c r="C734" s="3" t="s">
        <v>7</v>
      </c>
      <c r="D734" s="4">
        <v>42425</v>
      </c>
      <c r="E734" s="2">
        <v>5842</v>
      </c>
      <c r="F734" s="3" t="s">
        <v>2</v>
      </c>
      <c r="G734" s="3" t="s">
        <v>1</v>
      </c>
      <c r="H734" s="3" t="s">
        <v>0</v>
      </c>
      <c r="I734" s="2">
        <v>2015</v>
      </c>
      <c r="J734" s="2">
        <v>1000</v>
      </c>
      <c r="K734" s="2">
        <v>150</v>
      </c>
      <c r="L734" s="2">
        <v>0.7</v>
      </c>
      <c r="M734" s="1">
        <v>0.26</v>
      </c>
      <c r="N734" s="1">
        <v>3.9999999999999998E-6</v>
      </c>
      <c r="O734" s="1">
        <v>8.9999999999999993E-3</v>
      </c>
      <c r="P734" s="1">
        <v>3.9999999999999998E-7</v>
      </c>
      <c r="Q734" s="1">
        <v>3.2407405745878498E-2</v>
      </c>
      <c r="R734" s="1">
        <v>1.2731480843302201E-3</v>
      </c>
      <c r="S734" s="16">
        <f t="shared" si="77"/>
        <v>1.6974999547455214</v>
      </c>
      <c r="T734" s="16">
        <f t="shared" si="78"/>
        <v>8.8565737851257181E-2</v>
      </c>
      <c r="U734" s="5">
        <f t="shared" si="79"/>
        <v>4.6506848075219768E-3</v>
      </c>
      <c r="V734" s="18">
        <f t="shared" si="80"/>
        <v>2.42645857126732E-4</v>
      </c>
      <c r="W734" s="18">
        <f t="shared" si="81"/>
        <v>2.2323418855659343E-4</v>
      </c>
      <c r="X734" s="5">
        <f>LOOKUP(G149,'Load Factor Adjustment'!$A$32:$A$36,'Load Factor Adjustment'!$D$32:$D$36)</f>
        <v>0.68571428571428572</v>
      </c>
      <c r="Y734" s="5">
        <f t="shared" si="82"/>
        <v>3.1890410108722125E-3</v>
      </c>
      <c r="Z734" s="18">
        <f t="shared" si="83"/>
        <v>1.5307487215309264E-4</v>
      </c>
    </row>
    <row r="735" spans="1:26" s="5" customFormat="1" ht="15" customHeight="1" x14ac:dyDescent="0.25">
      <c r="A735" s="2">
        <v>2015</v>
      </c>
      <c r="B735" s="2">
        <v>2056</v>
      </c>
      <c r="C735" s="3" t="s">
        <v>7</v>
      </c>
      <c r="D735" s="4">
        <v>42425</v>
      </c>
      <c r="E735" s="2">
        <v>5839</v>
      </c>
      <c r="F735" s="3" t="s">
        <v>5</v>
      </c>
      <c r="G735" s="3" t="s">
        <v>1</v>
      </c>
      <c r="H735" s="3" t="s">
        <v>8</v>
      </c>
      <c r="I735" s="2">
        <v>1999</v>
      </c>
      <c r="J735" s="2">
        <v>1000</v>
      </c>
      <c r="K735" s="2">
        <v>120</v>
      </c>
      <c r="L735" s="2">
        <v>0.7</v>
      </c>
      <c r="M735" s="1">
        <v>6.54</v>
      </c>
      <c r="N735" s="1">
        <v>1.4999999999999999E-4</v>
      </c>
      <c r="O735" s="1">
        <v>0.30399999999999999</v>
      </c>
      <c r="P735" s="1">
        <v>2.2099999999999998E-5</v>
      </c>
      <c r="Q735" s="1">
        <v>0.77222221345547104</v>
      </c>
      <c r="R735" s="1">
        <v>5.2703700916934E-2</v>
      </c>
      <c r="S735" s="16"/>
      <c r="T735" s="16"/>
      <c r="V735" s="18"/>
      <c r="W735" s="18"/>
      <c r="Z735" s="18"/>
    </row>
    <row r="736" spans="1:26" s="5" customFormat="1" ht="15" customHeight="1" x14ac:dyDescent="0.25">
      <c r="A736" s="2">
        <v>2015</v>
      </c>
      <c r="B736" s="2">
        <v>2056</v>
      </c>
      <c r="C736" s="3" t="s">
        <v>7</v>
      </c>
      <c r="D736" s="4">
        <v>42425</v>
      </c>
      <c r="E736" s="2">
        <v>5840</v>
      </c>
      <c r="F736" s="3" t="s">
        <v>2</v>
      </c>
      <c r="G736" s="3" t="s">
        <v>1</v>
      </c>
      <c r="H736" s="3" t="s">
        <v>0</v>
      </c>
      <c r="I736" s="2">
        <v>2015</v>
      </c>
      <c r="J736" s="2">
        <v>1000</v>
      </c>
      <c r="K736" s="2">
        <v>140</v>
      </c>
      <c r="L736" s="2">
        <v>0.7</v>
      </c>
      <c r="M736" s="1">
        <v>0.26</v>
      </c>
      <c r="N736" s="1">
        <v>3.9999999999999998E-6</v>
      </c>
      <c r="O736" s="1">
        <v>8.9999999999999993E-3</v>
      </c>
      <c r="P736" s="1">
        <v>3.9999999999999998E-7</v>
      </c>
      <c r="Q736" s="1">
        <v>3.0246912029486601E-2</v>
      </c>
      <c r="R736" s="1">
        <v>1.1882715453748699E-3</v>
      </c>
      <c r="S736" s="16">
        <f t="shared" si="77"/>
        <v>0.74197530142598445</v>
      </c>
      <c r="T736" s="16">
        <f t="shared" si="78"/>
        <v>5.1515429371559132E-2</v>
      </c>
      <c r="U736" s="5">
        <f t="shared" si="79"/>
        <v>2.0328090450026973E-3</v>
      </c>
      <c r="V736" s="18">
        <f t="shared" si="80"/>
        <v>1.4113816266180583E-4</v>
      </c>
      <c r="W736" s="18">
        <f t="shared" si="81"/>
        <v>1.2984710964886138E-4</v>
      </c>
      <c r="X736" s="5">
        <f>LOOKUP(G151,'Load Factor Adjustment'!$A$32:$A$36,'Load Factor Adjustment'!$D$32:$D$36)</f>
        <v>0.68571428571428572</v>
      </c>
      <c r="Y736" s="5">
        <f t="shared" si="82"/>
        <v>1.3939262022875638E-3</v>
      </c>
      <c r="Z736" s="18">
        <f t="shared" si="83"/>
        <v>8.9038018044933519E-5</v>
      </c>
    </row>
    <row r="737" spans="1:26" s="5" customFormat="1" ht="15" customHeight="1" x14ac:dyDescent="0.25">
      <c r="A737" s="2">
        <v>2015</v>
      </c>
      <c r="B737" s="2">
        <v>2057</v>
      </c>
      <c r="C737" s="3" t="s">
        <v>7</v>
      </c>
      <c r="D737" s="4">
        <v>42431</v>
      </c>
      <c r="E737" s="2">
        <v>5837</v>
      </c>
      <c r="F737" s="3" t="s">
        <v>5</v>
      </c>
      <c r="G737" s="3" t="s">
        <v>1</v>
      </c>
      <c r="H737" s="3" t="s">
        <v>4</v>
      </c>
      <c r="I737" s="2">
        <v>1979</v>
      </c>
      <c r="J737" s="2">
        <v>2000</v>
      </c>
      <c r="K737" s="2">
        <v>179</v>
      </c>
      <c r="L737" s="2">
        <v>0.7</v>
      </c>
      <c r="M737" s="1">
        <v>11.16</v>
      </c>
      <c r="N737" s="1">
        <v>2.5999999999999998E-4</v>
      </c>
      <c r="O737" s="1">
        <v>0.39600000000000002</v>
      </c>
      <c r="P737" s="1">
        <v>2.8799999999999999E-5</v>
      </c>
      <c r="Q737" s="1">
        <v>3.9446295226491799</v>
      </c>
      <c r="R737" s="1">
        <v>0.20485554882127599</v>
      </c>
      <c r="S737" s="16"/>
      <c r="T737" s="16"/>
      <c r="V737" s="18"/>
      <c r="W737" s="18"/>
      <c r="Z737" s="18"/>
    </row>
    <row r="738" spans="1:26" s="5" customFormat="1" ht="15" customHeight="1" x14ac:dyDescent="0.25">
      <c r="A738" s="2">
        <v>2015</v>
      </c>
      <c r="B738" s="2">
        <v>2057</v>
      </c>
      <c r="C738" s="3" t="s">
        <v>7</v>
      </c>
      <c r="D738" s="4">
        <v>42431</v>
      </c>
      <c r="E738" s="2">
        <v>5838</v>
      </c>
      <c r="F738" s="3" t="s">
        <v>2</v>
      </c>
      <c r="G738" s="3" t="s">
        <v>1</v>
      </c>
      <c r="H738" s="3" t="s">
        <v>0</v>
      </c>
      <c r="I738" s="2">
        <v>2014</v>
      </c>
      <c r="J738" s="2">
        <v>2000</v>
      </c>
      <c r="K738" s="2">
        <v>180</v>
      </c>
      <c r="L738" s="2">
        <v>0.7</v>
      </c>
      <c r="M738" s="1">
        <v>0.26</v>
      </c>
      <c r="N738" s="1">
        <v>3.5999999999999998E-6</v>
      </c>
      <c r="O738" s="1">
        <v>8.9999999999999993E-3</v>
      </c>
      <c r="P738" s="1">
        <v>2.9999999999999999E-7</v>
      </c>
      <c r="Q738" s="1">
        <v>8.2222217895005903E-2</v>
      </c>
      <c r="R738" s="1">
        <v>3.3333331984232201E-3</v>
      </c>
      <c r="S738" s="16">
        <f t="shared" si="77"/>
        <v>3.862407304754174</v>
      </c>
      <c r="T738" s="16">
        <f t="shared" si="78"/>
        <v>0.20152221562285277</v>
      </c>
      <c r="U738" s="5">
        <f t="shared" si="79"/>
        <v>1.0581937821244312E-2</v>
      </c>
      <c r="V738" s="18">
        <f t="shared" si="80"/>
        <v>5.5211565924069258E-4</v>
      </c>
      <c r="W738" s="18">
        <f t="shared" si="81"/>
        <v>5.0794640650143723E-4</v>
      </c>
      <c r="X738" s="5">
        <f>LOOKUP(G153,'Load Factor Adjustment'!$A$32:$A$36,'Load Factor Adjustment'!$D$32:$D$36)</f>
        <v>0.68571428571428572</v>
      </c>
      <c r="Y738" s="5">
        <f t="shared" si="82"/>
        <v>7.2561859345675285E-3</v>
      </c>
      <c r="Z738" s="18">
        <f t="shared" si="83"/>
        <v>3.4830610731527125E-4</v>
      </c>
    </row>
    <row r="739" spans="1:26" s="5" customFormat="1" ht="15" customHeight="1" x14ac:dyDescent="0.25">
      <c r="A739" s="2">
        <v>2015</v>
      </c>
      <c r="B739" s="2">
        <v>2058</v>
      </c>
      <c r="C739" s="3" t="s">
        <v>7</v>
      </c>
      <c r="D739" s="4">
        <v>42443</v>
      </c>
      <c r="E739" s="2">
        <v>5835</v>
      </c>
      <c r="F739" s="3" t="s">
        <v>5</v>
      </c>
      <c r="G739" s="3" t="s">
        <v>1</v>
      </c>
      <c r="H739" s="3" t="s">
        <v>8</v>
      </c>
      <c r="I739" s="2">
        <v>1999</v>
      </c>
      <c r="J739" s="2">
        <v>500</v>
      </c>
      <c r="K739" s="2">
        <v>92</v>
      </c>
      <c r="L739" s="2">
        <v>0.7</v>
      </c>
      <c r="M739" s="1">
        <v>6.54</v>
      </c>
      <c r="N739" s="1">
        <v>1.4999999999999999E-4</v>
      </c>
      <c r="O739" s="1">
        <v>0.55200000000000005</v>
      </c>
      <c r="P739" s="1">
        <v>4.0200000000000001E-5</v>
      </c>
      <c r="Q739" s="1">
        <v>0.28803240380350198</v>
      </c>
      <c r="R739" s="1">
        <v>3.4574536148386702E-2</v>
      </c>
      <c r="S739" s="16"/>
      <c r="T739" s="16"/>
      <c r="V739" s="18"/>
      <c r="W739" s="18"/>
      <c r="Z739" s="18"/>
    </row>
    <row r="740" spans="1:26" s="5" customFormat="1" ht="15" customHeight="1" x14ac:dyDescent="0.25">
      <c r="A740" s="2">
        <v>2015</v>
      </c>
      <c r="B740" s="2">
        <v>2058</v>
      </c>
      <c r="C740" s="3" t="s">
        <v>7</v>
      </c>
      <c r="D740" s="4">
        <v>42443</v>
      </c>
      <c r="E740" s="2">
        <v>5836</v>
      </c>
      <c r="F740" s="3" t="s">
        <v>2</v>
      </c>
      <c r="G740" s="3" t="s">
        <v>1</v>
      </c>
      <c r="H740" s="3" t="s">
        <v>28</v>
      </c>
      <c r="I740" s="2">
        <v>2014</v>
      </c>
      <c r="J740" s="2">
        <v>500</v>
      </c>
      <c r="K740" s="2">
        <v>105</v>
      </c>
      <c r="L740" s="2">
        <v>0.7</v>
      </c>
      <c r="M740" s="1">
        <v>2.15</v>
      </c>
      <c r="N740" s="1">
        <v>2.6999999999999999E-5</v>
      </c>
      <c r="O740" s="1">
        <v>8.9999999999999993E-3</v>
      </c>
      <c r="P740" s="1">
        <v>3.9999999999999998E-7</v>
      </c>
      <c r="Q740" s="1">
        <v>8.9829284745497603E-2</v>
      </c>
      <c r="R740" s="1">
        <v>4.0509257047279202E-4</v>
      </c>
      <c r="S740" s="16">
        <f t="shared" si="77"/>
        <v>0.19820311905800436</v>
      </c>
      <c r="T740" s="16">
        <f t="shared" si="78"/>
        <v>3.4169443577913912E-2</v>
      </c>
      <c r="U740" s="5">
        <f t="shared" si="79"/>
        <v>5.4302224399453247E-4</v>
      </c>
      <c r="V740" s="18">
        <f t="shared" si="80"/>
        <v>9.361491391209291E-5</v>
      </c>
      <c r="W740" s="18">
        <f t="shared" si="81"/>
        <v>8.6125720799125485E-5</v>
      </c>
      <c r="X740" s="5">
        <f>LOOKUP(G155,'Load Factor Adjustment'!$A$32:$A$36,'Load Factor Adjustment'!$D$32:$D$36)</f>
        <v>0.68571428571428572</v>
      </c>
      <c r="Y740" s="5">
        <f t="shared" si="82"/>
        <v>3.7235811016767944E-4</v>
      </c>
      <c r="Z740" s="18">
        <f t="shared" si="83"/>
        <v>5.9057637119400336E-5</v>
      </c>
    </row>
    <row r="741" spans="1:26" s="5" customFormat="1" ht="15" customHeight="1" x14ac:dyDescent="0.25">
      <c r="A741" s="2">
        <v>2015</v>
      </c>
      <c r="B741" s="2">
        <v>2059</v>
      </c>
      <c r="C741" s="3" t="s">
        <v>10</v>
      </c>
      <c r="D741" s="4">
        <v>42446</v>
      </c>
      <c r="E741" s="2">
        <v>5847</v>
      </c>
      <c r="F741" s="3" t="s">
        <v>5</v>
      </c>
      <c r="G741" s="3" t="s">
        <v>1</v>
      </c>
      <c r="H741" s="3" t="s">
        <v>4</v>
      </c>
      <c r="I741" s="2">
        <v>1991</v>
      </c>
      <c r="J741" s="2">
        <v>150</v>
      </c>
      <c r="K741" s="2">
        <v>73</v>
      </c>
      <c r="L741" s="2">
        <v>0.7</v>
      </c>
      <c r="M741" s="1">
        <v>8.17</v>
      </c>
      <c r="N741" s="1">
        <v>1.9000000000000001E-4</v>
      </c>
      <c r="O741" s="1">
        <v>0.47899999999999998</v>
      </c>
      <c r="P741" s="1">
        <v>3.6100000000000003E-5</v>
      </c>
      <c r="Q741" s="1">
        <v>7.6012094482257903E-2</v>
      </c>
      <c r="R741" s="1">
        <v>5.3739066963939802E-3</v>
      </c>
      <c r="S741" s="16"/>
      <c r="T741" s="16"/>
      <c r="V741" s="18"/>
      <c r="W741" s="18"/>
      <c r="Z741" s="18"/>
    </row>
    <row r="742" spans="1:26" s="5" customFormat="1" ht="15" customHeight="1" x14ac:dyDescent="0.25">
      <c r="A742" s="2">
        <v>2015</v>
      </c>
      <c r="B742" s="2">
        <v>2059</v>
      </c>
      <c r="C742" s="3" t="s">
        <v>10</v>
      </c>
      <c r="D742" s="4">
        <v>42446</v>
      </c>
      <c r="E742" s="2">
        <v>5848</v>
      </c>
      <c r="F742" s="3" t="s">
        <v>2</v>
      </c>
      <c r="G742" s="3" t="s">
        <v>1</v>
      </c>
      <c r="H742" s="3" t="s">
        <v>0</v>
      </c>
      <c r="I742" s="2">
        <v>2015</v>
      </c>
      <c r="J742" s="2">
        <v>150</v>
      </c>
      <c r="K742" s="2">
        <v>90</v>
      </c>
      <c r="L742" s="2">
        <v>0.7</v>
      </c>
      <c r="M742" s="1">
        <v>0.26</v>
      </c>
      <c r="N742" s="1">
        <v>3.4999999999999999E-6</v>
      </c>
      <c r="O742" s="1">
        <v>8.9999999999999993E-3</v>
      </c>
      <c r="P742" s="1">
        <v>8.9999999999999996E-7</v>
      </c>
      <c r="Q742" s="1">
        <v>2.7356769377790101E-3</v>
      </c>
      <c r="R742" s="1">
        <v>1.00781244052587E-4</v>
      </c>
      <c r="S742" s="16">
        <f t="shared" si="77"/>
        <v>7.3276417544478889E-2</v>
      </c>
      <c r="T742" s="16">
        <f t="shared" si="78"/>
        <v>5.2731254523413935E-3</v>
      </c>
      <c r="U742" s="5">
        <f t="shared" si="79"/>
        <v>2.0075730834103806E-4</v>
      </c>
      <c r="V742" s="18">
        <f t="shared" si="80"/>
        <v>1.4446919047510667E-5</v>
      </c>
      <c r="W742" s="18">
        <f t="shared" si="81"/>
        <v>1.3291165523709814E-5</v>
      </c>
      <c r="X742" s="5">
        <f>LOOKUP(G157,'Load Factor Adjustment'!$A$32:$A$36,'Load Factor Adjustment'!$D$32:$D$36)</f>
        <v>0.68571428571428572</v>
      </c>
      <c r="Y742" s="5">
        <f t="shared" si="82"/>
        <v>1.3766215429099752E-4</v>
      </c>
      <c r="Z742" s="18">
        <f t="shared" si="83"/>
        <v>9.1139420734010148E-6</v>
      </c>
    </row>
    <row r="743" spans="1:26" s="5" customFormat="1" ht="15" customHeight="1" x14ac:dyDescent="0.25">
      <c r="A743" s="2">
        <v>2015</v>
      </c>
      <c r="B743" s="2">
        <v>2060</v>
      </c>
      <c r="C743" s="3" t="s">
        <v>10</v>
      </c>
      <c r="D743" s="4">
        <v>42440</v>
      </c>
      <c r="E743" s="2">
        <v>5851</v>
      </c>
      <c r="F743" s="3" t="s">
        <v>5</v>
      </c>
      <c r="G743" s="3" t="s">
        <v>1</v>
      </c>
      <c r="H743" s="3" t="s">
        <v>4</v>
      </c>
      <c r="I743" s="2">
        <v>1967</v>
      </c>
      <c r="J743" s="2">
        <v>900</v>
      </c>
      <c r="K743" s="2">
        <v>122</v>
      </c>
      <c r="L743" s="2">
        <v>0.7</v>
      </c>
      <c r="M743" s="1">
        <v>13.02</v>
      </c>
      <c r="N743" s="1">
        <v>2.9999999999999997E-4</v>
      </c>
      <c r="O743" s="1">
        <v>0.55400000000000005</v>
      </c>
      <c r="P743" s="1">
        <v>4.0299999999999997E-5</v>
      </c>
      <c r="Q743" s="1">
        <v>1.40808336262329</v>
      </c>
      <c r="R743" s="1">
        <v>8.7907779272556802E-2</v>
      </c>
      <c r="S743" s="16"/>
      <c r="T743" s="16"/>
      <c r="V743" s="18"/>
      <c r="W743" s="18"/>
      <c r="Z743" s="18"/>
    </row>
    <row r="744" spans="1:26" s="5" customFormat="1" ht="15" customHeight="1" x14ac:dyDescent="0.25">
      <c r="A744" s="2">
        <v>2015</v>
      </c>
      <c r="B744" s="2">
        <v>2060</v>
      </c>
      <c r="C744" s="3" t="s">
        <v>10</v>
      </c>
      <c r="D744" s="4">
        <v>42440</v>
      </c>
      <c r="E744" s="2">
        <v>5852</v>
      </c>
      <c r="F744" s="3" t="s">
        <v>2</v>
      </c>
      <c r="G744" s="3" t="s">
        <v>1</v>
      </c>
      <c r="H744" s="3" t="s">
        <v>0</v>
      </c>
      <c r="I744" s="2">
        <v>2015</v>
      </c>
      <c r="J744" s="2">
        <v>900</v>
      </c>
      <c r="K744" s="2">
        <v>100</v>
      </c>
      <c r="L744" s="2">
        <v>0.7</v>
      </c>
      <c r="M744" s="1">
        <v>2.3199999999999998</v>
      </c>
      <c r="N744" s="1">
        <v>3.0000000000000001E-5</v>
      </c>
      <c r="O744" s="1">
        <v>0.112</v>
      </c>
      <c r="P744" s="1">
        <v>7.9999999999999996E-6</v>
      </c>
      <c r="Q744" s="1">
        <v>0.170486103335001</v>
      </c>
      <c r="R744" s="1">
        <v>1.02777778365106E-2</v>
      </c>
      <c r="S744" s="16">
        <f t="shared" si="77"/>
        <v>1.2375972592882891</v>
      </c>
      <c r="T744" s="16">
        <f t="shared" si="78"/>
        <v>7.7630001436046203E-2</v>
      </c>
      <c r="U744" s="5">
        <f t="shared" si="79"/>
        <v>3.3906774227076414E-3</v>
      </c>
      <c r="V744" s="18">
        <f t="shared" si="80"/>
        <v>2.1268493544122249E-4</v>
      </c>
      <c r="W744" s="18">
        <f t="shared" si="81"/>
        <v>1.9567014060592469E-4</v>
      </c>
      <c r="X744" s="5">
        <f>LOOKUP(G159,'Load Factor Adjustment'!$A$32:$A$36,'Load Factor Adjustment'!$D$32:$D$36)</f>
        <v>0.68571428571428572</v>
      </c>
      <c r="Y744" s="5">
        <f t="shared" si="82"/>
        <v>2.3250359469995257E-3</v>
      </c>
      <c r="Z744" s="18">
        <f t="shared" si="83"/>
        <v>1.3417381070120551E-4</v>
      </c>
    </row>
    <row r="745" spans="1:26" s="5" customFormat="1" ht="15" customHeight="1" x14ac:dyDescent="0.25">
      <c r="A745" s="2">
        <v>2015</v>
      </c>
      <c r="B745" s="2">
        <v>2061</v>
      </c>
      <c r="C745" s="3" t="s">
        <v>10</v>
      </c>
      <c r="D745" s="4">
        <v>42446</v>
      </c>
      <c r="E745" s="2">
        <v>5849</v>
      </c>
      <c r="F745" s="3" t="s">
        <v>5</v>
      </c>
      <c r="G745" s="3" t="s">
        <v>1</v>
      </c>
      <c r="H745" s="3" t="s">
        <v>4</v>
      </c>
      <c r="I745" s="2">
        <v>1973</v>
      </c>
      <c r="J745" s="2">
        <v>800</v>
      </c>
      <c r="K745" s="2">
        <v>125</v>
      </c>
      <c r="L745" s="2">
        <v>0.7</v>
      </c>
      <c r="M745" s="1">
        <v>11.16</v>
      </c>
      <c r="N745" s="1">
        <v>2.5999999999999998E-4</v>
      </c>
      <c r="O745" s="1">
        <v>0.39600000000000002</v>
      </c>
      <c r="P745" s="1">
        <v>2.8799999999999999E-5</v>
      </c>
      <c r="Q745" s="1">
        <v>1.1018518219690401</v>
      </c>
      <c r="R745" s="1">
        <v>5.7222220341138497E-2</v>
      </c>
      <c r="S745" s="16"/>
      <c r="T745" s="16"/>
      <c r="V745" s="18"/>
      <c r="W745" s="18"/>
      <c r="Z745" s="18"/>
    </row>
    <row r="746" spans="1:26" s="5" customFormat="1" ht="15" customHeight="1" x14ac:dyDescent="0.25">
      <c r="A746" s="2">
        <v>2015</v>
      </c>
      <c r="B746" s="2">
        <v>2061</v>
      </c>
      <c r="C746" s="3" t="s">
        <v>10</v>
      </c>
      <c r="D746" s="4">
        <v>42446</v>
      </c>
      <c r="E746" s="2">
        <v>5850</v>
      </c>
      <c r="F746" s="3" t="s">
        <v>2</v>
      </c>
      <c r="G746" s="3" t="s">
        <v>1</v>
      </c>
      <c r="H746" s="3" t="s">
        <v>0</v>
      </c>
      <c r="I746" s="2">
        <v>2015</v>
      </c>
      <c r="J746" s="2">
        <v>800</v>
      </c>
      <c r="K746" s="2">
        <v>100</v>
      </c>
      <c r="L746" s="2">
        <v>0.7</v>
      </c>
      <c r="M746" s="1">
        <v>2.3199999999999998</v>
      </c>
      <c r="N746" s="1">
        <v>3.0000000000000001E-5</v>
      </c>
      <c r="O746" s="1">
        <v>0.112</v>
      </c>
      <c r="P746" s="1">
        <v>7.9999999999999996E-6</v>
      </c>
      <c r="Q746" s="1">
        <v>0.150617277077678</v>
      </c>
      <c r="R746" s="1">
        <v>8.8888889459241803E-3</v>
      </c>
      <c r="S746" s="16">
        <f t="shared" si="77"/>
        <v>0.95123454489136205</v>
      </c>
      <c r="T746" s="16">
        <f t="shared" si="78"/>
        <v>4.8333331395214313E-2</v>
      </c>
      <c r="U746" s="5">
        <f t="shared" si="79"/>
        <v>2.6061220407982521E-3</v>
      </c>
      <c r="V746" s="18">
        <f t="shared" si="80"/>
        <v>1.3242008601428579E-4</v>
      </c>
      <c r="W746" s="18">
        <f t="shared" si="81"/>
        <v>1.2182647913314293E-4</v>
      </c>
      <c r="X746" s="5">
        <f>LOOKUP(G161,'Load Factor Adjustment'!$A$32:$A$36,'Load Factor Adjustment'!$D$32:$D$36)</f>
        <v>0.68571428571428572</v>
      </c>
      <c r="Y746" s="5">
        <f t="shared" si="82"/>
        <v>1.78705511369023E-3</v>
      </c>
      <c r="Z746" s="18">
        <f t="shared" si="83"/>
        <v>8.3538157119869441E-5</v>
      </c>
    </row>
    <row r="747" spans="1:26" s="5" customFormat="1" ht="15" customHeight="1" x14ac:dyDescent="0.25">
      <c r="A747" s="2">
        <v>2015</v>
      </c>
      <c r="B747" s="2">
        <v>2062</v>
      </c>
      <c r="C747" s="3" t="s">
        <v>10</v>
      </c>
      <c r="D747" s="4">
        <v>42440</v>
      </c>
      <c r="E747" s="2">
        <v>5853</v>
      </c>
      <c r="F747" s="3" t="s">
        <v>5</v>
      </c>
      <c r="G747" s="3" t="s">
        <v>1</v>
      </c>
      <c r="H747" s="3" t="s">
        <v>4</v>
      </c>
      <c r="I747" s="2">
        <v>1959</v>
      </c>
      <c r="J747" s="2">
        <v>900</v>
      </c>
      <c r="K747" s="2">
        <v>68</v>
      </c>
      <c r="L747" s="2">
        <v>0.7</v>
      </c>
      <c r="M747" s="1">
        <v>12.09</v>
      </c>
      <c r="N747" s="1">
        <v>2.7999999999999998E-4</v>
      </c>
      <c r="O747" s="1">
        <v>0.60499999999999998</v>
      </c>
      <c r="P747" s="1">
        <v>4.3999999999999999E-5</v>
      </c>
      <c r="Q747" s="1">
        <v>0.72958333235197004</v>
      </c>
      <c r="R747" s="1">
        <v>5.3502777962062799E-2</v>
      </c>
      <c r="S747" s="16"/>
      <c r="T747" s="16"/>
      <c r="V747" s="18"/>
      <c r="W747" s="18"/>
      <c r="Z747" s="18"/>
    </row>
    <row r="748" spans="1:26" s="5" customFormat="1" ht="15" customHeight="1" x14ac:dyDescent="0.25">
      <c r="A748" s="2">
        <v>2015</v>
      </c>
      <c r="B748" s="2">
        <v>2062</v>
      </c>
      <c r="C748" s="3" t="s">
        <v>10</v>
      </c>
      <c r="D748" s="4">
        <v>42440</v>
      </c>
      <c r="E748" s="2">
        <v>5854</v>
      </c>
      <c r="F748" s="3" t="s">
        <v>2</v>
      </c>
      <c r="G748" s="3" t="s">
        <v>1</v>
      </c>
      <c r="H748" s="3" t="s">
        <v>0</v>
      </c>
      <c r="I748" s="2">
        <v>2015</v>
      </c>
      <c r="J748" s="2">
        <v>900</v>
      </c>
      <c r="K748" s="2">
        <v>55</v>
      </c>
      <c r="L748" s="2">
        <v>0.7</v>
      </c>
      <c r="M748" s="1">
        <v>2.74</v>
      </c>
      <c r="N748" s="1">
        <v>3.6000000000000001E-5</v>
      </c>
      <c r="O748" s="1">
        <v>8.9999999999999993E-3</v>
      </c>
      <c r="P748" s="1">
        <v>8.9999999999999996E-7</v>
      </c>
      <c r="Q748" s="1">
        <v>0.11084027647328699</v>
      </c>
      <c r="R748" s="1">
        <v>4.9843747241544597E-4</v>
      </c>
      <c r="S748" s="16">
        <f t="shared" si="77"/>
        <v>0.61874305587868306</v>
      </c>
      <c r="T748" s="16">
        <f t="shared" si="78"/>
        <v>5.3004340489647354E-2</v>
      </c>
      <c r="U748" s="5">
        <f t="shared" si="79"/>
        <v>1.6951864544621454E-3</v>
      </c>
      <c r="V748" s="18">
        <f t="shared" si="80"/>
        <v>1.4521737120451331E-4</v>
      </c>
      <c r="W748" s="18">
        <f t="shared" si="81"/>
        <v>1.3359998150815224E-4</v>
      </c>
      <c r="X748" s="5">
        <f>LOOKUP(G163,'Load Factor Adjustment'!$A$32:$A$36,'Load Factor Adjustment'!$D$32:$D$36)</f>
        <v>0.98039215686274506</v>
      </c>
      <c r="Y748" s="5">
        <f t="shared" si="82"/>
        <v>1.6619475043746523E-3</v>
      </c>
      <c r="Z748" s="18">
        <f t="shared" si="83"/>
        <v>1.3098037402760023E-4</v>
      </c>
    </row>
    <row r="749" spans="1:26" s="5" customFormat="1" ht="15" customHeight="1" x14ac:dyDescent="0.25">
      <c r="A749" s="2">
        <v>2015</v>
      </c>
      <c r="B749" s="2">
        <v>2063</v>
      </c>
      <c r="C749" s="3" t="s">
        <v>10</v>
      </c>
      <c r="D749" s="4">
        <v>42401</v>
      </c>
      <c r="E749" s="2">
        <v>5855</v>
      </c>
      <c r="F749" s="3" t="s">
        <v>5</v>
      </c>
      <c r="G749" s="3" t="s">
        <v>1</v>
      </c>
      <c r="H749" s="3" t="s">
        <v>4</v>
      </c>
      <c r="I749" s="2">
        <v>1975</v>
      </c>
      <c r="J749" s="2">
        <v>500</v>
      </c>
      <c r="K749" s="2">
        <v>58</v>
      </c>
      <c r="L749" s="2">
        <v>0.7</v>
      </c>
      <c r="M749" s="1">
        <v>12.09</v>
      </c>
      <c r="N749" s="1">
        <v>2.7999999999999998E-4</v>
      </c>
      <c r="O749" s="1">
        <v>0.60499999999999998</v>
      </c>
      <c r="P749" s="1">
        <v>4.3999999999999999E-5</v>
      </c>
      <c r="Q749" s="1">
        <v>0.34571759212756797</v>
      </c>
      <c r="R749" s="1">
        <v>2.5352623544114699E-2</v>
      </c>
      <c r="S749" s="16"/>
      <c r="T749" s="16"/>
      <c r="V749" s="18"/>
      <c r="W749" s="18"/>
      <c r="Z749" s="18"/>
    </row>
    <row r="750" spans="1:26" s="5" customFormat="1" ht="15" customHeight="1" x14ac:dyDescent="0.25">
      <c r="A750" s="2">
        <v>2015</v>
      </c>
      <c r="B750" s="2">
        <v>2063</v>
      </c>
      <c r="C750" s="3" t="s">
        <v>10</v>
      </c>
      <c r="D750" s="4">
        <v>42401</v>
      </c>
      <c r="E750" s="2">
        <v>5856</v>
      </c>
      <c r="F750" s="3" t="s">
        <v>2</v>
      </c>
      <c r="G750" s="3" t="s">
        <v>1</v>
      </c>
      <c r="H750" s="3" t="s">
        <v>0</v>
      </c>
      <c r="I750" s="2">
        <v>2015</v>
      </c>
      <c r="J750" s="2">
        <v>500</v>
      </c>
      <c r="K750" s="2">
        <v>67</v>
      </c>
      <c r="L750" s="2">
        <v>0.7</v>
      </c>
      <c r="M750" s="1">
        <v>2.74</v>
      </c>
      <c r="N750" s="1">
        <v>3.6000000000000001E-5</v>
      </c>
      <c r="O750" s="1">
        <v>8.9999999999999993E-3</v>
      </c>
      <c r="P750" s="1">
        <v>8.9999999999999996E-7</v>
      </c>
      <c r="Q750" s="1">
        <v>7.3152005255867694E-2</v>
      </c>
      <c r="R750" s="1">
        <v>2.9079859452807699E-4</v>
      </c>
      <c r="S750" s="16">
        <f t="shared" si="77"/>
        <v>0.27256558687170029</v>
      </c>
      <c r="T750" s="16">
        <f t="shared" si="78"/>
        <v>2.5061824949586621E-2</v>
      </c>
      <c r="U750" s="5">
        <f t="shared" si="79"/>
        <v>7.4675503252520626E-4</v>
      </c>
      <c r="V750" s="18">
        <f t="shared" si="80"/>
        <v>6.8662534108456492E-5</v>
      </c>
      <c r="W750" s="18">
        <f t="shared" si="81"/>
        <v>6.3169531379779972E-5</v>
      </c>
      <c r="X750" s="5">
        <f>LOOKUP(G165,'Load Factor Adjustment'!$A$32:$A$36,'Load Factor Adjustment'!$D$32:$D$36)</f>
        <v>0.68571428571428572</v>
      </c>
      <c r="Y750" s="5">
        <f t="shared" si="82"/>
        <v>5.1206059373157004E-4</v>
      </c>
      <c r="Z750" s="18">
        <f t="shared" si="83"/>
        <v>4.3316250088991979E-5</v>
      </c>
    </row>
    <row r="751" spans="1:26" s="5" customFormat="1" ht="15" customHeight="1" x14ac:dyDescent="0.25">
      <c r="A751" s="2">
        <v>2015</v>
      </c>
      <c r="B751" s="2">
        <v>2064</v>
      </c>
      <c r="C751" s="3" t="s">
        <v>10</v>
      </c>
      <c r="D751" s="4">
        <v>42440</v>
      </c>
      <c r="E751" s="2">
        <v>5857</v>
      </c>
      <c r="F751" s="3" t="s">
        <v>5</v>
      </c>
      <c r="G751" s="3" t="s">
        <v>1</v>
      </c>
      <c r="H751" s="3" t="s">
        <v>4</v>
      </c>
      <c r="I751" s="2">
        <v>1960</v>
      </c>
      <c r="J751" s="2">
        <v>1900</v>
      </c>
      <c r="K751" s="2">
        <v>61</v>
      </c>
      <c r="L751" s="2">
        <v>0.7</v>
      </c>
      <c r="M751" s="1">
        <v>12.09</v>
      </c>
      <c r="N751" s="1">
        <v>2.7999999999999998E-4</v>
      </c>
      <c r="O751" s="1">
        <v>0.60499999999999998</v>
      </c>
      <c r="P751" s="1">
        <v>4.3999999999999999E-5</v>
      </c>
      <c r="Q751" s="1">
        <v>1.38167823888224</v>
      </c>
      <c r="R751" s="1">
        <v>0.101323071336652</v>
      </c>
      <c r="S751" s="16"/>
      <c r="T751" s="16"/>
      <c r="V751" s="18"/>
      <c r="W751" s="18"/>
      <c r="Z751" s="18"/>
    </row>
    <row r="752" spans="1:26" s="5" customFormat="1" ht="15" customHeight="1" x14ac:dyDescent="0.25">
      <c r="A752" s="2">
        <v>2015</v>
      </c>
      <c r="B752" s="2">
        <v>2064</v>
      </c>
      <c r="C752" s="3" t="s">
        <v>10</v>
      </c>
      <c r="D752" s="4">
        <v>42440</v>
      </c>
      <c r="E752" s="2">
        <v>5858</v>
      </c>
      <c r="F752" s="3" t="s">
        <v>2</v>
      </c>
      <c r="G752" s="3" t="s">
        <v>1</v>
      </c>
      <c r="H752" s="3" t="s">
        <v>0</v>
      </c>
      <c r="I752" s="2">
        <v>2015</v>
      </c>
      <c r="J752" s="2">
        <v>1900</v>
      </c>
      <c r="K752" s="2">
        <v>55</v>
      </c>
      <c r="L752" s="2">
        <v>0.7</v>
      </c>
      <c r="M752" s="1">
        <v>2.74</v>
      </c>
      <c r="N752" s="1">
        <v>3.6000000000000001E-5</v>
      </c>
      <c r="O752" s="1">
        <v>8.9999999999999993E-3</v>
      </c>
      <c r="P752" s="1">
        <v>8.9999999999999996E-7</v>
      </c>
      <c r="Q752" s="1">
        <v>0.24851002837647099</v>
      </c>
      <c r="R752" s="1">
        <v>1.41510409217038E-3</v>
      </c>
      <c r="S752" s="16">
        <f t="shared" si="77"/>
        <v>1.133168210505769</v>
      </c>
      <c r="T752" s="16">
        <f t="shared" si="78"/>
        <v>9.9907967244481616E-2</v>
      </c>
      <c r="U752" s="5">
        <f t="shared" si="79"/>
        <v>3.1045704397418329E-3</v>
      </c>
      <c r="V752" s="18">
        <f t="shared" si="80"/>
        <v>2.737204582040592E-4</v>
      </c>
      <c r="W752" s="18">
        <f t="shared" si="81"/>
        <v>2.5182282154773448E-4</v>
      </c>
      <c r="X752" s="5">
        <f>LOOKUP(G167,'Load Factor Adjustment'!$A$32:$A$36,'Load Factor Adjustment'!$D$32:$D$36)</f>
        <v>0.68571428571428572</v>
      </c>
      <c r="Y752" s="5">
        <f t="shared" si="82"/>
        <v>2.128848301537257E-3</v>
      </c>
      <c r="Z752" s="18">
        <f t="shared" si="83"/>
        <v>1.7267850620416078E-4</v>
      </c>
    </row>
    <row r="753" spans="1:26" s="5" customFormat="1" ht="15" customHeight="1" x14ac:dyDescent="0.25">
      <c r="A753" s="2">
        <v>2015</v>
      </c>
      <c r="B753" s="2">
        <v>2068</v>
      </c>
      <c r="C753" s="3" t="s">
        <v>17</v>
      </c>
      <c r="D753" s="4">
        <v>42471</v>
      </c>
      <c r="E753" s="2">
        <v>5865</v>
      </c>
      <c r="F753" s="3" t="s">
        <v>5</v>
      </c>
      <c r="G753" s="3" t="s">
        <v>1</v>
      </c>
      <c r="H753" s="3" t="s">
        <v>8</v>
      </c>
      <c r="I753" s="2">
        <v>2003</v>
      </c>
      <c r="J753" s="2">
        <v>1000</v>
      </c>
      <c r="K753" s="2">
        <v>81</v>
      </c>
      <c r="L753" s="2">
        <v>0.7</v>
      </c>
      <c r="M753" s="1">
        <v>6.54</v>
      </c>
      <c r="N753" s="1">
        <v>1.4999999999999999E-4</v>
      </c>
      <c r="O753" s="1">
        <v>0.55200000000000005</v>
      </c>
      <c r="P753" s="1">
        <v>4.0200000000000001E-5</v>
      </c>
      <c r="Q753" s="1">
        <v>0.52124999408244299</v>
      </c>
      <c r="R753" s="1">
        <v>6.4649998419059995E-2</v>
      </c>
      <c r="S753" s="16"/>
      <c r="T753" s="16"/>
      <c r="V753" s="18"/>
      <c r="W753" s="18"/>
      <c r="Z753" s="18"/>
    </row>
    <row r="754" spans="1:26" s="5" customFormat="1" ht="15" customHeight="1" x14ac:dyDescent="0.25">
      <c r="A754" s="2">
        <v>2015</v>
      </c>
      <c r="B754" s="2">
        <v>2068</v>
      </c>
      <c r="C754" s="3" t="s">
        <v>17</v>
      </c>
      <c r="D754" s="4">
        <v>42471</v>
      </c>
      <c r="E754" s="2">
        <v>5866</v>
      </c>
      <c r="F754" s="3" t="s">
        <v>2</v>
      </c>
      <c r="G754" s="3" t="s">
        <v>1</v>
      </c>
      <c r="H754" s="3" t="s">
        <v>28</v>
      </c>
      <c r="I754" s="2">
        <v>2015</v>
      </c>
      <c r="J754" s="2">
        <v>1000</v>
      </c>
      <c r="K754" s="2">
        <v>92</v>
      </c>
      <c r="L754" s="2">
        <v>0.7</v>
      </c>
      <c r="M754" s="1">
        <v>2.15</v>
      </c>
      <c r="N754" s="1">
        <v>2.6999999999999999E-5</v>
      </c>
      <c r="O754" s="1">
        <v>8.9999999999999993E-3</v>
      </c>
      <c r="P754" s="1">
        <v>8.9999999999999996E-7</v>
      </c>
      <c r="Q754" s="1">
        <v>0.162206794147158</v>
      </c>
      <c r="R754" s="1">
        <v>9.5833328063337202E-4</v>
      </c>
      <c r="S754" s="16">
        <f t="shared" si="77"/>
        <v>0.359043199935285</v>
      </c>
      <c r="T754" s="16">
        <f t="shared" si="78"/>
        <v>6.3691665138426626E-2</v>
      </c>
      <c r="U754" s="5">
        <f t="shared" si="79"/>
        <v>9.836799998226987E-4</v>
      </c>
      <c r="V754" s="18">
        <f t="shared" si="80"/>
        <v>1.7449771270801817E-4</v>
      </c>
      <c r="W754" s="18">
        <f t="shared" si="81"/>
        <v>1.6053789569137671E-4</v>
      </c>
      <c r="X754" s="5">
        <f>LOOKUP(G169,'Load Factor Adjustment'!$A$32:$A$36,'Load Factor Adjustment'!$D$32:$D$36)</f>
        <v>0.68571428571428572</v>
      </c>
      <c r="Y754" s="5">
        <f t="shared" si="82"/>
        <v>6.7452342844985058E-4</v>
      </c>
      <c r="Z754" s="18">
        <f t="shared" si="83"/>
        <v>1.1008312847408689E-4</v>
      </c>
    </row>
    <row r="755" spans="1:26" s="5" customFormat="1" ht="15" customHeight="1" x14ac:dyDescent="0.25">
      <c r="A755" s="2">
        <v>2014</v>
      </c>
      <c r="B755" s="2">
        <v>2069</v>
      </c>
      <c r="C755" s="3" t="s">
        <v>17</v>
      </c>
      <c r="D755" s="4">
        <v>42453</v>
      </c>
      <c r="E755" s="2">
        <v>5868</v>
      </c>
      <c r="F755" s="3" t="s">
        <v>5</v>
      </c>
      <c r="G755" s="3" t="s">
        <v>1</v>
      </c>
      <c r="H755" s="3" t="s">
        <v>4</v>
      </c>
      <c r="I755" s="2">
        <v>1991</v>
      </c>
      <c r="J755" s="2">
        <v>100</v>
      </c>
      <c r="K755" s="2">
        <v>103</v>
      </c>
      <c r="L755" s="2">
        <v>0.7</v>
      </c>
      <c r="M755" s="1">
        <v>8.17</v>
      </c>
      <c r="N755" s="1">
        <v>1.9000000000000001E-4</v>
      </c>
      <c r="O755" s="1">
        <v>0.47899999999999998</v>
      </c>
      <c r="P755" s="1">
        <v>3.6100000000000003E-5</v>
      </c>
      <c r="Q755" s="1">
        <v>6.9159413144875906E-2</v>
      </c>
      <c r="R755" s="1">
        <v>4.6102036065702803E-3</v>
      </c>
      <c r="S755" s="16"/>
      <c r="T755" s="16"/>
      <c r="V755" s="18"/>
      <c r="W755" s="18"/>
      <c r="Z755" s="18"/>
    </row>
    <row r="756" spans="1:26" s="5" customFormat="1" ht="15" customHeight="1" x14ac:dyDescent="0.25">
      <c r="A756" s="2">
        <v>2014</v>
      </c>
      <c r="B756" s="2">
        <v>2069</v>
      </c>
      <c r="C756" s="3" t="s">
        <v>17</v>
      </c>
      <c r="D756" s="4">
        <v>42453</v>
      </c>
      <c r="E756" s="2">
        <v>5867</v>
      </c>
      <c r="F756" s="3" t="s">
        <v>5</v>
      </c>
      <c r="G756" s="3" t="s">
        <v>1</v>
      </c>
      <c r="H756" s="3" t="s">
        <v>4</v>
      </c>
      <c r="I756" s="2">
        <v>1996</v>
      </c>
      <c r="J756" s="2">
        <v>100</v>
      </c>
      <c r="K756" s="2">
        <v>108</v>
      </c>
      <c r="L756" s="2">
        <v>0.7</v>
      </c>
      <c r="M756" s="1">
        <v>8.17</v>
      </c>
      <c r="N756" s="1">
        <v>1.9000000000000001E-4</v>
      </c>
      <c r="O756" s="1">
        <v>0.47899999999999998</v>
      </c>
      <c r="P756" s="1">
        <v>3.6100000000000003E-5</v>
      </c>
      <c r="Q756" s="1">
        <v>7.1724999531500896E-2</v>
      </c>
      <c r="R756" s="1">
        <v>4.6835832407261897E-3</v>
      </c>
      <c r="S756" s="16"/>
      <c r="T756" s="16"/>
      <c r="V756" s="18"/>
      <c r="W756" s="18"/>
      <c r="Z756" s="18"/>
    </row>
    <row r="757" spans="1:26" s="5" customFormat="1" ht="15" customHeight="1" x14ac:dyDescent="0.25">
      <c r="A757" s="2">
        <v>2014</v>
      </c>
      <c r="B757" s="2">
        <v>2069</v>
      </c>
      <c r="C757" s="3" t="s">
        <v>17</v>
      </c>
      <c r="D757" s="4">
        <v>42453</v>
      </c>
      <c r="E757" s="2">
        <v>5869</v>
      </c>
      <c r="F757" s="3" t="s">
        <v>2</v>
      </c>
      <c r="G757" s="3" t="s">
        <v>1</v>
      </c>
      <c r="H757" s="3" t="s">
        <v>28</v>
      </c>
      <c r="I757" s="2">
        <v>2015</v>
      </c>
      <c r="J757" s="2">
        <v>200</v>
      </c>
      <c r="K757" s="2">
        <v>100</v>
      </c>
      <c r="L757" s="2">
        <v>0.7</v>
      </c>
      <c r="M757" s="1">
        <v>2.15</v>
      </c>
      <c r="N757" s="1">
        <v>2.6999999999999999E-5</v>
      </c>
      <c r="O757" s="1">
        <v>8.9999999999999993E-3</v>
      </c>
      <c r="P757" s="1">
        <v>3.9999999999999998E-7</v>
      </c>
      <c r="Q757" s="1">
        <v>3.3595679912636699E-2</v>
      </c>
      <c r="R757" s="1">
        <v>1.4506172001795101E-4</v>
      </c>
      <c r="S757" s="16">
        <f>Q755+Q756-Q757</f>
        <v>0.1072887327637401</v>
      </c>
      <c r="T757" s="16">
        <f>R755+R756-R757</f>
        <v>9.1487251272785192E-3</v>
      </c>
      <c r="U757" s="5">
        <f t="shared" si="79"/>
        <v>2.9394173359928796E-4</v>
      </c>
      <c r="V757" s="18">
        <f t="shared" si="80"/>
        <v>2.5065000348708273E-5</v>
      </c>
      <c r="W757" s="18">
        <f t="shared" si="81"/>
        <v>2.3059800320811614E-5</v>
      </c>
      <c r="X757" s="5">
        <f>LOOKUP(G172,'Load Factor Adjustment'!$A$32:$A$36,'Load Factor Adjustment'!$D$32:$D$36)</f>
        <v>0.68571428571428572</v>
      </c>
      <c r="Y757" s="5">
        <f t="shared" si="82"/>
        <v>2.015600458966546E-4</v>
      </c>
      <c r="Z757" s="18">
        <f t="shared" si="83"/>
        <v>1.5812434505699392E-5</v>
      </c>
    </row>
    <row r="758" spans="1:26" s="5" customFormat="1" ht="15" customHeight="1" x14ac:dyDescent="0.25">
      <c r="A758" s="2">
        <v>2015</v>
      </c>
      <c r="B758" s="2">
        <v>2070</v>
      </c>
      <c r="C758" s="3" t="s">
        <v>17</v>
      </c>
      <c r="D758" s="4">
        <v>42474</v>
      </c>
      <c r="E758" s="2">
        <v>5870</v>
      </c>
      <c r="F758" s="3" t="s">
        <v>5</v>
      </c>
      <c r="G758" s="3" t="s">
        <v>33</v>
      </c>
      <c r="H758" s="3" t="s">
        <v>8</v>
      </c>
      <c r="I758" s="2">
        <v>1999</v>
      </c>
      <c r="J758" s="2">
        <v>800</v>
      </c>
      <c r="K758" s="2">
        <v>110</v>
      </c>
      <c r="L758" s="2">
        <v>0.55000000000000004</v>
      </c>
      <c r="M758" s="1">
        <v>6.54</v>
      </c>
      <c r="N758" s="1">
        <v>1.4999999999999999E-4</v>
      </c>
      <c r="O758" s="1">
        <v>0.30399999999999999</v>
      </c>
      <c r="P758" s="1">
        <v>2.2099999999999998E-5</v>
      </c>
      <c r="Q758" s="1">
        <v>0.444947102117144</v>
      </c>
      <c r="R758" s="1">
        <v>3.0367371703676999E-2</v>
      </c>
      <c r="S758" s="16"/>
      <c r="T758" s="16"/>
      <c r="V758" s="18"/>
      <c r="W758" s="18"/>
      <c r="Z758" s="18"/>
    </row>
    <row r="759" spans="1:26" s="5" customFormat="1" ht="15" customHeight="1" x14ac:dyDescent="0.25">
      <c r="A759" s="2">
        <v>2015</v>
      </c>
      <c r="B759" s="2">
        <v>2070</v>
      </c>
      <c r="C759" s="3" t="s">
        <v>17</v>
      </c>
      <c r="D759" s="4">
        <v>42474</v>
      </c>
      <c r="E759" s="2">
        <v>5871</v>
      </c>
      <c r="F759" s="3" t="s">
        <v>2</v>
      </c>
      <c r="G759" s="3" t="s">
        <v>33</v>
      </c>
      <c r="H759" s="3" t="s">
        <v>28</v>
      </c>
      <c r="I759" s="2">
        <v>2013</v>
      </c>
      <c r="J759" s="2">
        <v>800</v>
      </c>
      <c r="K759" s="2">
        <v>137</v>
      </c>
      <c r="L759" s="2">
        <v>0.55000000000000004</v>
      </c>
      <c r="M759" s="1">
        <v>2.15</v>
      </c>
      <c r="N759" s="1">
        <v>2.6999999999999999E-5</v>
      </c>
      <c r="O759" s="1">
        <v>8.9999999999999993E-3</v>
      </c>
      <c r="P759" s="1">
        <v>3.9999999999999998E-7</v>
      </c>
      <c r="Q759" s="1">
        <v>0.15003554751970599</v>
      </c>
      <c r="R759" s="1">
        <v>7.0432979676153702E-4</v>
      </c>
      <c r="S759" s="16">
        <f t="shared" si="77"/>
        <v>0.29491155459743801</v>
      </c>
      <c r="T759" s="16">
        <f t="shared" si="78"/>
        <v>2.966304190691546E-2</v>
      </c>
      <c r="U759" s="5">
        <f t="shared" si="79"/>
        <v>8.0797686191078901E-4</v>
      </c>
      <c r="V759" s="18">
        <f t="shared" si="80"/>
        <v>8.1268607964151944E-5</v>
      </c>
      <c r="W759" s="18">
        <f t="shared" si="81"/>
        <v>7.4767119327019793E-5</v>
      </c>
      <c r="X759" s="5">
        <f>LOOKUP(G174,'Load Factor Adjustment'!$A$32:$A$36,'Load Factor Adjustment'!$D$32:$D$36)</f>
        <v>0.68571428571428572</v>
      </c>
      <c r="Y759" s="5">
        <f t="shared" si="82"/>
        <v>5.5404127673882675E-4</v>
      </c>
      <c r="Z759" s="18">
        <f t="shared" si="83"/>
        <v>5.1268881824242145E-5</v>
      </c>
    </row>
    <row r="760" spans="1:26" s="5" customFormat="1" ht="15" customHeight="1" x14ac:dyDescent="0.25">
      <c r="A760" s="2">
        <v>2015</v>
      </c>
      <c r="B760" s="2">
        <v>2071</v>
      </c>
      <c r="C760" s="3" t="s">
        <v>17</v>
      </c>
      <c r="D760" s="4">
        <v>42452</v>
      </c>
      <c r="E760" s="2">
        <v>5872</v>
      </c>
      <c r="F760" s="3" t="s">
        <v>5</v>
      </c>
      <c r="G760" s="3" t="s">
        <v>1</v>
      </c>
      <c r="H760" s="3" t="s">
        <v>4</v>
      </c>
      <c r="I760" s="2">
        <v>1990</v>
      </c>
      <c r="J760" s="2">
        <v>200</v>
      </c>
      <c r="K760" s="2">
        <v>55</v>
      </c>
      <c r="L760" s="2">
        <v>0.7</v>
      </c>
      <c r="M760" s="1">
        <v>8.17</v>
      </c>
      <c r="N760" s="1">
        <v>1.9000000000000001E-4</v>
      </c>
      <c r="O760" s="1">
        <v>0.47899999999999998</v>
      </c>
      <c r="P760" s="1">
        <v>3.6100000000000003E-5</v>
      </c>
      <c r="Q760" s="1">
        <v>7.9020061341615905E-2</v>
      </c>
      <c r="R760" s="1">
        <v>5.9040121817034502E-3</v>
      </c>
      <c r="S760" s="16"/>
      <c r="T760" s="16"/>
      <c r="V760" s="18"/>
      <c r="W760" s="18"/>
      <c r="Z760" s="18"/>
    </row>
    <row r="761" spans="1:26" s="5" customFormat="1" ht="15" customHeight="1" x14ac:dyDescent="0.25">
      <c r="A761" s="2">
        <v>2015</v>
      </c>
      <c r="B761" s="2">
        <v>2071</v>
      </c>
      <c r="C761" s="3" t="s">
        <v>17</v>
      </c>
      <c r="D761" s="4">
        <v>42452</v>
      </c>
      <c r="E761" s="2">
        <v>5873</v>
      </c>
      <c r="F761" s="3" t="s">
        <v>2</v>
      </c>
      <c r="G761" s="3" t="s">
        <v>1</v>
      </c>
      <c r="H761" s="3" t="s">
        <v>0</v>
      </c>
      <c r="I761" s="2">
        <v>2015</v>
      </c>
      <c r="J761" s="2">
        <v>200</v>
      </c>
      <c r="K761" s="2">
        <v>63</v>
      </c>
      <c r="L761" s="2">
        <v>0.7</v>
      </c>
      <c r="M761" s="1">
        <v>2.74</v>
      </c>
      <c r="N761" s="1">
        <v>3.6000000000000001E-5</v>
      </c>
      <c r="O761" s="1">
        <v>8.9999999999999993E-3</v>
      </c>
      <c r="P761" s="1">
        <v>8.9999999999999996E-7</v>
      </c>
      <c r="Q761" s="1">
        <v>2.6988888534369E-2</v>
      </c>
      <c r="R761" s="1">
        <v>9.62499943510406E-5</v>
      </c>
      <c r="S761" s="16">
        <f t="shared" si="77"/>
        <v>5.2031172807246909E-2</v>
      </c>
      <c r="T761" s="16">
        <f t="shared" si="78"/>
        <v>5.8077621873524098E-3</v>
      </c>
      <c r="U761" s="5">
        <f t="shared" si="79"/>
        <v>1.4255115837601894E-4</v>
      </c>
      <c r="V761" s="18">
        <f t="shared" si="80"/>
        <v>1.5911677225623041E-5</v>
      </c>
      <c r="W761" s="18">
        <f t="shared" si="81"/>
        <v>1.4638743047573197E-5</v>
      </c>
      <c r="X761" s="5">
        <f>LOOKUP(G176,'Load Factor Adjustment'!$A$32:$A$36,'Load Factor Adjustment'!$D$32:$D$36)</f>
        <v>0.68571428571428572</v>
      </c>
      <c r="Y761" s="5">
        <f t="shared" si="82"/>
        <v>9.7749365743555845E-5</v>
      </c>
      <c r="Z761" s="18">
        <f t="shared" si="83"/>
        <v>1.0037995232621621E-5</v>
      </c>
    </row>
    <row r="762" spans="1:26" s="5" customFormat="1" ht="15" customHeight="1" x14ac:dyDescent="0.25">
      <c r="A762" s="2">
        <v>2015</v>
      </c>
      <c r="B762" s="2">
        <v>2075</v>
      </c>
      <c r="C762" s="3" t="s">
        <v>17</v>
      </c>
      <c r="D762" s="4">
        <v>42475</v>
      </c>
      <c r="E762" s="2">
        <v>5885</v>
      </c>
      <c r="F762" s="3" t="s">
        <v>5</v>
      </c>
      <c r="G762" s="3" t="s">
        <v>1</v>
      </c>
      <c r="H762" s="3" t="s">
        <v>4</v>
      </c>
      <c r="I762" s="2">
        <v>1983</v>
      </c>
      <c r="J762" s="2">
        <v>400</v>
      </c>
      <c r="K762" s="2">
        <v>90</v>
      </c>
      <c r="L762" s="2">
        <v>0.7</v>
      </c>
      <c r="M762" s="1">
        <v>12.09</v>
      </c>
      <c r="N762" s="1">
        <v>2.7999999999999998E-4</v>
      </c>
      <c r="O762" s="1">
        <v>0.60499999999999998</v>
      </c>
      <c r="P762" s="1">
        <v>4.3999999999999999E-5</v>
      </c>
      <c r="Q762" s="1">
        <v>0.42916666608939402</v>
      </c>
      <c r="R762" s="1">
        <v>3.1472222330625202E-2</v>
      </c>
      <c r="S762" s="16"/>
      <c r="T762" s="16"/>
      <c r="V762" s="18"/>
      <c r="W762" s="18"/>
      <c r="Z762" s="18"/>
    </row>
    <row r="763" spans="1:26" s="5" customFormat="1" ht="15" customHeight="1" x14ac:dyDescent="0.25">
      <c r="A763" s="2">
        <v>2015</v>
      </c>
      <c r="B763" s="2">
        <v>2075</v>
      </c>
      <c r="C763" s="3" t="s">
        <v>17</v>
      </c>
      <c r="D763" s="4">
        <v>42475</v>
      </c>
      <c r="E763" s="2">
        <v>5886</v>
      </c>
      <c r="F763" s="3" t="s">
        <v>2</v>
      </c>
      <c r="G763" s="3" t="s">
        <v>1</v>
      </c>
      <c r="H763" s="3" t="s">
        <v>0</v>
      </c>
      <c r="I763" s="2">
        <v>2015</v>
      </c>
      <c r="J763" s="2">
        <v>400</v>
      </c>
      <c r="K763" s="2">
        <v>100</v>
      </c>
      <c r="L763" s="2">
        <v>0.7</v>
      </c>
      <c r="M763" s="1">
        <v>2.3199999999999998</v>
      </c>
      <c r="N763" s="1">
        <v>3.0000000000000001E-5</v>
      </c>
      <c r="O763" s="1">
        <v>0.112</v>
      </c>
      <c r="P763" s="1">
        <v>7.9999999999999996E-6</v>
      </c>
      <c r="Q763" s="1">
        <v>7.3456786765305995E-2</v>
      </c>
      <c r="R763" s="1">
        <v>3.9506173221248797E-3</v>
      </c>
      <c r="S763" s="16">
        <f t="shared" si="77"/>
        <v>0.35570987932408804</v>
      </c>
      <c r="T763" s="16">
        <f t="shared" si="78"/>
        <v>2.7521605008500323E-2</v>
      </c>
      <c r="U763" s="5">
        <f t="shared" si="79"/>
        <v>9.7454761458654255E-4</v>
      </c>
      <c r="V763" s="18">
        <f t="shared" si="80"/>
        <v>7.5401657557535134E-5</v>
      </c>
      <c r="W763" s="18">
        <f t="shared" si="81"/>
        <v>6.9369524952932326E-5</v>
      </c>
      <c r="X763" s="5">
        <f>LOOKUP(G178,'Load Factor Adjustment'!$A$32:$A$36,'Load Factor Adjustment'!$D$32:$D$36)</f>
        <v>0.68571428571428572</v>
      </c>
      <c r="Y763" s="5">
        <f t="shared" si="82"/>
        <v>6.6826122143077201E-4</v>
      </c>
      <c r="Z763" s="18">
        <f t="shared" si="83"/>
        <v>4.7567674253439309E-5</v>
      </c>
    </row>
    <row r="764" spans="1:26" s="5" customFormat="1" ht="15" customHeight="1" x14ac:dyDescent="0.25">
      <c r="A764" s="2">
        <v>2015</v>
      </c>
      <c r="B764" s="2">
        <v>2076</v>
      </c>
      <c r="C764" s="3" t="s">
        <v>17</v>
      </c>
      <c r="D764" s="4">
        <v>42487</v>
      </c>
      <c r="E764" s="2">
        <v>5898</v>
      </c>
      <c r="F764" s="3" t="s">
        <v>5</v>
      </c>
      <c r="G764" s="3" t="s">
        <v>1</v>
      </c>
      <c r="H764" s="3" t="s">
        <v>4</v>
      </c>
      <c r="I764" s="2">
        <v>1975</v>
      </c>
      <c r="J764" s="2">
        <v>200</v>
      </c>
      <c r="K764" s="2">
        <v>70</v>
      </c>
      <c r="L764" s="2">
        <v>0.7</v>
      </c>
      <c r="M764" s="1">
        <v>12.09</v>
      </c>
      <c r="N764" s="1">
        <v>2.7999999999999998E-4</v>
      </c>
      <c r="O764" s="1">
        <v>0.60499999999999998</v>
      </c>
      <c r="P764" s="1">
        <v>4.3999999999999999E-5</v>
      </c>
      <c r="Q764" s="1">
        <v>0.15782407376175001</v>
      </c>
      <c r="R764" s="1">
        <v>1.08132716602413E-2</v>
      </c>
      <c r="S764" s="16"/>
      <c r="T764" s="16"/>
      <c r="V764" s="18"/>
      <c r="W764" s="18"/>
      <c r="Z764" s="18"/>
    </row>
    <row r="765" spans="1:26" s="5" customFormat="1" ht="15" customHeight="1" x14ac:dyDescent="0.25">
      <c r="A765" s="2">
        <v>2015</v>
      </c>
      <c r="B765" s="2">
        <v>2076</v>
      </c>
      <c r="C765" s="3" t="s">
        <v>17</v>
      </c>
      <c r="D765" s="4">
        <v>42487</v>
      </c>
      <c r="E765" s="2">
        <v>5899</v>
      </c>
      <c r="F765" s="3" t="s">
        <v>2</v>
      </c>
      <c r="G765" s="3" t="s">
        <v>1</v>
      </c>
      <c r="H765" s="3" t="s">
        <v>13</v>
      </c>
      <c r="I765" s="2">
        <v>2015</v>
      </c>
      <c r="J765" s="2">
        <v>200</v>
      </c>
      <c r="K765" s="2">
        <v>83</v>
      </c>
      <c r="L765" s="2">
        <v>0.7</v>
      </c>
      <c r="M765" s="1">
        <v>2.74</v>
      </c>
      <c r="N765" s="1">
        <v>3.6000000000000001E-5</v>
      </c>
      <c r="O765" s="1">
        <v>0.112</v>
      </c>
      <c r="P765" s="1">
        <v>7.9999999999999996E-6</v>
      </c>
      <c r="Q765" s="1">
        <v>3.5556789656390898E-2</v>
      </c>
      <c r="R765" s="1">
        <v>1.53703705488311E-3</v>
      </c>
      <c r="S765" s="16">
        <f t="shared" si="77"/>
        <v>0.12226728410535911</v>
      </c>
      <c r="T765" s="16">
        <f t="shared" si="78"/>
        <v>9.2762346053581902E-3</v>
      </c>
      <c r="U765" s="5">
        <f t="shared" si="79"/>
        <v>3.3497886056262771E-4</v>
      </c>
      <c r="V765" s="18">
        <f t="shared" si="80"/>
        <v>2.5414341384542987E-5</v>
      </c>
      <c r="W765" s="18">
        <f t="shared" si="81"/>
        <v>2.3381194073779551E-5</v>
      </c>
      <c r="X765" s="5">
        <f>LOOKUP(G180,'Load Factor Adjustment'!$A$32:$A$36,'Load Factor Adjustment'!$D$32:$D$36)</f>
        <v>0.68571428571428572</v>
      </c>
      <c r="Y765" s="5">
        <f t="shared" si="82"/>
        <v>2.2969979010008758E-4</v>
      </c>
      <c r="Z765" s="18">
        <f t="shared" si="83"/>
        <v>1.6032818793448836E-5</v>
      </c>
    </row>
    <row r="766" spans="1:26" s="5" customFormat="1" ht="15" customHeight="1" x14ac:dyDescent="0.25">
      <c r="A766" s="2">
        <v>2015</v>
      </c>
      <c r="B766" s="2">
        <v>2077</v>
      </c>
      <c r="C766" s="3" t="s">
        <v>17</v>
      </c>
      <c r="D766" s="4">
        <v>42494</v>
      </c>
      <c r="E766" s="2">
        <v>5896</v>
      </c>
      <c r="F766" s="3" t="s">
        <v>5</v>
      </c>
      <c r="G766" s="3" t="s">
        <v>1</v>
      </c>
      <c r="H766" s="3" t="s">
        <v>4</v>
      </c>
      <c r="I766" s="2">
        <v>1990</v>
      </c>
      <c r="J766" s="2">
        <v>200</v>
      </c>
      <c r="K766" s="2">
        <v>60</v>
      </c>
      <c r="L766" s="2">
        <v>0.7</v>
      </c>
      <c r="M766" s="1">
        <v>8.17</v>
      </c>
      <c r="N766" s="1">
        <v>1.9000000000000001E-4</v>
      </c>
      <c r="O766" s="1">
        <v>0.47899999999999998</v>
      </c>
      <c r="P766" s="1">
        <v>3.6100000000000003E-5</v>
      </c>
      <c r="Q766" s="1">
        <v>8.62037032817628E-2</v>
      </c>
      <c r="R766" s="1">
        <v>6.4407405618583102E-3</v>
      </c>
      <c r="S766" s="16"/>
      <c r="T766" s="16"/>
      <c r="V766" s="18"/>
      <c r="W766" s="18"/>
      <c r="Z766" s="18"/>
    </row>
    <row r="767" spans="1:26" s="5" customFormat="1" ht="15" customHeight="1" x14ac:dyDescent="0.25">
      <c r="A767" s="2">
        <v>2015</v>
      </c>
      <c r="B767" s="2">
        <v>2077</v>
      </c>
      <c r="C767" s="3" t="s">
        <v>17</v>
      </c>
      <c r="D767" s="4">
        <v>42494</v>
      </c>
      <c r="E767" s="2">
        <v>5897</v>
      </c>
      <c r="F767" s="3" t="s">
        <v>2</v>
      </c>
      <c r="G767" s="3" t="s">
        <v>1</v>
      </c>
      <c r="H767" s="3" t="s">
        <v>0</v>
      </c>
      <c r="I767" s="2">
        <v>2015</v>
      </c>
      <c r="J767" s="2">
        <v>200</v>
      </c>
      <c r="K767" s="2">
        <v>75</v>
      </c>
      <c r="L767" s="2">
        <v>0.7</v>
      </c>
      <c r="M767" s="1">
        <v>2.74</v>
      </c>
      <c r="N767" s="1">
        <v>3.6000000000000001E-5</v>
      </c>
      <c r="O767" s="1">
        <v>0.112</v>
      </c>
      <c r="P767" s="1">
        <v>7.9999999999999996E-6</v>
      </c>
      <c r="Q767" s="1">
        <v>3.2129629207582097E-2</v>
      </c>
      <c r="R767" s="1">
        <v>1.38888890501485E-3</v>
      </c>
      <c r="S767" s="16">
        <f t="shared" si="77"/>
        <v>5.4074074074180703E-2</v>
      </c>
      <c r="T767" s="16">
        <f t="shared" si="78"/>
        <v>5.0518516568434603E-3</v>
      </c>
      <c r="U767" s="5">
        <f t="shared" si="79"/>
        <v>1.4814814814844028E-4</v>
      </c>
      <c r="V767" s="18">
        <f t="shared" si="80"/>
        <v>1.3840689470804E-5</v>
      </c>
      <c r="W767" s="18">
        <f t="shared" si="81"/>
        <v>1.273343431313968E-5</v>
      </c>
      <c r="X767" s="5">
        <f>LOOKUP(G182,'Load Factor Adjustment'!$A$32:$A$36,'Load Factor Adjustment'!$D$32:$D$36)</f>
        <v>0.68571428571428572</v>
      </c>
      <c r="Y767" s="5">
        <f t="shared" si="82"/>
        <v>1.0158730158750191E-4</v>
      </c>
      <c r="Z767" s="18">
        <f t="shared" si="83"/>
        <v>8.7314978147243522E-6</v>
      </c>
    </row>
    <row r="768" spans="1:26" s="5" customFormat="1" ht="15" customHeight="1" x14ac:dyDescent="0.25">
      <c r="A768" s="2">
        <v>2015</v>
      </c>
      <c r="B768" s="2">
        <v>2081</v>
      </c>
      <c r="C768" s="3" t="s">
        <v>3</v>
      </c>
      <c r="D768" s="4">
        <v>42496</v>
      </c>
      <c r="E768" s="2">
        <v>5888</v>
      </c>
      <c r="F768" s="3" t="s">
        <v>5</v>
      </c>
      <c r="G768" s="3" t="s">
        <v>1</v>
      </c>
      <c r="H768" s="3" t="s">
        <v>4</v>
      </c>
      <c r="I768" s="2">
        <v>1977</v>
      </c>
      <c r="J768" s="2">
        <v>1200</v>
      </c>
      <c r="K768" s="2">
        <v>70</v>
      </c>
      <c r="L768" s="2">
        <v>0.7</v>
      </c>
      <c r="M768" s="1">
        <v>12.09</v>
      </c>
      <c r="N768" s="1">
        <v>2.7999999999999998E-4</v>
      </c>
      <c r="O768" s="1">
        <v>0.60499999999999998</v>
      </c>
      <c r="P768" s="1">
        <v>4.3999999999999999E-5</v>
      </c>
      <c r="Q768" s="1">
        <v>1.0013888875419199</v>
      </c>
      <c r="R768" s="1">
        <v>7.3435185438125494E-2</v>
      </c>
      <c r="S768" s="16"/>
      <c r="T768" s="16"/>
      <c r="V768" s="18"/>
      <c r="W768" s="18"/>
      <c r="Z768" s="18"/>
    </row>
    <row r="769" spans="1:26" s="5" customFormat="1" ht="15" customHeight="1" x14ac:dyDescent="0.25">
      <c r="A769" s="2">
        <v>2015</v>
      </c>
      <c r="B769" s="2">
        <v>2081</v>
      </c>
      <c r="C769" s="3" t="s">
        <v>3</v>
      </c>
      <c r="D769" s="4">
        <v>42496</v>
      </c>
      <c r="E769" s="2">
        <v>5889</v>
      </c>
      <c r="F769" s="3" t="s">
        <v>2</v>
      </c>
      <c r="G769" s="3" t="s">
        <v>1</v>
      </c>
      <c r="H769" s="3" t="s">
        <v>28</v>
      </c>
      <c r="I769" s="2">
        <v>2014</v>
      </c>
      <c r="J769" s="2">
        <v>1200</v>
      </c>
      <c r="K769" s="2">
        <v>85</v>
      </c>
      <c r="L769" s="2">
        <v>0.7</v>
      </c>
      <c r="M769" s="1">
        <v>2.15</v>
      </c>
      <c r="N769" s="1">
        <v>2.6999999999999999E-5</v>
      </c>
      <c r="O769" s="1">
        <v>8.9999999999999993E-3</v>
      </c>
      <c r="P769" s="1">
        <v>8.9999999999999996E-7</v>
      </c>
      <c r="Q769" s="1">
        <v>0.18196296739141701</v>
      </c>
      <c r="R769" s="1">
        <v>1.13333327173048E-3</v>
      </c>
      <c r="S769" s="16">
        <f t="shared" si="77"/>
        <v>0.81942592015050286</v>
      </c>
      <c r="T769" s="16">
        <f t="shared" si="78"/>
        <v>7.2301852166395009E-2</v>
      </c>
      <c r="U769" s="5">
        <f t="shared" si="79"/>
        <v>2.2450025209602817E-3</v>
      </c>
      <c r="V769" s="18">
        <f t="shared" si="80"/>
        <v>1.980872662093014E-4</v>
      </c>
      <c r="W769" s="18">
        <f t="shared" si="81"/>
        <v>1.822402849125573E-4</v>
      </c>
      <c r="X769" s="5">
        <f>LOOKUP(G184,'Load Factor Adjustment'!$A$32:$A$36,'Load Factor Adjustment'!$D$32:$D$36)</f>
        <v>0.68571428571428572</v>
      </c>
      <c r="Y769" s="5">
        <f t="shared" si="82"/>
        <v>1.5394303000870503E-3</v>
      </c>
      <c r="Z769" s="18">
        <f t="shared" si="83"/>
        <v>1.2496476679718215E-4</v>
      </c>
    </row>
    <row r="770" spans="1:26" s="5" customFormat="1" ht="15" customHeight="1" x14ac:dyDescent="0.25">
      <c r="A770" s="2">
        <v>2014</v>
      </c>
      <c r="B770" s="2">
        <v>2083</v>
      </c>
      <c r="C770" s="3" t="s">
        <v>7</v>
      </c>
      <c r="D770" s="4">
        <v>42464</v>
      </c>
      <c r="E770" s="2">
        <v>5904</v>
      </c>
      <c r="F770" s="3" t="s">
        <v>5</v>
      </c>
      <c r="G770" s="3" t="s">
        <v>1</v>
      </c>
      <c r="H770" s="3" t="s">
        <v>4</v>
      </c>
      <c r="I770" s="2">
        <v>1989</v>
      </c>
      <c r="J770" s="2">
        <v>1850</v>
      </c>
      <c r="K770" s="2">
        <v>161</v>
      </c>
      <c r="L770" s="2">
        <v>0.7</v>
      </c>
      <c r="M770" s="1">
        <v>7.6</v>
      </c>
      <c r="N770" s="1">
        <v>1.8000000000000001E-4</v>
      </c>
      <c r="O770" s="1">
        <v>0.27400000000000002</v>
      </c>
      <c r="P770" s="1">
        <v>1.9899999999999999E-5</v>
      </c>
      <c r="Q770" s="1">
        <v>2.2430678486433702</v>
      </c>
      <c r="R770" s="1">
        <v>0.117852990822779</v>
      </c>
      <c r="S770" s="16"/>
      <c r="T770" s="16"/>
      <c r="V770" s="18"/>
      <c r="W770" s="18"/>
      <c r="Z770" s="18"/>
    </row>
    <row r="771" spans="1:26" s="5" customFormat="1" ht="15" customHeight="1" x14ac:dyDescent="0.25">
      <c r="A771" s="2">
        <v>2014</v>
      </c>
      <c r="B771" s="2">
        <v>2083</v>
      </c>
      <c r="C771" s="3" t="s">
        <v>7</v>
      </c>
      <c r="D771" s="4">
        <v>42464</v>
      </c>
      <c r="E771" s="2">
        <v>5905</v>
      </c>
      <c r="F771" s="3" t="s">
        <v>2</v>
      </c>
      <c r="G771" s="3" t="s">
        <v>1</v>
      </c>
      <c r="H771" s="3" t="s">
        <v>0</v>
      </c>
      <c r="I771" s="2">
        <v>2014</v>
      </c>
      <c r="J771" s="2">
        <v>1850</v>
      </c>
      <c r="K771" s="2">
        <v>200</v>
      </c>
      <c r="L771" s="2">
        <v>0.7</v>
      </c>
      <c r="M771" s="1">
        <v>0.26</v>
      </c>
      <c r="N771" s="1">
        <v>3.5999999999999998E-6</v>
      </c>
      <c r="O771" s="1">
        <v>8.9999999999999993E-3</v>
      </c>
      <c r="P771" s="1">
        <v>2.9999999999999999E-7</v>
      </c>
      <c r="Q771" s="1">
        <v>8.3735335093303595E-2</v>
      </c>
      <c r="R771" s="1">
        <v>3.3616896749790498E-3</v>
      </c>
      <c r="S771" s="16">
        <f t="shared" si="77"/>
        <v>2.1593325135500665</v>
      </c>
      <c r="T771" s="16">
        <f t="shared" si="78"/>
        <v>0.11449130114779996</v>
      </c>
      <c r="U771" s="5">
        <f t="shared" si="79"/>
        <v>5.9159794891782648E-3</v>
      </c>
      <c r="V771" s="18">
        <f t="shared" si="80"/>
        <v>3.1367479766520538E-4</v>
      </c>
      <c r="W771" s="18">
        <f t="shared" si="81"/>
        <v>2.8858081385198898E-4</v>
      </c>
      <c r="X771" s="5">
        <f>LOOKUP(G186,'Load Factor Adjustment'!$A$32:$A$36,'Load Factor Adjustment'!$D$32:$D$36)</f>
        <v>0.68571428571428572</v>
      </c>
      <c r="Y771" s="5">
        <f t="shared" si="82"/>
        <v>4.0566716497222391E-3</v>
      </c>
      <c r="Z771" s="18">
        <f t="shared" si="83"/>
        <v>1.9788398664136387E-4</v>
      </c>
    </row>
    <row r="772" spans="1:26" s="5" customFormat="1" ht="15" customHeight="1" x14ac:dyDescent="0.25">
      <c r="A772" s="2">
        <v>2015</v>
      </c>
      <c r="B772" s="2">
        <v>2084</v>
      </c>
      <c r="C772" s="3" t="s">
        <v>7</v>
      </c>
      <c r="D772" s="4">
        <v>42457</v>
      </c>
      <c r="E772" s="2">
        <v>5906</v>
      </c>
      <c r="F772" s="3" t="s">
        <v>5</v>
      </c>
      <c r="G772" s="3" t="s">
        <v>1</v>
      </c>
      <c r="H772" s="3" t="s">
        <v>4</v>
      </c>
      <c r="I772" s="2">
        <v>1974</v>
      </c>
      <c r="J772" s="2">
        <v>2600</v>
      </c>
      <c r="K772" s="2">
        <v>110</v>
      </c>
      <c r="L772" s="2">
        <v>0.7</v>
      </c>
      <c r="M772" s="1">
        <v>12.09</v>
      </c>
      <c r="N772" s="1">
        <v>2.7999999999999998E-4</v>
      </c>
      <c r="O772" s="1">
        <v>0.60499999999999998</v>
      </c>
      <c r="P772" s="1">
        <v>4.3999999999999999E-5</v>
      </c>
      <c r="Q772" s="1">
        <v>3.4094907361546301</v>
      </c>
      <c r="R772" s="1">
        <v>0.25002932184885601</v>
      </c>
      <c r="S772" s="16"/>
      <c r="T772" s="16"/>
      <c r="V772" s="18"/>
      <c r="W772" s="18"/>
      <c r="Z772" s="18"/>
    </row>
    <row r="773" spans="1:26" s="5" customFormat="1" ht="15" customHeight="1" x14ac:dyDescent="0.25">
      <c r="A773" s="2">
        <v>2015</v>
      </c>
      <c r="B773" s="2">
        <v>2084</v>
      </c>
      <c r="C773" s="3" t="s">
        <v>7</v>
      </c>
      <c r="D773" s="4">
        <v>42457</v>
      </c>
      <c r="E773" s="2">
        <v>5907</v>
      </c>
      <c r="F773" s="3" t="s">
        <v>2</v>
      </c>
      <c r="G773" s="3" t="s">
        <v>1</v>
      </c>
      <c r="H773" s="3" t="s">
        <v>0</v>
      </c>
      <c r="I773" s="2">
        <v>2015</v>
      </c>
      <c r="J773" s="2">
        <v>2600</v>
      </c>
      <c r="K773" s="2">
        <v>93</v>
      </c>
      <c r="L773" s="2">
        <v>0.7</v>
      </c>
      <c r="M773" s="1">
        <v>2.74</v>
      </c>
      <c r="N773" s="1">
        <v>3.6000000000000001E-5</v>
      </c>
      <c r="O773" s="1">
        <v>0.112</v>
      </c>
      <c r="P773" s="1">
        <v>7.9999999999999996E-6</v>
      </c>
      <c r="Q773" s="1">
        <v>0.59181295751464802</v>
      </c>
      <c r="R773" s="1">
        <v>3.8807407346299498E-2</v>
      </c>
      <c r="S773" s="16">
        <f t="shared" ref="S773:S835" si="84">Q772-Q773</f>
        <v>2.817677778639982</v>
      </c>
      <c r="T773" s="16">
        <f t="shared" ref="T773:T835" si="85">R772-R773</f>
        <v>0.21122191450255651</v>
      </c>
      <c r="U773" s="5">
        <f t="shared" ref="U773:U835" si="86">S773/365</f>
        <v>7.7196651469588545E-3</v>
      </c>
      <c r="V773" s="18">
        <f t="shared" ref="V773:V835" si="87">T773/365</f>
        <v>5.7869017671933294E-4</v>
      </c>
      <c r="W773" s="18">
        <f t="shared" ref="W773:W835" si="88">V773*0.92</f>
        <v>5.3239496258178636E-4</v>
      </c>
      <c r="X773" s="5">
        <f>LOOKUP(G188,'Load Factor Adjustment'!$A$32:$A$36,'Load Factor Adjustment'!$D$32:$D$36)</f>
        <v>0.68571428571428572</v>
      </c>
      <c r="Y773" s="5">
        <f t="shared" ref="Y773:Y835" si="89">U773*X773</f>
        <v>5.2934846722003572E-3</v>
      </c>
      <c r="Z773" s="18">
        <f t="shared" ref="Z773:Z835" si="90">W773*X773</f>
        <v>3.6507083148465348E-4</v>
      </c>
    </row>
    <row r="774" spans="1:26" s="5" customFormat="1" ht="15" customHeight="1" x14ac:dyDescent="0.25">
      <c r="A774" s="2">
        <v>2015</v>
      </c>
      <c r="B774" s="2">
        <v>2085</v>
      </c>
      <c r="C774" s="3" t="s">
        <v>7</v>
      </c>
      <c r="D774" s="4">
        <v>42443</v>
      </c>
      <c r="E774" s="2">
        <v>5908</v>
      </c>
      <c r="F774" s="3" t="s">
        <v>5</v>
      </c>
      <c r="G774" s="3" t="s">
        <v>1</v>
      </c>
      <c r="H774" s="3" t="s">
        <v>4</v>
      </c>
      <c r="I774" s="2">
        <v>1978</v>
      </c>
      <c r="J774" s="2">
        <v>2350</v>
      </c>
      <c r="K774" s="2">
        <v>210</v>
      </c>
      <c r="L774" s="2">
        <v>0.7</v>
      </c>
      <c r="M774" s="1">
        <v>11.16</v>
      </c>
      <c r="N774" s="1">
        <v>2.5999999999999998E-4</v>
      </c>
      <c r="O774" s="1">
        <v>0.39600000000000002</v>
      </c>
      <c r="P774" s="1">
        <v>2.8799999999999999E-5</v>
      </c>
      <c r="Q774" s="1">
        <v>5.4376387414172402</v>
      </c>
      <c r="R774" s="1">
        <v>0.28239165738351901</v>
      </c>
      <c r="S774" s="16"/>
      <c r="T774" s="16"/>
      <c r="V774" s="18"/>
      <c r="W774" s="18"/>
      <c r="Z774" s="18"/>
    </row>
    <row r="775" spans="1:26" s="5" customFormat="1" ht="15" customHeight="1" x14ac:dyDescent="0.25">
      <c r="A775" s="2">
        <v>2015</v>
      </c>
      <c r="B775" s="2">
        <v>2085</v>
      </c>
      <c r="C775" s="3" t="s">
        <v>7</v>
      </c>
      <c r="D775" s="4">
        <v>42443</v>
      </c>
      <c r="E775" s="2">
        <v>5909</v>
      </c>
      <c r="F775" s="3" t="s">
        <v>2</v>
      </c>
      <c r="G775" s="3" t="s">
        <v>1</v>
      </c>
      <c r="H775" s="3" t="s">
        <v>0</v>
      </c>
      <c r="I775" s="2">
        <v>2014</v>
      </c>
      <c r="J775" s="2">
        <v>2350</v>
      </c>
      <c r="K775" s="2">
        <v>237</v>
      </c>
      <c r="L775" s="2">
        <v>0.7</v>
      </c>
      <c r="M775" s="1">
        <v>0.26</v>
      </c>
      <c r="N775" s="1">
        <v>3.5999999999999998E-6</v>
      </c>
      <c r="O775" s="1">
        <v>8.9999999999999993E-3</v>
      </c>
      <c r="P775" s="1">
        <v>2.9999999999999999E-7</v>
      </c>
      <c r="Q775" s="1">
        <v>0.12991201864705801</v>
      </c>
      <c r="R775" s="1">
        <v>5.3825605593097198E-3</v>
      </c>
      <c r="S775" s="16">
        <f t="shared" si="84"/>
        <v>5.3077267227701821</v>
      </c>
      <c r="T775" s="16">
        <f t="shared" si="85"/>
        <v>0.27700909682420927</v>
      </c>
      <c r="U775" s="5">
        <f t="shared" si="86"/>
        <v>1.454171704868543E-2</v>
      </c>
      <c r="V775" s="18">
        <f t="shared" si="87"/>
        <v>7.5892903239509386E-4</v>
      </c>
      <c r="W775" s="18">
        <f t="shared" si="88"/>
        <v>6.9821470980348634E-4</v>
      </c>
      <c r="X775" s="5">
        <f>LOOKUP(G190,'Load Factor Adjustment'!$A$32:$A$36,'Load Factor Adjustment'!$D$32:$D$36)</f>
        <v>0.68571428571428572</v>
      </c>
      <c r="Y775" s="5">
        <f t="shared" si="89"/>
        <v>9.9714631190985798E-3</v>
      </c>
      <c r="Z775" s="18">
        <f t="shared" si="90"/>
        <v>4.7877580100810492E-4</v>
      </c>
    </row>
    <row r="776" spans="1:26" s="5" customFormat="1" ht="15" customHeight="1" x14ac:dyDescent="0.25">
      <c r="A776" s="2">
        <v>2014</v>
      </c>
      <c r="B776" s="2">
        <v>2086</v>
      </c>
      <c r="C776" s="3" t="s">
        <v>7</v>
      </c>
      <c r="D776" s="4">
        <v>42464</v>
      </c>
      <c r="E776" s="2">
        <v>5910</v>
      </c>
      <c r="F776" s="3" t="s">
        <v>5</v>
      </c>
      <c r="G776" s="3" t="s">
        <v>1</v>
      </c>
      <c r="H776" s="3" t="s">
        <v>4</v>
      </c>
      <c r="I776" s="2">
        <v>1995</v>
      </c>
      <c r="J776" s="2">
        <v>1400</v>
      </c>
      <c r="K776" s="2">
        <v>109</v>
      </c>
      <c r="L776" s="2">
        <v>0.7</v>
      </c>
      <c r="M776" s="1">
        <v>8.17</v>
      </c>
      <c r="N776" s="1">
        <v>1.9000000000000001E-4</v>
      </c>
      <c r="O776" s="1">
        <v>0.47899999999999998</v>
      </c>
      <c r="P776" s="1">
        <v>3.6100000000000003E-5</v>
      </c>
      <c r="Q776" s="1">
        <v>1.23045524358147</v>
      </c>
      <c r="R776" s="1">
        <v>0.107408730726167</v>
      </c>
      <c r="S776" s="16"/>
      <c r="T776" s="16"/>
      <c r="V776" s="18"/>
      <c r="W776" s="18"/>
      <c r="Z776" s="18"/>
    </row>
    <row r="777" spans="1:26" s="5" customFormat="1" ht="15" customHeight="1" x14ac:dyDescent="0.25">
      <c r="A777" s="2">
        <v>2014</v>
      </c>
      <c r="B777" s="2">
        <v>2086</v>
      </c>
      <c r="C777" s="3" t="s">
        <v>7</v>
      </c>
      <c r="D777" s="4">
        <v>42464</v>
      </c>
      <c r="E777" s="2">
        <v>5911</v>
      </c>
      <c r="F777" s="3" t="s">
        <v>2</v>
      </c>
      <c r="G777" s="3" t="s">
        <v>1</v>
      </c>
      <c r="H777" s="3" t="s">
        <v>0</v>
      </c>
      <c r="I777" s="2">
        <v>2015</v>
      </c>
      <c r="J777" s="2">
        <v>1400</v>
      </c>
      <c r="K777" s="2">
        <v>100</v>
      </c>
      <c r="L777" s="2">
        <v>0.7</v>
      </c>
      <c r="M777" s="1">
        <v>2.3199999999999998</v>
      </c>
      <c r="N777" s="1">
        <v>3.0000000000000001E-5</v>
      </c>
      <c r="O777" s="1">
        <v>0.112</v>
      </c>
      <c r="P777" s="1">
        <v>7.9999999999999996E-6</v>
      </c>
      <c r="Q777" s="1">
        <v>0.273302456696987</v>
      </c>
      <c r="R777" s="1">
        <v>1.8148148197262699E-2</v>
      </c>
      <c r="S777" s="16">
        <f t="shared" si="84"/>
        <v>0.95715278688448291</v>
      </c>
      <c r="T777" s="16">
        <f t="shared" si="85"/>
        <v>8.92605825289043E-2</v>
      </c>
      <c r="U777" s="5">
        <f t="shared" si="86"/>
        <v>2.6223364024232408E-3</v>
      </c>
      <c r="V777" s="18">
        <f t="shared" si="87"/>
        <v>2.4454954117508027E-4</v>
      </c>
      <c r="W777" s="18">
        <f t="shared" si="88"/>
        <v>2.2498557788107386E-4</v>
      </c>
      <c r="X777" s="5">
        <f>LOOKUP(G192,'Load Factor Adjustment'!$A$32:$A$36,'Load Factor Adjustment'!$D$32:$D$36)</f>
        <v>0.68571428571428572</v>
      </c>
      <c r="Y777" s="5">
        <f t="shared" si="89"/>
        <v>1.7981735330902223E-3</v>
      </c>
      <c r="Z777" s="18">
        <f t="shared" si="90"/>
        <v>1.5427582483273637E-4</v>
      </c>
    </row>
    <row r="778" spans="1:26" s="5" customFormat="1" ht="15" customHeight="1" x14ac:dyDescent="0.25">
      <c r="A778" s="2">
        <v>2014</v>
      </c>
      <c r="B778" s="2">
        <v>2089</v>
      </c>
      <c r="C778" s="3" t="s">
        <v>16</v>
      </c>
      <c r="D778" s="4">
        <v>42485</v>
      </c>
      <c r="E778" s="2">
        <v>5916</v>
      </c>
      <c r="F778" s="3" t="s">
        <v>5</v>
      </c>
      <c r="G778" s="3" t="s">
        <v>1</v>
      </c>
      <c r="H778" s="3" t="s">
        <v>4</v>
      </c>
      <c r="I778" s="2">
        <v>1977</v>
      </c>
      <c r="J778" s="2">
        <v>1000</v>
      </c>
      <c r="K778" s="2">
        <v>187</v>
      </c>
      <c r="L778" s="2">
        <v>0.7</v>
      </c>
      <c r="M778" s="1">
        <v>11.16</v>
      </c>
      <c r="N778" s="1">
        <v>2.5999999999999998E-4</v>
      </c>
      <c r="O778" s="1">
        <v>0.39600000000000002</v>
      </c>
      <c r="P778" s="1">
        <v>2.8799999999999999E-5</v>
      </c>
      <c r="Q778" s="1">
        <v>2.0604629070821101</v>
      </c>
      <c r="R778" s="1">
        <v>0.107005552037929</v>
      </c>
      <c r="S778" s="16"/>
      <c r="T778" s="16"/>
      <c r="V778" s="18"/>
      <c r="W778" s="18"/>
      <c r="Z778" s="18"/>
    </row>
    <row r="779" spans="1:26" s="5" customFormat="1" ht="15" customHeight="1" x14ac:dyDescent="0.25">
      <c r="A779" s="2">
        <v>2014</v>
      </c>
      <c r="B779" s="2">
        <v>2089</v>
      </c>
      <c r="C779" s="3" t="s">
        <v>16</v>
      </c>
      <c r="D779" s="4">
        <v>42485</v>
      </c>
      <c r="E779" s="2">
        <v>5917</v>
      </c>
      <c r="F779" s="3" t="s">
        <v>2</v>
      </c>
      <c r="G779" s="3" t="s">
        <v>1</v>
      </c>
      <c r="H779" s="3" t="s">
        <v>28</v>
      </c>
      <c r="I779" s="2">
        <v>2014</v>
      </c>
      <c r="J779" s="2">
        <v>1000</v>
      </c>
      <c r="K779" s="2">
        <v>115</v>
      </c>
      <c r="L779" s="2">
        <v>0.7</v>
      </c>
      <c r="M779" s="1">
        <v>2.15</v>
      </c>
      <c r="N779" s="1">
        <v>2.6999999999999999E-5</v>
      </c>
      <c r="O779" s="1">
        <v>8.9999999999999993E-3</v>
      </c>
      <c r="P779" s="1">
        <v>3.9999999999999998E-7</v>
      </c>
      <c r="Q779" s="1">
        <v>0.20275849268394699</v>
      </c>
      <c r="R779" s="1">
        <v>9.7608019798650397E-4</v>
      </c>
      <c r="S779" s="16">
        <f t="shared" si="84"/>
        <v>1.8577044143981631</v>
      </c>
      <c r="T779" s="16">
        <f t="shared" si="85"/>
        <v>0.10602947183994249</v>
      </c>
      <c r="U779" s="5">
        <f t="shared" si="86"/>
        <v>5.0896011353374331E-3</v>
      </c>
      <c r="V779" s="18">
        <f t="shared" si="87"/>
        <v>2.9049170367107533E-4</v>
      </c>
      <c r="W779" s="18">
        <f t="shared" si="88"/>
        <v>2.672523673773893E-4</v>
      </c>
      <c r="X779" s="5">
        <f>LOOKUP(G194,'Load Factor Adjustment'!$A$32:$A$36,'Load Factor Adjustment'!$D$32:$D$36)</f>
        <v>0.68571428571428572</v>
      </c>
      <c r="Y779" s="5">
        <f t="shared" si="89"/>
        <v>3.4900122070885258E-3</v>
      </c>
      <c r="Z779" s="18">
        <f t="shared" si="90"/>
        <v>1.8325876620163838E-4</v>
      </c>
    </row>
    <row r="780" spans="1:26" s="5" customFormat="1" ht="15" customHeight="1" x14ac:dyDescent="0.25">
      <c r="A780" s="2">
        <v>2015</v>
      </c>
      <c r="B780" s="2">
        <v>2091</v>
      </c>
      <c r="C780" s="3" t="s">
        <v>9</v>
      </c>
      <c r="D780" s="4">
        <v>42492</v>
      </c>
      <c r="E780" s="2">
        <v>5920</v>
      </c>
      <c r="F780" s="3" t="s">
        <v>5</v>
      </c>
      <c r="G780" s="3" t="s">
        <v>1</v>
      </c>
      <c r="H780" s="3" t="s">
        <v>4</v>
      </c>
      <c r="I780" s="2">
        <v>1983</v>
      </c>
      <c r="J780" s="2">
        <v>400</v>
      </c>
      <c r="K780" s="2">
        <v>81</v>
      </c>
      <c r="L780" s="2">
        <v>0.7</v>
      </c>
      <c r="M780" s="1">
        <v>12.09</v>
      </c>
      <c r="N780" s="1">
        <v>2.7999999999999998E-4</v>
      </c>
      <c r="O780" s="1">
        <v>0.60499999999999998</v>
      </c>
      <c r="P780" s="1">
        <v>4.3999999999999999E-5</v>
      </c>
      <c r="Q780" s="1">
        <v>0.38624999948045502</v>
      </c>
      <c r="R780" s="1">
        <v>2.83250000975627E-2</v>
      </c>
      <c r="S780" s="16"/>
      <c r="T780" s="16"/>
      <c r="V780" s="18"/>
      <c r="W780" s="18"/>
      <c r="Z780" s="18"/>
    </row>
    <row r="781" spans="1:26" s="5" customFormat="1" ht="15" customHeight="1" x14ac:dyDescent="0.25">
      <c r="A781" s="2">
        <v>2015</v>
      </c>
      <c r="B781" s="2">
        <v>2091</v>
      </c>
      <c r="C781" s="3" t="s">
        <v>9</v>
      </c>
      <c r="D781" s="4">
        <v>42492</v>
      </c>
      <c r="E781" s="2">
        <v>5921</v>
      </c>
      <c r="F781" s="3" t="s">
        <v>2</v>
      </c>
      <c r="G781" s="3" t="s">
        <v>1</v>
      </c>
      <c r="H781" s="3" t="s">
        <v>0</v>
      </c>
      <c r="I781" s="2">
        <v>2015</v>
      </c>
      <c r="J781" s="2">
        <v>400</v>
      </c>
      <c r="K781" s="2">
        <v>100</v>
      </c>
      <c r="L781" s="2">
        <v>0.7</v>
      </c>
      <c r="M781" s="1">
        <v>2.3199999999999998</v>
      </c>
      <c r="N781" s="1">
        <v>3.0000000000000001E-5</v>
      </c>
      <c r="O781" s="1">
        <v>0.112</v>
      </c>
      <c r="P781" s="1">
        <v>7.9999999999999996E-6</v>
      </c>
      <c r="Q781" s="1">
        <v>7.3456786765305995E-2</v>
      </c>
      <c r="R781" s="1">
        <v>3.9506173221248797E-3</v>
      </c>
      <c r="S781" s="16">
        <f t="shared" si="84"/>
        <v>0.31279321271514904</v>
      </c>
      <c r="T781" s="16">
        <f t="shared" si="85"/>
        <v>2.4374382775437822E-2</v>
      </c>
      <c r="U781" s="5">
        <f t="shared" si="86"/>
        <v>8.5696770606890152E-4</v>
      </c>
      <c r="V781" s="18">
        <f t="shared" si="87"/>
        <v>6.6779130891610476E-5</v>
      </c>
      <c r="W781" s="18">
        <f t="shared" si="88"/>
        <v>6.1436800420281636E-5</v>
      </c>
      <c r="X781" s="5">
        <f>LOOKUP(G196,'Load Factor Adjustment'!$A$32:$A$36,'Load Factor Adjustment'!$D$32:$D$36)</f>
        <v>0.68571428571428572</v>
      </c>
      <c r="Y781" s="5">
        <f t="shared" si="89"/>
        <v>5.8763499844724672E-4</v>
      </c>
      <c r="Z781" s="18">
        <f t="shared" si="90"/>
        <v>4.2128091716764548E-5</v>
      </c>
    </row>
    <row r="782" spans="1:26" s="5" customFormat="1" ht="15" customHeight="1" x14ac:dyDescent="0.25">
      <c r="A782" s="2">
        <v>2015</v>
      </c>
      <c r="B782" s="2">
        <v>2092</v>
      </c>
      <c r="C782" s="3" t="s">
        <v>9</v>
      </c>
      <c r="D782" s="4">
        <v>42493</v>
      </c>
      <c r="E782" s="2">
        <v>5922</v>
      </c>
      <c r="F782" s="3" t="s">
        <v>5</v>
      </c>
      <c r="G782" s="3" t="s">
        <v>1</v>
      </c>
      <c r="H782" s="3" t="s">
        <v>4</v>
      </c>
      <c r="I782" s="2">
        <v>1988</v>
      </c>
      <c r="J782" s="2">
        <v>1000</v>
      </c>
      <c r="K782" s="2">
        <v>81</v>
      </c>
      <c r="L782" s="2">
        <v>0.7</v>
      </c>
      <c r="M782" s="1">
        <v>8.17</v>
      </c>
      <c r="N782" s="1">
        <v>1.9000000000000001E-4</v>
      </c>
      <c r="O782" s="1">
        <v>0.47899999999999998</v>
      </c>
      <c r="P782" s="1">
        <v>3.6100000000000003E-5</v>
      </c>
      <c r="Q782" s="1">
        <v>0.65312499823131898</v>
      </c>
      <c r="R782" s="1">
        <v>5.70124979608094E-2</v>
      </c>
      <c r="S782" s="16"/>
      <c r="T782" s="16"/>
      <c r="V782" s="18"/>
      <c r="W782" s="18"/>
      <c r="Z782" s="18"/>
    </row>
    <row r="783" spans="1:26" s="5" customFormat="1" ht="15" customHeight="1" x14ac:dyDescent="0.25">
      <c r="A783" s="2">
        <v>2015</v>
      </c>
      <c r="B783" s="2">
        <v>2092</v>
      </c>
      <c r="C783" s="3" t="s">
        <v>9</v>
      </c>
      <c r="D783" s="4">
        <v>42493</v>
      </c>
      <c r="E783" s="2">
        <v>5923</v>
      </c>
      <c r="F783" s="3" t="s">
        <v>2</v>
      </c>
      <c r="G783" s="3" t="s">
        <v>1</v>
      </c>
      <c r="H783" s="3" t="s">
        <v>28</v>
      </c>
      <c r="I783" s="2">
        <v>2014</v>
      </c>
      <c r="J783" s="2">
        <v>1000</v>
      </c>
      <c r="K783" s="2">
        <v>95</v>
      </c>
      <c r="L783" s="2">
        <v>0.7</v>
      </c>
      <c r="M783" s="1">
        <v>2.15</v>
      </c>
      <c r="N783" s="1">
        <v>2.6999999999999999E-5</v>
      </c>
      <c r="O783" s="1">
        <v>8.9999999999999993E-3</v>
      </c>
      <c r="P783" s="1">
        <v>8.9999999999999996E-7</v>
      </c>
      <c r="Q783" s="1">
        <v>0.16749614613021699</v>
      </c>
      <c r="R783" s="1">
        <v>9.8958327891489491E-4</v>
      </c>
      <c r="S783" s="16">
        <f t="shared" si="84"/>
        <v>0.48562885210110196</v>
      </c>
      <c r="T783" s="16">
        <f t="shared" si="85"/>
        <v>5.6022914681894506E-2</v>
      </c>
      <c r="U783" s="5">
        <f t="shared" si="86"/>
        <v>1.3304900057564436E-3</v>
      </c>
      <c r="V783" s="18">
        <f t="shared" si="87"/>
        <v>1.5348743748464248E-4</v>
      </c>
      <c r="W783" s="18">
        <f t="shared" si="88"/>
        <v>1.4120844248587108E-4</v>
      </c>
      <c r="X783" s="5">
        <f>LOOKUP(G198,'Load Factor Adjustment'!$A$32:$A$36,'Load Factor Adjustment'!$D$32:$D$36)</f>
        <v>0.68571428571428572</v>
      </c>
      <c r="Y783" s="5">
        <f t="shared" si="89"/>
        <v>9.1233600394727569E-4</v>
      </c>
      <c r="Z783" s="18">
        <f t="shared" si="90"/>
        <v>9.6828646276025888E-5</v>
      </c>
    </row>
    <row r="784" spans="1:26" s="5" customFormat="1" ht="15" customHeight="1" x14ac:dyDescent="0.25">
      <c r="A784" s="2">
        <v>2015</v>
      </c>
      <c r="B784" s="2">
        <v>2093</v>
      </c>
      <c r="C784" s="3" t="s">
        <v>9</v>
      </c>
      <c r="D784" s="4">
        <v>42492</v>
      </c>
      <c r="E784" s="2">
        <v>5924</v>
      </c>
      <c r="F784" s="3" t="s">
        <v>5</v>
      </c>
      <c r="G784" s="3" t="s">
        <v>1</v>
      </c>
      <c r="H784" s="3" t="s">
        <v>4</v>
      </c>
      <c r="I784" s="2">
        <v>1986</v>
      </c>
      <c r="J784" s="2">
        <v>1500</v>
      </c>
      <c r="K784" s="2">
        <v>61</v>
      </c>
      <c r="L784" s="2">
        <v>0.7</v>
      </c>
      <c r="M784" s="1">
        <v>12.09</v>
      </c>
      <c r="N784" s="1">
        <v>2.7999999999999998E-4</v>
      </c>
      <c r="O784" s="1">
        <v>0.60499999999999998</v>
      </c>
      <c r="P784" s="1">
        <v>4.3999999999999999E-5</v>
      </c>
      <c r="Q784" s="1">
        <v>1.09079860964388</v>
      </c>
      <c r="R784" s="1">
        <v>7.9991898423672395E-2</v>
      </c>
      <c r="S784" s="16"/>
      <c r="T784" s="16"/>
      <c r="V784" s="18"/>
      <c r="W784" s="18"/>
      <c r="Z784" s="18"/>
    </row>
    <row r="785" spans="1:26" s="5" customFormat="1" ht="15" customHeight="1" x14ac:dyDescent="0.25">
      <c r="A785" s="2">
        <v>2015</v>
      </c>
      <c r="B785" s="2">
        <v>2093</v>
      </c>
      <c r="C785" s="3" t="s">
        <v>9</v>
      </c>
      <c r="D785" s="4">
        <v>42492</v>
      </c>
      <c r="E785" s="2">
        <v>5925</v>
      </c>
      <c r="F785" s="3" t="s">
        <v>2</v>
      </c>
      <c r="G785" s="3" t="s">
        <v>1</v>
      </c>
      <c r="H785" s="3" t="s">
        <v>0</v>
      </c>
      <c r="I785" s="2">
        <v>2015</v>
      </c>
      <c r="J785" s="2">
        <v>1500</v>
      </c>
      <c r="K785" s="2">
        <v>55</v>
      </c>
      <c r="L785" s="2">
        <v>0.7</v>
      </c>
      <c r="M785" s="1">
        <v>2.74</v>
      </c>
      <c r="N785" s="1">
        <v>3.6000000000000001E-5</v>
      </c>
      <c r="O785" s="1">
        <v>8.9999999999999993E-3</v>
      </c>
      <c r="P785" s="1">
        <v>8.9999999999999996E-7</v>
      </c>
      <c r="Q785" s="1">
        <v>0.19160879424823901</v>
      </c>
      <c r="R785" s="1">
        <v>1.0026041129892499E-3</v>
      </c>
      <c r="S785" s="16">
        <f t="shared" si="84"/>
        <v>0.89918981539564102</v>
      </c>
      <c r="T785" s="16">
        <f t="shared" si="85"/>
        <v>7.8989294310683147E-2</v>
      </c>
      <c r="U785" s="5">
        <f t="shared" si="86"/>
        <v>2.4635337408099754E-3</v>
      </c>
      <c r="V785" s="18">
        <f t="shared" si="87"/>
        <v>2.1640902550872096E-4</v>
      </c>
      <c r="W785" s="18">
        <f t="shared" si="88"/>
        <v>1.9909630346802329E-4</v>
      </c>
      <c r="X785" s="5">
        <f>LOOKUP(G200,'Load Factor Adjustment'!$A$32:$A$36,'Load Factor Adjustment'!$D$32:$D$36)</f>
        <v>0.68571428571428572</v>
      </c>
      <c r="Y785" s="5">
        <f t="shared" si="89"/>
        <v>1.6892802794125545E-3</v>
      </c>
      <c r="Z785" s="18">
        <f t="shared" si="90"/>
        <v>1.3652317952093026E-4</v>
      </c>
    </row>
    <row r="786" spans="1:26" s="5" customFormat="1" ht="15" customHeight="1" x14ac:dyDescent="0.25">
      <c r="A786" s="2">
        <v>2015</v>
      </c>
      <c r="B786" s="2">
        <v>2094</v>
      </c>
      <c r="C786" s="3" t="s">
        <v>9</v>
      </c>
      <c r="D786" s="4">
        <v>42492</v>
      </c>
      <c r="E786" s="2">
        <v>5926</v>
      </c>
      <c r="F786" s="3" t="s">
        <v>5</v>
      </c>
      <c r="G786" s="3" t="s">
        <v>1</v>
      </c>
      <c r="H786" s="3" t="s">
        <v>4</v>
      </c>
      <c r="I786" s="2">
        <v>1983</v>
      </c>
      <c r="J786" s="2">
        <v>400</v>
      </c>
      <c r="K786" s="2">
        <v>50</v>
      </c>
      <c r="L786" s="2">
        <v>0.7</v>
      </c>
      <c r="M786" s="1">
        <v>12.09</v>
      </c>
      <c r="N786" s="1">
        <v>2.7999999999999998E-4</v>
      </c>
      <c r="O786" s="1">
        <v>0.60499999999999998</v>
      </c>
      <c r="P786" s="1">
        <v>4.3999999999999999E-5</v>
      </c>
      <c r="Q786" s="1">
        <v>0.238425925605219</v>
      </c>
      <c r="R786" s="1">
        <v>1.7484567961458398E-2</v>
      </c>
      <c r="S786" s="16"/>
      <c r="T786" s="16"/>
      <c r="V786" s="18"/>
      <c r="W786" s="18"/>
      <c r="Z786" s="18"/>
    </row>
    <row r="787" spans="1:26" s="5" customFormat="1" ht="15.75" customHeight="1" x14ac:dyDescent="0.25">
      <c r="A787" s="2">
        <v>2015</v>
      </c>
      <c r="B787" s="2">
        <v>2094</v>
      </c>
      <c r="C787" s="3" t="s">
        <v>9</v>
      </c>
      <c r="D787" s="4">
        <v>42492</v>
      </c>
      <c r="E787" s="2">
        <v>5927</v>
      </c>
      <c r="F787" s="3" t="s">
        <v>2</v>
      </c>
      <c r="G787" s="3" t="s">
        <v>1</v>
      </c>
      <c r="H787" s="3" t="s">
        <v>0</v>
      </c>
      <c r="I787" s="2">
        <v>2015</v>
      </c>
      <c r="J787" s="2">
        <v>400</v>
      </c>
      <c r="K787" s="2">
        <v>55</v>
      </c>
      <c r="L787" s="2">
        <v>0.7</v>
      </c>
      <c r="M787" s="1">
        <v>2.74</v>
      </c>
      <c r="N787" s="1">
        <v>3.6000000000000001E-5</v>
      </c>
      <c r="O787" s="1">
        <v>8.9999999999999993E-3</v>
      </c>
      <c r="P787" s="1">
        <v>8.9999999999999996E-7</v>
      </c>
      <c r="Q787" s="1">
        <v>4.7734567293439903E-2</v>
      </c>
      <c r="R787" s="1">
        <v>1.8333332278534499E-4</v>
      </c>
      <c r="S787" s="16">
        <f t="shared" si="84"/>
        <v>0.19069135831177908</v>
      </c>
      <c r="T787" s="16">
        <f t="shared" si="85"/>
        <v>1.7301234638673054E-2</v>
      </c>
      <c r="U787" s="5">
        <f t="shared" si="86"/>
        <v>5.2244207756651801E-4</v>
      </c>
      <c r="V787" s="18">
        <f t="shared" si="87"/>
        <v>4.7400642845679602E-5</v>
      </c>
      <c r="W787" s="18">
        <f t="shared" si="88"/>
        <v>4.3608591418025237E-5</v>
      </c>
      <c r="X787" s="5">
        <f>LOOKUP(G202,'Load Factor Adjustment'!$A$32:$A$36,'Load Factor Adjustment'!$D$32:$D$36)</f>
        <v>0.68571428571428572</v>
      </c>
      <c r="Y787" s="5">
        <f t="shared" si="89"/>
        <v>3.5824599604561235E-4</v>
      </c>
      <c r="Z787" s="18">
        <f t="shared" si="90"/>
        <v>2.9903034115217305E-5</v>
      </c>
    </row>
    <row r="788" spans="1:26" s="5" customFormat="1" ht="15" customHeight="1" x14ac:dyDescent="0.25">
      <c r="A788" s="2">
        <v>2015</v>
      </c>
      <c r="B788" s="2">
        <v>2150</v>
      </c>
      <c r="C788" s="3" t="s">
        <v>10</v>
      </c>
      <c r="D788" s="4">
        <v>42457</v>
      </c>
      <c r="E788" s="2">
        <v>5991</v>
      </c>
      <c r="F788" s="3" t="s">
        <v>5</v>
      </c>
      <c r="G788" s="3" t="s">
        <v>1</v>
      </c>
      <c r="H788" s="3" t="s">
        <v>4</v>
      </c>
      <c r="I788" s="2">
        <v>1978</v>
      </c>
      <c r="J788" s="2">
        <v>500</v>
      </c>
      <c r="K788" s="2">
        <v>95</v>
      </c>
      <c r="L788" s="2">
        <v>0.7</v>
      </c>
      <c r="M788" s="1">
        <v>12.09</v>
      </c>
      <c r="N788" s="1">
        <v>2.7999999999999998E-4</v>
      </c>
      <c r="O788" s="1">
        <v>0.60499999999999998</v>
      </c>
      <c r="P788" s="1">
        <v>4.3999999999999999E-5</v>
      </c>
      <c r="Q788" s="1">
        <v>0.56626157331239502</v>
      </c>
      <c r="R788" s="1">
        <v>4.1525848908463801E-2</v>
      </c>
      <c r="S788" s="16"/>
      <c r="T788" s="16"/>
      <c r="V788" s="18"/>
      <c r="W788" s="18"/>
      <c r="Z788" s="18"/>
    </row>
    <row r="789" spans="1:26" s="5" customFormat="1" ht="15" customHeight="1" x14ac:dyDescent="0.25">
      <c r="A789" s="2">
        <v>2015</v>
      </c>
      <c r="B789" s="2">
        <v>2150</v>
      </c>
      <c r="C789" s="3" t="s">
        <v>10</v>
      </c>
      <c r="D789" s="4">
        <v>42457</v>
      </c>
      <c r="E789" s="2">
        <v>5993</v>
      </c>
      <c r="F789" s="3" t="s">
        <v>2</v>
      </c>
      <c r="G789" s="3" t="s">
        <v>1</v>
      </c>
      <c r="H789" s="3" t="s">
        <v>28</v>
      </c>
      <c r="I789" s="2">
        <v>2014</v>
      </c>
      <c r="J789" s="2">
        <v>500</v>
      </c>
      <c r="K789" s="2">
        <v>115</v>
      </c>
      <c r="L789" s="2">
        <v>0.7</v>
      </c>
      <c r="M789" s="1">
        <v>2.15</v>
      </c>
      <c r="N789" s="1">
        <v>2.6999999999999999E-5</v>
      </c>
      <c r="O789" s="1">
        <v>8.9999999999999993E-3</v>
      </c>
      <c r="P789" s="1">
        <v>3.9999999999999998E-7</v>
      </c>
      <c r="Q789" s="1">
        <v>9.8384454721259298E-2</v>
      </c>
      <c r="R789" s="1">
        <v>4.4367281527972501E-4</v>
      </c>
      <c r="S789" s="16">
        <f t="shared" si="84"/>
        <v>0.46787711859113573</v>
      </c>
      <c r="T789" s="16">
        <f t="shared" si="85"/>
        <v>4.1082176093184077E-2</v>
      </c>
      <c r="U789" s="5">
        <f t="shared" si="86"/>
        <v>1.281855119427769E-3</v>
      </c>
      <c r="V789" s="18">
        <f t="shared" si="87"/>
        <v>1.1255390710461391E-4</v>
      </c>
      <c r="W789" s="18">
        <f t="shared" si="88"/>
        <v>1.035495945362448E-4</v>
      </c>
      <c r="X789" s="5">
        <f>LOOKUP(G204,'Load Factor Adjustment'!$A$32:$A$36,'Load Factor Adjustment'!$D$32:$D$36)</f>
        <v>0.68571428571428572</v>
      </c>
      <c r="Y789" s="5">
        <f t="shared" si="89"/>
        <v>8.7898636760761308E-4</v>
      </c>
      <c r="Z789" s="18">
        <f t="shared" si="90"/>
        <v>7.1005436253425002E-5</v>
      </c>
    </row>
    <row r="790" spans="1:26" s="5" customFormat="1" ht="15" customHeight="1" x14ac:dyDescent="0.25">
      <c r="A790" s="2">
        <v>2015</v>
      </c>
      <c r="B790" s="2">
        <v>2153</v>
      </c>
      <c r="C790" s="3" t="s">
        <v>17</v>
      </c>
      <c r="D790" s="4">
        <v>42443</v>
      </c>
      <c r="E790" s="2">
        <v>5670</v>
      </c>
      <c r="F790" s="3" t="s">
        <v>5</v>
      </c>
      <c r="G790" s="3" t="s">
        <v>1</v>
      </c>
      <c r="H790" s="3" t="s">
        <v>4</v>
      </c>
      <c r="I790" s="2">
        <v>1973</v>
      </c>
      <c r="J790" s="2">
        <v>1400</v>
      </c>
      <c r="K790" s="2">
        <v>76</v>
      </c>
      <c r="L790" s="2">
        <v>0.7</v>
      </c>
      <c r="M790" s="1">
        <v>12.09</v>
      </c>
      <c r="N790" s="1">
        <v>2.7999999999999998E-4</v>
      </c>
      <c r="O790" s="1">
        <v>0.60499999999999998</v>
      </c>
      <c r="P790" s="1">
        <v>4.3999999999999999E-5</v>
      </c>
      <c r="Q790" s="1">
        <v>1.26842592421977</v>
      </c>
      <c r="R790" s="1">
        <v>9.3017901554958898E-2</v>
      </c>
      <c r="S790" s="16"/>
      <c r="T790" s="16"/>
      <c r="V790" s="18"/>
      <c r="W790" s="18"/>
      <c r="Z790" s="18"/>
    </row>
    <row r="791" spans="1:26" s="5" customFormat="1" ht="15" customHeight="1" x14ac:dyDescent="0.25">
      <c r="A791" s="2">
        <v>2015</v>
      </c>
      <c r="B791" s="2">
        <v>2153</v>
      </c>
      <c r="C791" s="3" t="s">
        <v>17</v>
      </c>
      <c r="D791" s="4">
        <v>42443</v>
      </c>
      <c r="E791" s="2">
        <v>5671</v>
      </c>
      <c r="F791" s="3" t="s">
        <v>2</v>
      </c>
      <c r="G791" s="3" t="s">
        <v>1</v>
      </c>
      <c r="H791" s="3" t="s">
        <v>0</v>
      </c>
      <c r="I791" s="2">
        <v>2016</v>
      </c>
      <c r="J791" s="2">
        <v>1400</v>
      </c>
      <c r="K791" s="2">
        <v>85</v>
      </c>
      <c r="L791" s="2">
        <v>0.7</v>
      </c>
      <c r="M791" s="1">
        <v>2.74</v>
      </c>
      <c r="N791" s="1">
        <v>3.6000000000000001E-5</v>
      </c>
      <c r="O791" s="1">
        <v>0.112</v>
      </c>
      <c r="P791" s="1">
        <v>7.9999999999999996E-6</v>
      </c>
      <c r="Q791" s="1">
        <v>0.27472839207724697</v>
      </c>
      <c r="R791" s="1">
        <v>1.5425925967673299E-2</v>
      </c>
      <c r="S791" s="16">
        <f t="shared" si="84"/>
        <v>0.99369753214252299</v>
      </c>
      <c r="T791" s="16">
        <f t="shared" si="85"/>
        <v>7.7591975587285603E-2</v>
      </c>
      <c r="U791" s="5">
        <f t="shared" si="86"/>
        <v>2.7224589921712957E-3</v>
      </c>
      <c r="V791" s="18">
        <f t="shared" si="87"/>
        <v>2.1258075503365918E-4</v>
      </c>
      <c r="W791" s="18">
        <f t="shared" si="88"/>
        <v>1.9557429463096647E-4</v>
      </c>
      <c r="X791" s="5">
        <f>LOOKUP(G206,'Load Factor Adjustment'!$A$32:$A$36,'Load Factor Adjustment'!$D$32:$D$36)</f>
        <v>0.68571428571428572</v>
      </c>
      <c r="Y791" s="5">
        <f t="shared" si="89"/>
        <v>1.8668290232031742E-3</v>
      </c>
      <c r="Z791" s="18">
        <f t="shared" si="90"/>
        <v>1.3410808774694843E-4</v>
      </c>
    </row>
    <row r="792" spans="1:26" s="5" customFormat="1" ht="15" customHeight="1" x14ac:dyDescent="0.25">
      <c r="A792" s="2">
        <v>2014</v>
      </c>
      <c r="B792" s="2">
        <v>2154</v>
      </c>
      <c r="C792" s="3" t="s">
        <v>25</v>
      </c>
      <c r="D792" s="4">
        <v>42409</v>
      </c>
      <c r="E792" s="2">
        <v>5965</v>
      </c>
      <c r="F792" s="3" t="s">
        <v>5</v>
      </c>
      <c r="G792" s="3" t="s">
        <v>1</v>
      </c>
      <c r="H792" s="3" t="s">
        <v>4</v>
      </c>
      <c r="I792" s="2">
        <v>1982</v>
      </c>
      <c r="J792" s="2">
        <v>1200</v>
      </c>
      <c r="K792" s="2">
        <v>310</v>
      </c>
      <c r="L792" s="2">
        <v>0.7</v>
      </c>
      <c r="M792" s="1">
        <v>10.23</v>
      </c>
      <c r="N792" s="1">
        <v>2.4000000000000001E-4</v>
      </c>
      <c r="O792" s="1">
        <v>0.39600000000000002</v>
      </c>
      <c r="P792" s="1">
        <v>2.8799999999999999E-5</v>
      </c>
      <c r="Q792" s="1">
        <v>3.7630553391926198</v>
      </c>
      <c r="R792" s="1">
        <v>0.21286665966903501</v>
      </c>
      <c r="S792" s="16"/>
      <c r="T792" s="16"/>
      <c r="V792" s="18"/>
      <c r="W792" s="18"/>
      <c r="Z792" s="18"/>
    </row>
    <row r="793" spans="1:26" s="5" customFormat="1" ht="15" customHeight="1" x14ac:dyDescent="0.25">
      <c r="A793" s="2">
        <v>2014</v>
      </c>
      <c r="B793" s="2">
        <v>2154</v>
      </c>
      <c r="C793" s="3" t="s">
        <v>25</v>
      </c>
      <c r="D793" s="4">
        <v>42409</v>
      </c>
      <c r="E793" s="2">
        <v>5967</v>
      </c>
      <c r="F793" s="3" t="s">
        <v>2</v>
      </c>
      <c r="G793" s="3" t="s">
        <v>1</v>
      </c>
      <c r="H793" s="3" t="s">
        <v>0</v>
      </c>
      <c r="I793" s="2">
        <v>2015</v>
      </c>
      <c r="J793" s="2">
        <v>1200</v>
      </c>
      <c r="K793" s="2">
        <v>360</v>
      </c>
      <c r="L793" s="2">
        <v>0.7</v>
      </c>
      <c r="M793" s="1">
        <v>0.26</v>
      </c>
      <c r="N793" s="1">
        <v>3.5999999999999998E-6</v>
      </c>
      <c r="O793" s="1">
        <v>8.9999999999999993E-3</v>
      </c>
      <c r="P793" s="1">
        <v>2.9999999999999999E-7</v>
      </c>
      <c r="Q793" s="1">
        <v>9.3866661689135406E-2</v>
      </c>
      <c r="R793" s="1">
        <v>3.5999998307714798E-3</v>
      </c>
      <c r="S793" s="16">
        <f t="shared" si="84"/>
        <v>3.6691886775034845</v>
      </c>
      <c r="T793" s="16">
        <f t="shared" si="85"/>
        <v>0.20926665983826354</v>
      </c>
      <c r="U793" s="5">
        <f t="shared" si="86"/>
        <v>1.0052571719187629E-2</v>
      </c>
      <c r="V793" s="18">
        <f t="shared" si="87"/>
        <v>5.7333331462537955E-4</v>
      </c>
      <c r="W793" s="18">
        <f t="shared" si="88"/>
        <v>5.2746664945534918E-4</v>
      </c>
      <c r="X793" s="5">
        <f>LOOKUP(G208,'Load Factor Adjustment'!$A$32:$A$36,'Load Factor Adjustment'!$D$32:$D$36)</f>
        <v>0.68571428571428572</v>
      </c>
      <c r="Y793" s="5">
        <f t="shared" si="89"/>
        <v>6.8931920360143749E-3</v>
      </c>
      <c r="Z793" s="18">
        <f t="shared" si="90"/>
        <v>3.6169141676938227E-4</v>
      </c>
    </row>
    <row r="794" spans="1:26" s="5" customFormat="1" ht="15" customHeight="1" x14ac:dyDescent="0.25">
      <c r="A794" s="2">
        <v>2015</v>
      </c>
      <c r="B794" s="2">
        <v>2159</v>
      </c>
      <c r="C794" s="3" t="s">
        <v>17</v>
      </c>
      <c r="D794" s="4">
        <v>42620</v>
      </c>
      <c r="E794" s="2">
        <v>6000</v>
      </c>
      <c r="F794" s="3" t="s">
        <v>5</v>
      </c>
      <c r="G794" s="3" t="s">
        <v>1</v>
      </c>
      <c r="H794" s="3" t="s">
        <v>4</v>
      </c>
      <c r="I794" s="2">
        <v>1989</v>
      </c>
      <c r="J794" s="2">
        <v>400</v>
      </c>
      <c r="K794" s="2">
        <v>82</v>
      </c>
      <c r="L794" s="2">
        <v>0.7</v>
      </c>
      <c r="M794" s="1">
        <v>8.17</v>
      </c>
      <c r="N794" s="1">
        <v>1.9000000000000001E-4</v>
      </c>
      <c r="O794" s="1">
        <v>0.47899999999999998</v>
      </c>
      <c r="P794" s="1">
        <v>3.6100000000000003E-5</v>
      </c>
      <c r="Q794" s="1">
        <v>0.26447530792576801</v>
      </c>
      <c r="R794" s="1">
        <v>2.3086542384130201E-2</v>
      </c>
      <c r="S794" s="16"/>
      <c r="T794" s="16"/>
      <c r="V794" s="18"/>
      <c r="W794" s="18"/>
      <c r="Z794" s="18"/>
    </row>
    <row r="795" spans="1:26" s="5" customFormat="1" ht="15" customHeight="1" x14ac:dyDescent="0.25">
      <c r="A795" s="2">
        <v>2015</v>
      </c>
      <c r="B795" s="2">
        <v>2159</v>
      </c>
      <c r="C795" s="3" t="s">
        <v>17</v>
      </c>
      <c r="D795" s="4">
        <v>42620</v>
      </c>
      <c r="E795" s="2">
        <v>6001</v>
      </c>
      <c r="F795" s="3" t="s">
        <v>2</v>
      </c>
      <c r="G795" s="3" t="s">
        <v>1</v>
      </c>
      <c r="H795" s="3" t="s">
        <v>0</v>
      </c>
      <c r="I795" s="2">
        <v>2016</v>
      </c>
      <c r="J795" s="2">
        <v>400</v>
      </c>
      <c r="K795" s="2">
        <v>100</v>
      </c>
      <c r="L795" s="2">
        <v>0.7</v>
      </c>
      <c r="M795" s="1">
        <v>2.3199999999999998</v>
      </c>
      <c r="N795" s="1">
        <v>3.0000000000000001E-5</v>
      </c>
      <c r="O795" s="1">
        <v>0.112</v>
      </c>
      <c r="P795" s="1">
        <v>7.9999999999999996E-6</v>
      </c>
      <c r="Q795" s="1">
        <v>7.3456786765305995E-2</v>
      </c>
      <c r="R795" s="1">
        <v>3.9506173221248797E-3</v>
      </c>
      <c r="S795" s="16">
        <f t="shared" si="84"/>
        <v>0.19101852116046203</v>
      </c>
      <c r="T795" s="16">
        <f t="shared" si="85"/>
        <v>1.9135925062005323E-2</v>
      </c>
      <c r="U795" s="5">
        <f t="shared" si="86"/>
        <v>5.2333841413825216E-4</v>
      </c>
      <c r="V795" s="18">
        <f t="shared" si="87"/>
        <v>5.2427191950699514E-5</v>
      </c>
      <c r="W795" s="18">
        <f t="shared" si="88"/>
        <v>4.8233016594643557E-5</v>
      </c>
      <c r="X795" s="5">
        <f>LOOKUP(G210,'Load Factor Adjustment'!$A$32:$A$36,'Load Factor Adjustment'!$D$32:$D$36)</f>
        <v>0.68571428571428572</v>
      </c>
      <c r="Y795" s="5">
        <f t="shared" si="89"/>
        <v>3.5886062683765862E-4</v>
      </c>
      <c r="Z795" s="18">
        <f t="shared" si="90"/>
        <v>3.3074068522041294E-5</v>
      </c>
    </row>
    <row r="796" spans="1:26" s="5" customFormat="1" ht="15" customHeight="1" x14ac:dyDescent="0.25">
      <c r="A796" s="2">
        <v>2015</v>
      </c>
      <c r="B796" s="2">
        <v>2165</v>
      </c>
      <c r="C796" s="3" t="s">
        <v>7</v>
      </c>
      <c r="D796" s="4">
        <v>42675</v>
      </c>
      <c r="E796" s="2">
        <v>6011</v>
      </c>
      <c r="F796" s="3" t="s">
        <v>5</v>
      </c>
      <c r="G796" s="3" t="s">
        <v>1</v>
      </c>
      <c r="H796" s="3" t="s">
        <v>4</v>
      </c>
      <c r="I796" s="2">
        <v>1977</v>
      </c>
      <c r="J796" s="2">
        <v>200</v>
      </c>
      <c r="K796" s="2">
        <v>81</v>
      </c>
      <c r="L796" s="2">
        <v>0.7</v>
      </c>
      <c r="M796" s="1">
        <v>12.09</v>
      </c>
      <c r="N796" s="1">
        <v>2.7999999999999998E-4</v>
      </c>
      <c r="O796" s="1">
        <v>0.60499999999999998</v>
      </c>
      <c r="P796" s="1">
        <v>4.3999999999999999E-5</v>
      </c>
      <c r="Q796" s="1">
        <v>0.18122499962504601</v>
      </c>
      <c r="R796" s="1">
        <v>1.22925000660218E-2</v>
      </c>
      <c r="S796" s="16"/>
      <c r="T796" s="16"/>
      <c r="V796" s="18"/>
      <c r="W796" s="18"/>
      <c r="Z796" s="18"/>
    </row>
    <row r="797" spans="1:26" s="5" customFormat="1" ht="15" customHeight="1" x14ac:dyDescent="0.25">
      <c r="A797" s="2">
        <v>2015</v>
      </c>
      <c r="B797" s="2">
        <v>2165</v>
      </c>
      <c r="C797" s="3" t="s">
        <v>7</v>
      </c>
      <c r="D797" s="4">
        <v>42675</v>
      </c>
      <c r="E797" s="2">
        <v>6012</v>
      </c>
      <c r="F797" s="3" t="s">
        <v>2</v>
      </c>
      <c r="G797" s="3" t="s">
        <v>1</v>
      </c>
      <c r="H797" s="3" t="s">
        <v>0</v>
      </c>
      <c r="I797" s="2">
        <v>2016</v>
      </c>
      <c r="J797" s="2">
        <v>200</v>
      </c>
      <c r="K797" s="2">
        <v>108</v>
      </c>
      <c r="L797" s="2">
        <v>0.7</v>
      </c>
      <c r="M797" s="1">
        <v>0.26</v>
      </c>
      <c r="N797" s="1">
        <v>3.9999999999999998E-6</v>
      </c>
      <c r="O797" s="1">
        <v>8.9999999999999993E-3</v>
      </c>
      <c r="P797" s="1">
        <v>3.9999999999999998E-7</v>
      </c>
      <c r="Q797" s="1">
        <v>4.3999997659544101E-3</v>
      </c>
      <c r="R797" s="1">
        <v>1.56666657619387E-4</v>
      </c>
      <c r="S797" s="16">
        <f t="shared" si="84"/>
        <v>0.17682499985909161</v>
      </c>
      <c r="T797" s="16">
        <f t="shared" si="85"/>
        <v>1.2135833408402413E-2</v>
      </c>
      <c r="U797" s="5">
        <f t="shared" si="86"/>
        <v>4.8445205440847015E-4</v>
      </c>
      <c r="V797" s="18">
        <f t="shared" si="87"/>
        <v>3.3248858653157295E-5</v>
      </c>
      <c r="W797" s="18">
        <f t="shared" si="88"/>
        <v>3.0588949960904711E-5</v>
      </c>
      <c r="X797" s="5">
        <f>LOOKUP(G212,'Load Factor Adjustment'!$A$32:$A$36,'Load Factor Adjustment'!$D$32:$D$36)</f>
        <v>0.68571428571428572</v>
      </c>
      <c r="Y797" s="5">
        <f t="shared" si="89"/>
        <v>3.3219569445152241E-4</v>
      </c>
      <c r="Z797" s="18">
        <f t="shared" si="90"/>
        <v>2.0975279973191801E-5</v>
      </c>
    </row>
    <row r="798" spans="1:26" s="5" customFormat="1" ht="15" customHeight="1" x14ac:dyDescent="0.25">
      <c r="A798" s="2">
        <v>2015</v>
      </c>
      <c r="B798" s="2">
        <v>2185</v>
      </c>
      <c r="C798" s="3" t="s">
        <v>16</v>
      </c>
      <c r="D798" s="4">
        <v>42562</v>
      </c>
      <c r="E798" s="2">
        <v>6060</v>
      </c>
      <c r="F798" s="3" t="s">
        <v>5</v>
      </c>
      <c r="G798" s="3" t="s">
        <v>1</v>
      </c>
      <c r="H798" s="3" t="s">
        <v>4</v>
      </c>
      <c r="I798" s="2">
        <v>1996</v>
      </c>
      <c r="J798" s="2">
        <v>1000</v>
      </c>
      <c r="K798" s="2">
        <v>80</v>
      </c>
      <c r="L798" s="2">
        <v>0.7</v>
      </c>
      <c r="M798" s="1">
        <v>8.17</v>
      </c>
      <c r="N798" s="1">
        <v>1.9000000000000001E-4</v>
      </c>
      <c r="O798" s="1">
        <v>0.47899999999999998</v>
      </c>
      <c r="P798" s="1">
        <v>3.6100000000000003E-5</v>
      </c>
      <c r="Q798" s="1">
        <v>0.64506172664821604</v>
      </c>
      <c r="R798" s="1">
        <v>5.6308639961293198E-2</v>
      </c>
      <c r="S798" s="16"/>
      <c r="T798" s="16"/>
      <c r="V798" s="18"/>
      <c r="W798" s="18"/>
      <c r="Z798" s="18"/>
    </row>
    <row r="799" spans="1:26" s="5" customFormat="1" ht="15" customHeight="1" x14ac:dyDescent="0.25">
      <c r="A799" s="2">
        <v>2015</v>
      </c>
      <c r="B799" s="2">
        <v>2185</v>
      </c>
      <c r="C799" s="3" t="s">
        <v>16</v>
      </c>
      <c r="D799" s="4">
        <v>42562</v>
      </c>
      <c r="E799" s="2">
        <v>6061</v>
      </c>
      <c r="F799" s="3" t="s">
        <v>2</v>
      </c>
      <c r="G799" s="3" t="s">
        <v>1</v>
      </c>
      <c r="H799" s="3" t="s">
        <v>13</v>
      </c>
      <c r="I799" s="2">
        <v>2015</v>
      </c>
      <c r="J799" s="2">
        <v>1000</v>
      </c>
      <c r="K799" s="2">
        <v>101</v>
      </c>
      <c r="L799" s="2">
        <v>0.7</v>
      </c>
      <c r="M799" s="1">
        <v>2.3199999999999998</v>
      </c>
      <c r="N799" s="1">
        <v>3.0000000000000001E-5</v>
      </c>
      <c r="O799" s="1">
        <v>0.112</v>
      </c>
      <c r="P799" s="1">
        <v>7.9999999999999996E-6</v>
      </c>
      <c r="Q799" s="1">
        <v>0.192492275174655</v>
      </c>
      <c r="R799" s="1">
        <v>1.1845679072161301E-2</v>
      </c>
      <c r="S799" s="16">
        <f t="shared" si="84"/>
        <v>0.45256945147356104</v>
      </c>
      <c r="T799" s="16">
        <f t="shared" si="85"/>
        <v>4.4462960889131896E-2</v>
      </c>
      <c r="U799" s="5">
        <f t="shared" si="86"/>
        <v>1.2399163054070165E-3</v>
      </c>
      <c r="V799" s="18">
        <f t="shared" si="87"/>
        <v>1.2181633120310108E-4</v>
      </c>
      <c r="W799" s="18">
        <f t="shared" si="88"/>
        <v>1.12071024706853E-4</v>
      </c>
      <c r="X799" s="5">
        <f>LOOKUP(G214,'Load Factor Adjustment'!$A$32:$A$36,'Load Factor Adjustment'!$D$32:$D$36)</f>
        <v>0.68571428571428572</v>
      </c>
      <c r="Y799" s="5">
        <f t="shared" si="89"/>
        <v>8.5022832370766849E-4</v>
      </c>
      <c r="Z799" s="18">
        <f t="shared" si="90"/>
        <v>7.6848702656127774E-5</v>
      </c>
    </row>
    <row r="800" spans="1:26" s="5" customFormat="1" ht="15" customHeight="1" x14ac:dyDescent="0.25">
      <c r="A800" s="2">
        <v>2014</v>
      </c>
      <c r="B800" s="2">
        <v>2186</v>
      </c>
      <c r="C800" s="3" t="s">
        <v>16</v>
      </c>
      <c r="D800" s="4">
        <v>42562</v>
      </c>
      <c r="E800" s="2">
        <v>6058</v>
      </c>
      <c r="F800" s="3" t="s">
        <v>5</v>
      </c>
      <c r="G800" s="3" t="s">
        <v>1</v>
      </c>
      <c r="H800" s="3" t="s">
        <v>4</v>
      </c>
      <c r="I800" s="2">
        <v>1994</v>
      </c>
      <c r="J800" s="2">
        <v>1900</v>
      </c>
      <c r="K800" s="2">
        <v>104</v>
      </c>
      <c r="L800" s="2">
        <v>0.7</v>
      </c>
      <c r="M800" s="1">
        <v>8.17</v>
      </c>
      <c r="N800" s="1">
        <v>1.9000000000000001E-4</v>
      </c>
      <c r="O800" s="1">
        <v>0.47899999999999998</v>
      </c>
      <c r="P800" s="1">
        <v>3.6100000000000003E-5</v>
      </c>
      <c r="Q800" s="1">
        <v>1.5933024648210901</v>
      </c>
      <c r="R800" s="1">
        <v>0.13908234070439399</v>
      </c>
      <c r="S800" s="16"/>
      <c r="T800" s="16"/>
      <c r="V800" s="18"/>
      <c r="W800" s="18"/>
      <c r="Z800" s="18"/>
    </row>
    <row r="801" spans="1:26" s="5" customFormat="1" ht="15" customHeight="1" x14ac:dyDescent="0.25">
      <c r="A801" s="2">
        <v>2014</v>
      </c>
      <c r="B801" s="2">
        <v>2186</v>
      </c>
      <c r="C801" s="3" t="s">
        <v>16</v>
      </c>
      <c r="D801" s="4">
        <v>42562</v>
      </c>
      <c r="E801" s="2">
        <v>6059</v>
      </c>
      <c r="F801" s="3" t="s">
        <v>2</v>
      </c>
      <c r="G801" s="3" t="s">
        <v>1</v>
      </c>
      <c r="H801" s="3" t="s">
        <v>28</v>
      </c>
      <c r="I801" s="2">
        <v>2014</v>
      </c>
      <c r="J801" s="2">
        <v>1900</v>
      </c>
      <c r="K801" s="2">
        <v>115</v>
      </c>
      <c r="L801" s="2">
        <v>0.7</v>
      </c>
      <c r="M801" s="1">
        <v>2.15</v>
      </c>
      <c r="N801" s="1">
        <v>2.6999999999999999E-5</v>
      </c>
      <c r="O801" s="1">
        <v>8.9999999999999993E-3</v>
      </c>
      <c r="P801" s="1">
        <v>3.9999999999999998E-7</v>
      </c>
      <c r="Q801" s="1">
        <v>0.40572551078518698</v>
      </c>
      <c r="R801" s="1">
        <v>2.1580245967748801E-3</v>
      </c>
      <c r="S801" s="16">
        <f t="shared" si="84"/>
        <v>1.1875769540359031</v>
      </c>
      <c r="T801" s="16">
        <f t="shared" si="85"/>
        <v>0.1369243161076191</v>
      </c>
      <c r="U801" s="5">
        <f t="shared" si="86"/>
        <v>3.2536354905093236E-3</v>
      </c>
      <c r="V801" s="18">
        <f t="shared" si="87"/>
        <v>3.7513511262361396E-4</v>
      </c>
      <c r="W801" s="18">
        <f t="shared" si="88"/>
        <v>3.4512430361372486E-4</v>
      </c>
      <c r="X801" s="5">
        <f>LOOKUP(G216,'Load Factor Adjustment'!$A$32:$A$36,'Load Factor Adjustment'!$D$32:$D$36)</f>
        <v>0.68571428571428572</v>
      </c>
      <c r="Y801" s="5">
        <f t="shared" si="89"/>
        <v>2.2310643363492506E-3</v>
      </c>
      <c r="Z801" s="18">
        <f t="shared" si="90"/>
        <v>2.3665666533512561E-4</v>
      </c>
    </row>
    <row r="802" spans="1:26" s="5" customFormat="1" ht="15" customHeight="1" x14ac:dyDescent="0.25">
      <c r="A802" s="2">
        <v>2015</v>
      </c>
      <c r="B802" s="2">
        <v>2187</v>
      </c>
      <c r="C802" s="3" t="s">
        <v>16</v>
      </c>
      <c r="D802" s="4">
        <v>42562</v>
      </c>
      <c r="E802" s="2">
        <v>6056</v>
      </c>
      <c r="F802" s="3" t="s">
        <v>5</v>
      </c>
      <c r="G802" s="3" t="s">
        <v>1</v>
      </c>
      <c r="H802" s="3" t="s">
        <v>4</v>
      </c>
      <c r="I802" s="2">
        <v>1986</v>
      </c>
      <c r="J802" s="2">
        <v>1000</v>
      </c>
      <c r="K802" s="2">
        <v>102</v>
      </c>
      <c r="L802" s="2">
        <v>0.7</v>
      </c>
      <c r="M802" s="1">
        <v>12.09</v>
      </c>
      <c r="N802" s="1">
        <v>2.7999999999999998E-4</v>
      </c>
      <c r="O802" s="1">
        <v>0.60499999999999998</v>
      </c>
      <c r="P802" s="1">
        <v>4.3999999999999999E-5</v>
      </c>
      <c r="Q802" s="1">
        <v>1.2159722205866199</v>
      </c>
      <c r="R802" s="1">
        <v>8.9171296603438102E-2</v>
      </c>
      <c r="S802" s="16"/>
      <c r="T802" s="16"/>
      <c r="V802" s="18"/>
      <c r="W802" s="18"/>
      <c r="Z802" s="18"/>
    </row>
    <row r="803" spans="1:26" s="5" customFormat="1" ht="15" customHeight="1" x14ac:dyDescent="0.25">
      <c r="A803" s="2">
        <v>2015</v>
      </c>
      <c r="B803" s="2">
        <v>2187</v>
      </c>
      <c r="C803" s="3" t="s">
        <v>16</v>
      </c>
      <c r="D803" s="4">
        <v>42562</v>
      </c>
      <c r="E803" s="2">
        <v>6057</v>
      </c>
      <c r="F803" s="3" t="s">
        <v>2</v>
      </c>
      <c r="G803" s="3" t="s">
        <v>1</v>
      </c>
      <c r="H803" s="3" t="s">
        <v>28</v>
      </c>
      <c r="I803" s="2">
        <v>2014</v>
      </c>
      <c r="J803" s="2">
        <v>1000</v>
      </c>
      <c r="K803" s="2">
        <v>115</v>
      </c>
      <c r="L803" s="2">
        <v>0.7</v>
      </c>
      <c r="M803" s="1">
        <v>2.15</v>
      </c>
      <c r="N803" s="1">
        <v>2.6999999999999999E-5</v>
      </c>
      <c r="O803" s="1">
        <v>8.9999999999999993E-3</v>
      </c>
      <c r="P803" s="1">
        <v>3.9999999999999998E-7</v>
      </c>
      <c r="Q803" s="1">
        <v>0.20275849268394699</v>
      </c>
      <c r="R803" s="1">
        <v>9.7608019798650397E-4</v>
      </c>
      <c r="S803" s="16">
        <f t="shared" si="84"/>
        <v>1.0132137279026729</v>
      </c>
      <c r="T803" s="16">
        <f t="shared" si="85"/>
        <v>8.8195216405451596E-2</v>
      </c>
      <c r="U803" s="5">
        <f t="shared" si="86"/>
        <v>2.7759280216511587E-3</v>
      </c>
      <c r="V803" s="18">
        <f t="shared" si="87"/>
        <v>2.4163072987794959E-4</v>
      </c>
      <c r="W803" s="18">
        <f t="shared" si="88"/>
        <v>2.2230027148771364E-4</v>
      </c>
      <c r="X803" s="5">
        <f>LOOKUP(G218,'Load Factor Adjustment'!$A$32:$A$36,'Load Factor Adjustment'!$D$32:$D$36)</f>
        <v>0.68571428571428572</v>
      </c>
      <c r="Y803" s="5">
        <f t="shared" si="89"/>
        <v>1.9034935005607947E-3</v>
      </c>
      <c r="Z803" s="18">
        <f t="shared" si="90"/>
        <v>1.5243447187728934E-4</v>
      </c>
    </row>
    <row r="804" spans="1:26" s="5" customFormat="1" ht="15" customHeight="1" x14ac:dyDescent="0.25">
      <c r="A804" s="2">
        <v>2014</v>
      </c>
      <c r="B804" s="2">
        <v>2188</v>
      </c>
      <c r="C804" s="3" t="s">
        <v>16</v>
      </c>
      <c r="D804" s="4">
        <v>42599</v>
      </c>
      <c r="E804" s="2">
        <v>6054</v>
      </c>
      <c r="F804" s="3" t="s">
        <v>5</v>
      </c>
      <c r="G804" s="3" t="s">
        <v>1</v>
      </c>
      <c r="H804" s="3" t="s">
        <v>8</v>
      </c>
      <c r="I804" s="2">
        <v>1999</v>
      </c>
      <c r="J804" s="2">
        <v>700</v>
      </c>
      <c r="K804" s="2">
        <v>95</v>
      </c>
      <c r="L804" s="2">
        <v>0.7</v>
      </c>
      <c r="M804" s="1">
        <v>6.54</v>
      </c>
      <c r="N804" s="1">
        <v>1.4999999999999999E-4</v>
      </c>
      <c r="O804" s="1">
        <v>0.55200000000000005</v>
      </c>
      <c r="P804" s="1">
        <v>4.0200000000000001E-5</v>
      </c>
      <c r="Q804" s="1">
        <v>0.42793980995657299</v>
      </c>
      <c r="R804" s="1">
        <v>5.3076850553919599E-2</v>
      </c>
      <c r="S804" s="16"/>
      <c r="T804" s="16"/>
      <c r="V804" s="18"/>
      <c r="W804" s="18"/>
      <c r="Z804" s="18"/>
    </row>
    <row r="805" spans="1:26" s="5" customFormat="1" ht="15" customHeight="1" x14ac:dyDescent="0.25">
      <c r="A805" s="2">
        <v>2014</v>
      </c>
      <c r="B805" s="2">
        <v>2188</v>
      </c>
      <c r="C805" s="3" t="s">
        <v>16</v>
      </c>
      <c r="D805" s="4">
        <v>42599</v>
      </c>
      <c r="E805" s="2">
        <v>6055</v>
      </c>
      <c r="F805" s="3" t="s">
        <v>2</v>
      </c>
      <c r="G805" s="3" t="s">
        <v>1</v>
      </c>
      <c r="H805" s="3" t="s">
        <v>28</v>
      </c>
      <c r="I805" s="2">
        <v>2013</v>
      </c>
      <c r="J805" s="2">
        <v>700</v>
      </c>
      <c r="K805" s="2">
        <v>115</v>
      </c>
      <c r="L805" s="2">
        <v>0.7</v>
      </c>
      <c r="M805" s="1">
        <v>2.15</v>
      </c>
      <c r="N805" s="1">
        <v>2.6999999999999999E-5</v>
      </c>
      <c r="O805" s="1">
        <v>8.9999999999999993E-3</v>
      </c>
      <c r="P805" s="1">
        <v>3.9999999999999998E-7</v>
      </c>
      <c r="Q805" s="1">
        <v>0.139415319917363</v>
      </c>
      <c r="R805" s="1">
        <v>6.4598762027118998E-4</v>
      </c>
      <c r="S805" s="16">
        <f t="shared" si="84"/>
        <v>0.28852449003920999</v>
      </c>
      <c r="T805" s="16">
        <f t="shared" si="85"/>
        <v>5.243086293364841E-2</v>
      </c>
      <c r="U805" s="5">
        <f t="shared" si="86"/>
        <v>7.9047805490194514E-4</v>
      </c>
      <c r="V805" s="18">
        <f t="shared" si="87"/>
        <v>1.4364619981821483E-4</v>
      </c>
      <c r="W805" s="18">
        <f t="shared" si="88"/>
        <v>1.3215450383275766E-4</v>
      </c>
      <c r="X805" s="5">
        <f>LOOKUP(G220,'Load Factor Adjustment'!$A$32:$A$36,'Load Factor Adjustment'!$D$32:$D$36)</f>
        <v>0.68571428571428572</v>
      </c>
      <c r="Y805" s="5">
        <f t="shared" si="89"/>
        <v>5.4204209478990527E-4</v>
      </c>
      <c r="Z805" s="18">
        <f t="shared" si="90"/>
        <v>9.0620231199605247E-5</v>
      </c>
    </row>
    <row r="806" spans="1:26" s="5" customFormat="1" ht="15" customHeight="1" x14ac:dyDescent="0.25">
      <c r="A806" s="2">
        <v>2015</v>
      </c>
      <c r="B806" s="2">
        <v>2190</v>
      </c>
      <c r="C806" s="3" t="s">
        <v>16</v>
      </c>
      <c r="D806" s="4">
        <v>42576</v>
      </c>
      <c r="E806" s="2">
        <v>6051</v>
      </c>
      <c r="F806" s="3" t="s">
        <v>5</v>
      </c>
      <c r="G806" s="3" t="s">
        <v>1</v>
      </c>
      <c r="H806" s="3" t="s">
        <v>4</v>
      </c>
      <c r="I806" s="2">
        <v>1962</v>
      </c>
      <c r="J806" s="2">
        <v>750</v>
      </c>
      <c r="K806" s="2">
        <v>96</v>
      </c>
      <c r="L806" s="2">
        <v>0.7</v>
      </c>
      <c r="M806" s="1">
        <v>12.09</v>
      </c>
      <c r="N806" s="1">
        <v>2.7999999999999998E-4</v>
      </c>
      <c r="O806" s="1">
        <v>0.60499999999999998</v>
      </c>
      <c r="P806" s="1">
        <v>4.3999999999999999E-5</v>
      </c>
      <c r="Q806" s="1">
        <v>0.85833333217878904</v>
      </c>
      <c r="R806" s="1">
        <v>6.2944444661250404E-2</v>
      </c>
      <c r="S806" s="16"/>
      <c r="T806" s="16"/>
      <c r="V806" s="18"/>
      <c r="W806" s="18"/>
      <c r="Z806" s="18"/>
    </row>
    <row r="807" spans="1:26" s="5" customFormat="1" ht="15" customHeight="1" x14ac:dyDescent="0.25">
      <c r="A807" s="2">
        <v>2015</v>
      </c>
      <c r="B807" s="2">
        <v>2190</v>
      </c>
      <c r="C807" s="3" t="s">
        <v>16</v>
      </c>
      <c r="D807" s="4">
        <v>42576</v>
      </c>
      <c r="E807" s="2">
        <v>6052</v>
      </c>
      <c r="F807" s="3" t="s">
        <v>2</v>
      </c>
      <c r="G807" s="3" t="s">
        <v>1</v>
      </c>
      <c r="H807" s="3" t="s">
        <v>0</v>
      </c>
      <c r="I807" s="2">
        <v>2015</v>
      </c>
      <c r="J807" s="2">
        <v>750</v>
      </c>
      <c r="K807" s="2">
        <v>115</v>
      </c>
      <c r="L807" s="2">
        <v>0.7</v>
      </c>
      <c r="M807" s="1">
        <v>2.3199999999999998</v>
      </c>
      <c r="N807" s="1">
        <v>3.0000000000000001E-5</v>
      </c>
      <c r="O807" s="1">
        <v>0.112</v>
      </c>
      <c r="P807" s="1">
        <v>7.9999999999999996E-6</v>
      </c>
      <c r="Q807" s="1">
        <v>0.16188511992603699</v>
      </c>
      <c r="R807" s="1">
        <v>9.4502315455754198E-3</v>
      </c>
      <c r="S807" s="16">
        <f t="shared" si="84"/>
        <v>0.696448212252752</v>
      </c>
      <c r="T807" s="16">
        <f t="shared" si="85"/>
        <v>5.3494213115674982E-2</v>
      </c>
      <c r="U807" s="5">
        <f t="shared" si="86"/>
        <v>1.9080772938431562E-3</v>
      </c>
      <c r="V807" s="18">
        <f t="shared" si="87"/>
        <v>1.4655948798815064E-4</v>
      </c>
      <c r="W807" s="18">
        <f t="shared" si="88"/>
        <v>1.3483472894909858E-4</v>
      </c>
      <c r="X807" s="5">
        <f>LOOKUP(G222,'Load Factor Adjustment'!$A$32:$A$36,'Load Factor Adjustment'!$D$32:$D$36)</f>
        <v>0.68571428571428572</v>
      </c>
      <c r="Y807" s="5">
        <f t="shared" si="89"/>
        <v>1.3083958586353071E-3</v>
      </c>
      <c r="Z807" s="18">
        <f t="shared" si="90"/>
        <v>9.2458099850810456E-5</v>
      </c>
    </row>
    <row r="808" spans="1:26" s="5" customFormat="1" ht="15" customHeight="1" x14ac:dyDescent="0.25">
      <c r="A808" s="2">
        <v>2015</v>
      </c>
      <c r="B808" s="2">
        <v>2191</v>
      </c>
      <c r="C808" s="3" t="s">
        <v>17</v>
      </c>
      <c r="D808" s="4">
        <v>42654</v>
      </c>
      <c r="E808" s="2">
        <v>6049</v>
      </c>
      <c r="F808" s="3" t="s">
        <v>5</v>
      </c>
      <c r="G808" s="3" t="s">
        <v>1</v>
      </c>
      <c r="H808" s="3" t="s">
        <v>4</v>
      </c>
      <c r="I808" s="2">
        <v>1974</v>
      </c>
      <c r="J808" s="2">
        <v>400</v>
      </c>
      <c r="K808" s="2">
        <v>72</v>
      </c>
      <c r="L808" s="2">
        <v>0.7</v>
      </c>
      <c r="M808" s="1">
        <v>12.09</v>
      </c>
      <c r="N808" s="1">
        <v>2.7999999999999998E-4</v>
      </c>
      <c r="O808" s="1">
        <v>0.60499999999999998</v>
      </c>
      <c r="P808" s="1">
        <v>4.3999999999999999E-5</v>
      </c>
      <c r="Q808" s="1">
        <v>0.34333333287151602</v>
      </c>
      <c r="R808" s="1">
        <v>2.5177777864500199E-2</v>
      </c>
      <c r="S808" s="16"/>
      <c r="T808" s="16"/>
      <c r="V808" s="18"/>
      <c r="W808" s="18"/>
      <c r="Z808" s="18"/>
    </row>
    <row r="809" spans="1:26" s="5" customFormat="1" ht="15" customHeight="1" x14ac:dyDescent="0.25">
      <c r="A809" s="2">
        <v>2015</v>
      </c>
      <c r="B809" s="2">
        <v>2191</v>
      </c>
      <c r="C809" s="3" t="s">
        <v>17</v>
      </c>
      <c r="D809" s="4">
        <v>42654</v>
      </c>
      <c r="E809" s="2">
        <v>6050</v>
      </c>
      <c r="F809" s="3" t="s">
        <v>2</v>
      </c>
      <c r="G809" s="3" t="s">
        <v>1</v>
      </c>
      <c r="H809" s="3" t="s">
        <v>0</v>
      </c>
      <c r="I809" s="2">
        <v>2016</v>
      </c>
      <c r="J809" s="2">
        <v>400</v>
      </c>
      <c r="K809" s="2">
        <v>85</v>
      </c>
      <c r="L809" s="2">
        <v>0.7</v>
      </c>
      <c r="M809" s="1">
        <v>0.26</v>
      </c>
      <c r="N809" s="1">
        <v>3.4999999999999999E-6</v>
      </c>
      <c r="O809" s="1">
        <v>8.9999999999999993E-3</v>
      </c>
      <c r="P809" s="1">
        <v>8.9999999999999996E-7</v>
      </c>
      <c r="Q809" s="1">
        <v>7.0046292626680402E-3</v>
      </c>
      <c r="R809" s="1">
        <v>2.8333331703189702E-4</v>
      </c>
      <c r="S809" s="16">
        <f t="shared" si="84"/>
        <v>0.33632870360884798</v>
      </c>
      <c r="T809" s="16">
        <f t="shared" si="85"/>
        <v>2.4894444547468302E-2</v>
      </c>
      <c r="U809" s="5">
        <f t="shared" si="86"/>
        <v>9.214485030379397E-4</v>
      </c>
      <c r="V809" s="18">
        <f t="shared" si="87"/>
        <v>6.8203957664296711E-5</v>
      </c>
      <c r="W809" s="18">
        <f t="shared" si="88"/>
        <v>6.2747641051152971E-5</v>
      </c>
      <c r="X809" s="5">
        <f>LOOKUP(G224,'Load Factor Adjustment'!$A$32:$A$36,'Load Factor Adjustment'!$D$32:$D$36)</f>
        <v>0.68571428571428572</v>
      </c>
      <c r="Y809" s="5">
        <f t="shared" si="89"/>
        <v>6.3185040208315864E-4</v>
      </c>
      <c r="Z809" s="18">
        <f t="shared" si="90"/>
        <v>4.3026953863647754E-5</v>
      </c>
    </row>
    <row r="810" spans="1:26" s="5" customFormat="1" ht="15" customHeight="1" x14ac:dyDescent="0.25">
      <c r="A810" s="2">
        <v>2015</v>
      </c>
      <c r="B810" s="2">
        <v>2192</v>
      </c>
      <c r="C810" s="3" t="s">
        <v>7</v>
      </c>
      <c r="D810" s="4">
        <v>42655</v>
      </c>
      <c r="E810" s="2">
        <v>6044</v>
      </c>
      <c r="F810" s="3" t="s">
        <v>5</v>
      </c>
      <c r="G810" s="3" t="s">
        <v>1</v>
      </c>
      <c r="H810" s="3" t="s">
        <v>4</v>
      </c>
      <c r="I810" s="2">
        <v>1961</v>
      </c>
      <c r="J810" s="2">
        <v>1000</v>
      </c>
      <c r="K810" s="2">
        <v>68</v>
      </c>
      <c r="L810" s="2">
        <v>0.7</v>
      </c>
      <c r="M810" s="1">
        <v>12.09</v>
      </c>
      <c r="N810" s="1">
        <v>2.7999999999999998E-4</v>
      </c>
      <c r="O810" s="1">
        <v>0.60499999999999998</v>
      </c>
      <c r="P810" s="1">
        <v>4.3999999999999999E-5</v>
      </c>
      <c r="Q810" s="1">
        <v>0.81064814705774502</v>
      </c>
      <c r="R810" s="1">
        <v>5.9447531068958698E-2</v>
      </c>
      <c r="S810" s="16"/>
      <c r="T810" s="16"/>
      <c r="V810" s="18"/>
      <c r="W810" s="18"/>
      <c r="Z810" s="18"/>
    </row>
    <row r="811" spans="1:26" s="5" customFormat="1" ht="15" customHeight="1" x14ac:dyDescent="0.25">
      <c r="A811" s="2">
        <v>2015</v>
      </c>
      <c r="B811" s="2">
        <v>2192</v>
      </c>
      <c r="C811" s="3" t="s">
        <v>7</v>
      </c>
      <c r="D811" s="4">
        <v>42655</v>
      </c>
      <c r="E811" s="2">
        <v>6045</v>
      </c>
      <c r="F811" s="3" t="s">
        <v>2</v>
      </c>
      <c r="G811" s="3" t="s">
        <v>1</v>
      </c>
      <c r="H811" s="3" t="s">
        <v>0</v>
      </c>
      <c r="I811" s="2">
        <v>2016</v>
      </c>
      <c r="J811" s="2">
        <v>1000</v>
      </c>
      <c r="K811" s="2">
        <v>85</v>
      </c>
      <c r="L811" s="2">
        <v>0.7</v>
      </c>
      <c r="M811" s="1">
        <v>0.26</v>
      </c>
      <c r="N811" s="1">
        <v>3.4999999999999999E-6</v>
      </c>
      <c r="O811" s="1">
        <v>8.9999999999999993E-3</v>
      </c>
      <c r="P811" s="1">
        <v>8.9999999999999996E-7</v>
      </c>
      <c r="Q811" s="1">
        <v>1.82002305617955E-2</v>
      </c>
      <c r="R811" s="1">
        <v>8.8541661797648605E-4</v>
      </c>
      <c r="S811" s="16">
        <f t="shared" si="84"/>
        <v>0.79244791649594948</v>
      </c>
      <c r="T811" s="16">
        <f t="shared" si="85"/>
        <v>5.8562114450982208E-2</v>
      </c>
      <c r="U811" s="5">
        <f t="shared" si="86"/>
        <v>2.1710901821806834E-3</v>
      </c>
      <c r="V811" s="18">
        <f t="shared" si="87"/>
        <v>1.6044414918077319E-4</v>
      </c>
      <c r="W811" s="18">
        <f t="shared" si="88"/>
        <v>1.4760861724631133E-4</v>
      </c>
      <c r="X811" s="5">
        <f>LOOKUP(G226,'Load Factor Adjustment'!$A$32:$A$36,'Load Factor Adjustment'!$D$32:$D$36)</f>
        <v>0.68571428571428572</v>
      </c>
      <c r="Y811" s="5">
        <f t="shared" si="89"/>
        <v>1.4887475534953259E-3</v>
      </c>
      <c r="Z811" s="18">
        <f t="shared" si="90"/>
        <v>1.0121733754032776E-4</v>
      </c>
    </row>
    <row r="812" spans="1:26" s="5" customFormat="1" ht="15" customHeight="1" x14ac:dyDescent="0.25">
      <c r="A812" s="2">
        <v>2015</v>
      </c>
      <c r="B812" s="2">
        <v>2193</v>
      </c>
      <c r="C812" s="3" t="s">
        <v>7</v>
      </c>
      <c r="D812" s="4">
        <v>42655</v>
      </c>
      <c r="E812" s="2">
        <v>6042</v>
      </c>
      <c r="F812" s="3" t="s">
        <v>5</v>
      </c>
      <c r="G812" s="3" t="s">
        <v>1</v>
      </c>
      <c r="H812" s="3" t="s">
        <v>4</v>
      </c>
      <c r="I812" s="2">
        <v>1964</v>
      </c>
      <c r="J812" s="2">
        <v>1000</v>
      </c>
      <c r="K812" s="2">
        <v>89</v>
      </c>
      <c r="L812" s="2">
        <v>0.7</v>
      </c>
      <c r="M812" s="1">
        <v>12.09</v>
      </c>
      <c r="N812" s="1">
        <v>2.7999999999999998E-4</v>
      </c>
      <c r="O812" s="1">
        <v>0.60499999999999998</v>
      </c>
      <c r="P812" s="1">
        <v>4.3999999999999999E-5</v>
      </c>
      <c r="Q812" s="1">
        <v>1.0609953689432201</v>
      </c>
      <c r="R812" s="1">
        <v>7.7806327428490099E-2</v>
      </c>
      <c r="S812" s="16"/>
      <c r="T812" s="16"/>
      <c r="V812" s="18"/>
      <c r="W812" s="18"/>
      <c r="Z812" s="18"/>
    </row>
    <row r="813" spans="1:26" s="5" customFormat="1" ht="15" customHeight="1" x14ac:dyDescent="0.25">
      <c r="A813" s="2">
        <v>2015</v>
      </c>
      <c r="B813" s="2">
        <v>2193</v>
      </c>
      <c r="C813" s="3" t="s">
        <v>7</v>
      </c>
      <c r="D813" s="4">
        <v>42655</v>
      </c>
      <c r="E813" s="2">
        <v>6043</v>
      </c>
      <c r="F813" s="3" t="s">
        <v>2</v>
      </c>
      <c r="G813" s="3" t="s">
        <v>1</v>
      </c>
      <c r="H813" s="3" t="s">
        <v>0</v>
      </c>
      <c r="I813" s="2">
        <v>2016</v>
      </c>
      <c r="J813" s="2">
        <v>1000</v>
      </c>
      <c r="K813" s="2">
        <v>105</v>
      </c>
      <c r="L813" s="2">
        <v>0.7</v>
      </c>
      <c r="M813" s="1">
        <v>2.3199999999999998</v>
      </c>
      <c r="N813" s="1">
        <v>3.0000000000000001E-5</v>
      </c>
      <c r="O813" s="1">
        <v>0.112</v>
      </c>
      <c r="P813" s="1">
        <v>7.9999999999999996E-6</v>
      </c>
      <c r="Q813" s="1">
        <v>0.20011573161721499</v>
      </c>
      <c r="R813" s="1">
        <v>1.23148148769993E-2</v>
      </c>
      <c r="S813" s="16">
        <f t="shared" si="84"/>
        <v>0.86087963732600514</v>
      </c>
      <c r="T813" s="16">
        <f t="shared" si="85"/>
        <v>6.5491512551490799E-2</v>
      </c>
      <c r="U813" s="5">
        <f t="shared" si="86"/>
        <v>2.3585743488383701E-3</v>
      </c>
      <c r="V813" s="18">
        <f t="shared" si="87"/>
        <v>1.7942880151093369E-4</v>
      </c>
      <c r="W813" s="18">
        <f t="shared" si="88"/>
        <v>1.6507449739005902E-4</v>
      </c>
      <c r="X813" s="5">
        <f>LOOKUP(G228,'Load Factor Adjustment'!$A$32:$A$36,'Load Factor Adjustment'!$D$32:$D$36)</f>
        <v>0.68571428571428572</v>
      </c>
      <c r="Y813" s="5">
        <f t="shared" si="89"/>
        <v>1.6173081249177396E-3</v>
      </c>
      <c r="Z813" s="18">
        <f t="shared" si="90"/>
        <v>1.1319394106746904E-4</v>
      </c>
    </row>
    <row r="814" spans="1:26" s="5" customFormat="1" ht="15" customHeight="1" x14ac:dyDescent="0.25">
      <c r="A814" s="2">
        <v>2015</v>
      </c>
      <c r="B814" s="2">
        <v>2194</v>
      </c>
      <c r="C814" s="3" t="s">
        <v>7</v>
      </c>
      <c r="D814" s="4">
        <v>42655</v>
      </c>
      <c r="E814" s="2">
        <v>6040</v>
      </c>
      <c r="F814" s="3" t="s">
        <v>5</v>
      </c>
      <c r="G814" s="3" t="s">
        <v>1</v>
      </c>
      <c r="H814" s="3" t="s">
        <v>4</v>
      </c>
      <c r="I814" s="2">
        <v>1966</v>
      </c>
      <c r="J814" s="2">
        <v>1000</v>
      </c>
      <c r="K814" s="2">
        <v>110</v>
      </c>
      <c r="L814" s="2">
        <v>0.7</v>
      </c>
      <c r="M814" s="1">
        <v>12.09</v>
      </c>
      <c r="N814" s="1">
        <v>2.7999999999999998E-4</v>
      </c>
      <c r="O814" s="1">
        <v>0.60499999999999998</v>
      </c>
      <c r="P814" s="1">
        <v>4.3999999999999999E-5</v>
      </c>
      <c r="Q814" s="1">
        <v>1.31134259082871</v>
      </c>
      <c r="R814" s="1">
        <v>9.61651237880215E-2</v>
      </c>
      <c r="S814" s="16"/>
      <c r="T814" s="16"/>
      <c r="V814" s="18"/>
      <c r="W814" s="18"/>
      <c r="Z814" s="18"/>
    </row>
    <row r="815" spans="1:26" s="5" customFormat="1" ht="15" customHeight="1" x14ac:dyDescent="0.25">
      <c r="A815" s="2">
        <v>2015</v>
      </c>
      <c r="B815" s="2">
        <v>2194</v>
      </c>
      <c r="C815" s="3" t="s">
        <v>7</v>
      </c>
      <c r="D815" s="4">
        <v>42655</v>
      </c>
      <c r="E815" s="2">
        <v>6041</v>
      </c>
      <c r="F815" s="3" t="s">
        <v>2</v>
      </c>
      <c r="G815" s="3" t="s">
        <v>1</v>
      </c>
      <c r="H815" s="3" t="s">
        <v>0</v>
      </c>
      <c r="I815" s="2">
        <v>2016</v>
      </c>
      <c r="J815" s="2">
        <v>1000</v>
      </c>
      <c r="K815" s="2">
        <v>112</v>
      </c>
      <c r="L815" s="2">
        <v>0.7</v>
      </c>
      <c r="M815" s="1">
        <v>2.3199999999999998</v>
      </c>
      <c r="N815" s="1">
        <v>3.0000000000000001E-5</v>
      </c>
      <c r="O815" s="1">
        <v>0.112</v>
      </c>
      <c r="P815" s="1">
        <v>7.9999999999999996E-6</v>
      </c>
      <c r="Q815" s="1">
        <v>0.21345678039169599</v>
      </c>
      <c r="R815" s="1">
        <v>1.3135802535465899E-2</v>
      </c>
      <c r="S815" s="16">
        <f t="shared" si="84"/>
        <v>1.0978858104370139</v>
      </c>
      <c r="T815" s="16">
        <f t="shared" si="85"/>
        <v>8.3029321252555605E-2</v>
      </c>
      <c r="U815" s="5">
        <f t="shared" si="86"/>
        <v>3.007906329964422E-3</v>
      </c>
      <c r="V815" s="18">
        <f t="shared" si="87"/>
        <v>2.2747759247275509E-4</v>
      </c>
      <c r="W815" s="18">
        <f t="shared" si="88"/>
        <v>2.0927938507493468E-4</v>
      </c>
      <c r="X815" s="5">
        <f>LOOKUP(G230,'Load Factor Adjustment'!$A$32:$A$36,'Load Factor Adjustment'!$D$32:$D$36)</f>
        <v>0.68571428571428572</v>
      </c>
      <c r="Y815" s="5">
        <f t="shared" si="89"/>
        <v>2.0625643405470322E-3</v>
      </c>
      <c r="Z815" s="18">
        <f t="shared" si="90"/>
        <v>1.4350586405138379E-4</v>
      </c>
    </row>
    <row r="816" spans="1:26" s="5" customFormat="1" ht="15" customHeight="1" x14ac:dyDescent="0.25">
      <c r="A816" s="2">
        <v>2015</v>
      </c>
      <c r="B816" s="2">
        <v>2196</v>
      </c>
      <c r="C816" s="3" t="s">
        <v>17</v>
      </c>
      <c r="D816" s="4">
        <v>42573</v>
      </c>
      <c r="E816" s="2">
        <v>6036</v>
      </c>
      <c r="F816" s="3" t="s">
        <v>5</v>
      </c>
      <c r="G816" s="3" t="s">
        <v>1</v>
      </c>
      <c r="H816" s="3" t="s">
        <v>4</v>
      </c>
      <c r="I816" s="2">
        <v>1990</v>
      </c>
      <c r="J816" s="2">
        <v>1000</v>
      </c>
      <c r="K816" s="2">
        <v>280</v>
      </c>
      <c r="L816" s="2">
        <v>0.7</v>
      </c>
      <c r="M816" s="1">
        <v>7.6</v>
      </c>
      <c r="N816" s="1">
        <v>1.8000000000000001E-4</v>
      </c>
      <c r="O816" s="1">
        <v>0.27400000000000002</v>
      </c>
      <c r="P816" s="1">
        <v>1.9899999999999999E-5</v>
      </c>
      <c r="Q816" s="1">
        <v>2.1086419258692102</v>
      </c>
      <c r="R816" s="1">
        <v>0.11079012063246001</v>
      </c>
      <c r="S816" s="16"/>
      <c r="T816" s="16"/>
      <c r="V816" s="18"/>
      <c r="W816" s="18"/>
      <c r="Z816" s="18"/>
    </row>
    <row r="817" spans="1:26" s="5" customFormat="1" ht="15" customHeight="1" x14ac:dyDescent="0.25">
      <c r="A817" s="2">
        <v>2015</v>
      </c>
      <c r="B817" s="2">
        <v>2196</v>
      </c>
      <c r="C817" s="3" t="s">
        <v>17</v>
      </c>
      <c r="D817" s="4">
        <v>42573</v>
      </c>
      <c r="E817" s="2">
        <v>6037</v>
      </c>
      <c r="F817" s="3" t="s">
        <v>2</v>
      </c>
      <c r="G817" s="3" t="s">
        <v>1</v>
      </c>
      <c r="H817" s="3" t="s">
        <v>0</v>
      </c>
      <c r="I817" s="2">
        <v>2016</v>
      </c>
      <c r="J817" s="2">
        <v>1000</v>
      </c>
      <c r="K817" s="2">
        <v>370</v>
      </c>
      <c r="L817" s="2">
        <v>0.7</v>
      </c>
      <c r="M817" s="1">
        <v>0.26</v>
      </c>
      <c r="N817" s="1">
        <v>3.5999999999999998E-6</v>
      </c>
      <c r="O817" s="1">
        <v>8.9999999999999993E-3</v>
      </c>
      <c r="P817" s="1">
        <v>2.9999999999999999E-7</v>
      </c>
      <c r="Q817" s="1">
        <v>7.9367279733517204E-2</v>
      </c>
      <c r="R817" s="1">
        <v>2.9976850386732299E-3</v>
      </c>
      <c r="S817" s="16">
        <f t="shared" si="84"/>
        <v>2.029274646135693</v>
      </c>
      <c r="T817" s="16">
        <f t="shared" si="85"/>
        <v>0.10779243559378678</v>
      </c>
      <c r="U817" s="5">
        <f t="shared" si="86"/>
        <v>5.5596565647553229E-3</v>
      </c>
      <c r="V817" s="18">
        <f t="shared" si="87"/>
        <v>2.9532174135284047E-4</v>
      </c>
      <c r="W817" s="18">
        <f t="shared" si="88"/>
        <v>2.7169600204461327E-4</v>
      </c>
      <c r="X817" s="5">
        <f>LOOKUP(G232,'Load Factor Adjustment'!$A$32:$A$36,'Load Factor Adjustment'!$D$32:$D$36)</f>
        <v>0.68571428571428572</v>
      </c>
      <c r="Y817" s="5">
        <f t="shared" si="89"/>
        <v>3.8123359301179358E-3</v>
      </c>
      <c r="Z817" s="18">
        <f t="shared" si="90"/>
        <v>1.863058299734491E-4</v>
      </c>
    </row>
    <row r="818" spans="1:26" s="5" customFormat="1" ht="15" customHeight="1" x14ac:dyDescent="0.25">
      <c r="A818" s="2">
        <v>2016</v>
      </c>
      <c r="B818" s="2">
        <v>2202</v>
      </c>
      <c r="C818" s="3" t="s">
        <v>9</v>
      </c>
      <c r="D818" s="4">
        <v>42752</v>
      </c>
      <c r="E818" s="2">
        <v>6096</v>
      </c>
      <c r="F818" s="3" t="s">
        <v>5</v>
      </c>
      <c r="G818" s="3" t="s">
        <v>1</v>
      </c>
      <c r="H818" s="3" t="s">
        <v>4</v>
      </c>
      <c r="I818" s="2">
        <v>1977</v>
      </c>
      <c r="J818" s="2">
        <v>100</v>
      </c>
      <c r="K818" s="2">
        <v>72</v>
      </c>
      <c r="L818" s="2">
        <v>0.7</v>
      </c>
      <c r="M818" s="1">
        <v>12.09</v>
      </c>
      <c r="N818" s="1">
        <v>2.7999999999999998E-4</v>
      </c>
      <c r="O818" s="1">
        <v>0.60499999999999998</v>
      </c>
      <c r="P818" s="1">
        <v>4.3999999999999999E-5</v>
      </c>
      <c r="Q818" s="1">
        <v>7.4011110881228206E-2</v>
      </c>
      <c r="R818" s="1">
        <v>4.4366667054750201E-3</v>
      </c>
      <c r="S818" s="16"/>
      <c r="T818" s="16"/>
      <c r="V818" s="18"/>
      <c r="W818" s="18"/>
      <c r="Z818" s="18"/>
    </row>
    <row r="819" spans="1:26" s="5" customFormat="1" ht="15" customHeight="1" x14ac:dyDescent="0.25">
      <c r="A819" s="2">
        <v>2016</v>
      </c>
      <c r="B819" s="2">
        <v>2202</v>
      </c>
      <c r="C819" s="3" t="s">
        <v>9</v>
      </c>
      <c r="D819" s="4">
        <v>42752</v>
      </c>
      <c r="E819" s="2">
        <v>6097</v>
      </c>
      <c r="F819" s="3" t="s">
        <v>2</v>
      </c>
      <c r="G819" s="3" t="s">
        <v>1</v>
      </c>
      <c r="H819" s="3" t="s">
        <v>0</v>
      </c>
      <c r="I819" s="2">
        <v>2016</v>
      </c>
      <c r="J819" s="2">
        <v>100</v>
      </c>
      <c r="K819" s="2">
        <v>77</v>
      </c>
      <c r="L819" s="2">
        <v>0.7</v>
      </c>
      <c r="M819" s="1">
        <v>0.26</v>
      </c>
      <c r="N819" s="1">
        <v>3.4999999999999999E-6</v>
      </c>
      <c r="O819" s="1">
        <v>8.9999999999999993E-3</v>
      </c>
      <c r="P819" s="1">
        <v>8.9999999999999996E-7</v>
      </c>
      <c r="Q819" s="1">
        <v>1.5551503799603201E-3</v>
      </c>
      <c r="R819" s="1">
        <v>5.61458300010184E-5</v>
      </c>
      <c r="S819" s="16">
        <f t="shared" si="84"/>
        <v>7.2455960501267888E-2</v>
      </c>
      <c r="T819" s="16">
        <f t="shared" si="85"/>
        <v>4.380520875474002E-3</v>
      </c>
      <c r="U819" s="5">
        <f t="shared" si="86"/>
        <v>1.9850948082539147E-4</v>
      </c>
      <c r="V819" s="18">
        <f t="shared" si="87"/>
        <v>1.2001427056093157E-5</v>
      </c>
      <c r="W819" s="18">
        <f t="shared" si="88"/>
        <v>1.1041312891605705E-5</v>
      </c>
      <c r="X819" s="5">
        <f>LOOKUP(G3,'Load Factor Adjustment'!$A$19:$A$27,'Load Factor Adjustment'!$D$19:$D$27)</f>
        <v>0.68571428571428572</v>
      </c>
      <c r="Y819" s="5">
        <f t="shared" si="89"/>
        <v>1.3612078685169702E-4</v>
      </c>
      <c r="Z819" s="18">
        <f t="shared" si="90"/>
        <v>7.5711859828153402E-6</v>
      </c>
    </row>
    <row r="820" spans="1:26" s="5" customFormat="1" ht="15" customHeight="1" x14ac:dyDescent="0.25">
      <c r="A820" s="2">
        <v>2015</v>
      </c>
      <c r="B820" s="2">
        <v>2206</v>
      </c>
      <c r="C820" s="3" t="s">
        <v>9</v>
      </c>
      <c r="D820" s="4">
        <v>42585</v>
      </c>
      <c r="E820" s="2">
        <v>6136</v>
      </c>
      <c r="F820" s="3" t="s">
        <v>5</v>
      </c>
      <c r="G820" s="3" t="s">
        <v>1</v>
      </c>
      <c r="H820" s="3" t="s">
        <v>8</v>
      </c>
      <c r="I820" s="2">
        <v>2000</v>
      </c>
      <c r="J820" s="2">
        <v>170</v>
      </c>
      <c r="K820" s="2">
        <v>88</v>
      </c>
      <c r="L820" s="2">
        <v>0.7</v>
      </c>
      <c r="M820" s="1">
        <v>6.54</v>
      </c>
      <c r="N820" s="1">
        <v>1.4999999999999999E-4</v>
      </c>
      <c r="O820" s="1">
        <v>0.55200000000000005</v>
      </c>
      <c r="P820" s="1">
        <v>4.0200000000000001E-5</v>
      </c>
      <c r="Q820" s="1">
        <v>8.1379628083023597E-2</v>
      </c>
      <c r="R820" s="1">
        <v>7.9495775028852207E-3</v>
      </c>
      <c r="S820" s="16"/>
      <c r="T820" s="16"/>
      <c r="V820" s="18"/>
      <c r="W820" s="18"/>
      <c r="Z820" s="18"/>
    </row>
    <row r="821" spans="1:26" s="5" customFormat="1" ht="15" customHeight="1" x14ac:dyDescent="0.25">
      <c r="A821" s="2">
        <v>2015</v>
      </c>
      <c r="B821" s="2">
        <v>2206</v>
      </c>
      <c r="C821" s="3" t="s">
        <v>9</v>
      </c>
      <c r="D821" s="4">
        <v>42585</v>
      </c>
      <c r="E821" s="2">
        <v>6137</v>
      </c>
      <c r="F821" s="3" t="s">
        <v>2</v>
      </c>
      <c r="G821" s="3" t="s">
        <v>1</v>
      </c>
      <c r="H821" s="3" t="s">
        <v>28</v>
      </c>
      <c r="I821" s="2">
        <v>2014</v>
      </c>
      <c r="J821" s="2">
        <v>170</v>
      </c>
      <c r="K821" s="2">
        <v>100</v>
      </c>
      <c r="L821" s="2">
        <v>0.7</v>
      </c>
      <c r="M821" s="1">
        <v>2.15</v>
      </c>
      <c r="N821" s="1">
        <v>2.6999999999999999E-5</v>
      </c>
      <c r="O821" s="1">
        <v>8.9999999999999993E-3</v>
      </c>
      <c r="P821" s="1">
        <v>3.9999999999999998E-7</v>
      </c>
      <c r="Q821" s="1">
        <v>2.8503202926556399E-2</v>
      </c>
      <c r="R821" s="1">
        <v>1.22515424982427E-4</v>
      </c>
      <c r="S821" s="16">
        <f t="shared" si="84"/>
        <v>5.2876425156467198E-2</v>
      </c>
      <c r="T821" s="16">
        <f t="shared" si="85"/>
        <v>7.8270620779027928E-3</v>
      </c>
      <c r="U821" s="5">
        <f t="shared" si="86"/>
        <v>1.4486691823689644E-4</v>
      </c>
      <c r="V821" s="18">
        <f t="shared" si="87"/>
        <v>2.1444005692884362E-5</v>
      </c>
      <c r="W821" s="18">
        <f t="shared" si="88"/>
        <v>1.9728485237453613E-5</v>
      </c>
      <c r="X821" s="5">
        <f>LOOKUP(G236,'Load Factor Adjustment'!$A$32:$A$36,'Load Factor Adjustment'!$D$32:$D$36)</f>
        <v>0.68571428571428572</v>
      </c>
      <c r="Y821" s="5">
        <f t="shared" si="89"/>
        <v>9.9337315362443273E-5</v>
      </c>
      <c r="Z821" s="18">
        <f t="shared" si="90"/>
        <v>1.3528104162825334E-5</v>
      </c>
    </row>
    <row r="822" spans="1:26" s="5" customFormat="1" ht="15" customHeight="1" x14ac:dyDescent="0.25">
      <c r="A822" s="2">
        <v>2015</v>
      </c>
      <c r="B822" s="2">
        <v>2207</v>
      </c>
      <c r="C822" s="3" t="s">
        <v>9</v>
      </c>
      <c r="D822" s="4">
        <v>42586</v>
      </c>
      <c r="E822" s="2">
        <v>6134</v>
      </c>
      <c r="F822" s="3" t="s">
        <v>5</v>
      </c>
      <c r="G822" s="3" t="s">
        <v>1</v>
      </c>
      <c r="H822" s="3" t="s">
        <v>4</v>
      </c>
      <c r="I822" s="2">
        <v>1990</v>
      </c>
      <c r="J822" s="2">
        <v>600</v>
      </c>
      <c r="K822" s="2">
        <v>90</v>
      </c>
      <c r="L822" s="2">
        <v>0.7</v>
      </c>
      <c r="M822" s="1">
        <v>8.17</v>
      </c>
      <c r="N822" s="1">
        <v>1.9000000000000001E-4</v>
      </c>
      <c r="O822" s="1">
        <v>0.47899999999999998</v>
      </c>
      <c r="P822" s="1">
        <v>3.6100000000000003E-5</v>
      </c>
      <c r="Q822" s="1">
        <v>0.43541666548754598</v>
      </c>
      <c r="R822" s="1">
        <v>3.8008331973872898E-2</v>
      </c>
      <c r="S822" s="16"/>
      <c r="T822" s="16"/>
      <c r="V822" s="18"/>
      <c r="W822" s="18"/>
      <c r="Z822" s="18"/>
    </row>
    <row r="823" spans="1:26" s="5" customFormat="1" ht="15" customHeight="1" x14ac:dyDescent="0.25">
      <c r="A823" s="2">
        <v>2015</v>
      </c>
      <c r="B823" s="2">
        <v>2207</v>
      </c>
      <c r="C823" s="3" t="s">
        <v>9</v>
      </c>
      <c r="D823" s="4">
        <v>42586</v>
      </c>
      <c r="E823" s="2">
        <v>6135</v>
      </c>
      <c r="F823" s="3" t="s">
        <v>2</v>
      </c>
      <c r="G823" s="3" t="s">
        <v>1</v>
      </c>
      <c r="H823" s="3" t="s">
        <v>28</v>
      </c>
      <c r="I823" s="2">
        <v>2014</v>
      </c>
      <c r="J823" s="2">
        <v>600</v>
      </c>
      <c r="K823" s="2">
        <v>100</v>
      </c>
      <c r="L823" s="2">
        <v>0.7</v>
      </c>
      <c r="M823" s="1">
        <v>2.15</v>
      </c>
      <c r="N823" s="1">
        <v>2.6999999999999999E-5</v>
      </c>
      <c r="O823" s="1">
        <v>8.9999999999999993E-3</v>
      </c>
      <c r="P823" s="1">
        <v>3.9999999999999998E-7</v>
      </c>
      <c r="Q823" s="1">
        <v>0.10328703969955</v>
      </c>
      <c r="R823" s="1">
        <v>4.7222219689297101E-4</v>
      </c>
      <c r="S823" s="16">
        <f t="shared" si="84"/>
        <v>0.33212962578799599</v>
      </c>
      <c r="T823" s="16">
        <f t="shared" si="85"/>
        <v>3.753610977697993E-2</v>
      </c>
      <c r="U823" s="5">
        <f t="shared" si="86"/>
        <v>9.0994418024108485E-4</v>
      </c>
      <c r="V823" s="18">
        <f t="shared" si="87"/>
        <v>1.0283865692323268E-4</v>
      </c>
      <c r="W823" s="18">
        <f t="shared" si="88"/>
        <v>9.4611564369374076E-5</v>
      </c>
      <c r="X823" s="5">
        <f>LOOKUP(G238,'Load Factor Adjustment'!$A$32:$A$36,'Load Factor Adjustment'!$D$32:$D$36)</f>
        <v>0.68571428571428572</v>
      </c>
      <c r="Y823" s="5">
        <f t="shared" si="89"/>
        <v>6.2396172359388677E-4</v>
      </c>
      <c r="Z823" s="18">
        <f t="shared" si="90"/>
        <v>6.4876501281856512E-5</v>
      </c>
    </row>
    <row r="824" spans="1:26" s="5" customFormat="1" ht="15" customHeight="1" x14ac:dyDescent="0.25">
      <c r="A824" s="2">
        <v>2014</v>
      </c>
      <c r="B824" s="2">
        <v>2208</v>
      </c>
      <c r="C824" s="3" t="s">
        <v>7</v>
      </c>
      <c r="D824" s="4">
        <v>42713</v>
      </c>
      <c r="E824" s="2">
        <v>6130</v>
      </c>
      <c r="F824" s="3" t="s">
        <v>5</v>
      </c>
      <c r="G824" s="3" t="s">
        <v>1</v>
      </c>
      <c r="H824" s="3" t="s">
        <v>4</v>
      </c>
      <c r="I824" s="2">
        <v>1986</v>
      </c>
      <c r="J824" s="2">
        <v>800</v>
      </c>
      <c r="K824" s="2">
        <v>88</v>
      </c>
      <c r="L824" s="2">
        <v>0.7</v>
      </c>
      <c r="M824" s="1">
        <v>12.09</v>
      </c>
      <c r="N824" s="1">
        <v>2.7999999999999998E-4</v>
      </c>
      <c r="O824" s="1">
        <v>0.60499999999999998</v>
      </c>
      <c r="P824" s="1">
        <v>4.3999999999999999E-5</v>
      </c>
      <c r="Q824" s="1">
        <v>0.83925925813037106</v>
      </c>
      <c r="R824" s="1">
        <v>6.1545679224333703E-2</v>
      </c>
      <c r="S824" s="16"/>
      <c r="T824" s="16"/>
      <c r="V824" s="18"/>
      <c r="W824" s="18"/>
      <c r="Z824" s="18"/>
    </row>
    <row r="825" spans="1:26" s="5" customFormat="1" ht="15" customHeight="1" x14ac:dyDescent="0.25">
      <c r="A825" s="2">
        <v>2014</v>
      </c>
      <c r="B825" s="2">
        <v>2208</v>
      </c>
      <c r="C825" s="3" t="s">
        <v>7</v>
      </c>
      <c r="D825" s="4">
        <v>42713</v>
      </c>
      <c r="E825" s="2">
        <v>6131</v>
      </c>
      <c r="F825" s="3" t="s">
        <v>2</v>
      </c>
      <c r="G825" s="3" t="s">
        <v>1</v>
      </c>
      <c r="H825" s="3" t="s">
        <v>23</v>
      </c>
      <c r="I825" s="2">
        <v>2011</v>
      </c>
      <c r="J825" s="2">
        <v>800</v>
      </c>
      <c r="K825" s="2">
        <v>97</v>
      </c>
      <c r="L825" s="2">
        <v>0.7</v>
      </c>
      <c r="M825" s="1">
        <v>2.74</v>
      </c>
      <c r="N825" s="1">
        <v>3.6000000000000001E-5</v>
      </c>
      <c r="O825" s="1">
        <v>8.9999999999999993E-3</v>
      </c>
      <c r="P825" s="1">
        <v>8.9999999999999996E-7</v>
      </c>
      <c r="Q825" s="1">
        <v>0.172683948552496</v>
      </c>
      <c r="R825" s="1">
        <v>7.5444440240838705E-4</v>
      </c>
      <c r="S825" s="16">
        <f t="shared" si="84"/>
        <v>0.66657530957787503</v>
      </c>
      <c r="T825" s="16">
        <f t="shared" si="85"/>
        <v>6.0791234821925319E-2</v>
      </c>
      <c r="U825" s="5">
        <f t="shared" si="86"/>
        <v>1.8262337248708905E-3</v>
      </c>
      <c r="V825" s="18">
        <f t="shared" si="87"/>
        <v>1.6655132827924745E-4</v>
      </c>
      <c r="W825" s="18">
        <f t="shared" si="88"/>
        <v>1.5322722201690765E-4</v>
      </c>
      <c r="X825" s="5">
        <f>LOOKUP(G240,'Load Factor Adjustment'!$A$32:$A$36,'Load Factor Adjustment'!$D$32:$D$36)</f>
        <v>0.68571428571428572</v>
      </c>
      <c r="Y825" s="5">
        <f t="shared" si="89"/>
        <v>1.2522745541971821E-3</v>
      </c>
      <c r="Z825" s="18">
        <f t="shared" si="90"/>
        <v>1.050700950973081E-4</v>
      </c>
    </row>
    <row r="826" spans="1:26" s="5" customFormat="1" ht="15" customHeight="1" x14ac:dyDescent="0.25">
      <c r="A826" s="2">
        <v>2015</v>
      </c>
      <c r="B826" s="2">
        <v>2218</v>
      </c>
      <c r="C826" s="3" t="s">
        <v>7</v>
      </c>
      <c r="D826" s="4">
        <v>42772</v>
      </c>
      <c r="E826" s="2">
        <v>6099</v>
      </c>
      <c r="F826" s="3" t="s">
        <v>5</v>
      </c>
      <c r="G826" s="3" t="s">
        <v>32</v>
      </c>
      <c r="H826" s="3" t="s">
        <v>4</v>
      </c>
      <c r="I826" s="2">
        <v>1982</v>
      </c>
      <c r="J826" s="2">
        <v>1100</v>
      </c>
      <c r="K826" s="2">
        <v>220</v>
      </c>
      <c r="L826" s="2">
        <v>0.7</v>
      </c>
      <c r="M826" s="1">
        <v>10.23</v>
      </c>
      <c r="N826" s="1">
        <v>2.4000000000000001E-4</v>
      </c>
      <c r="O826" s="1">
        <v>0.39600000000000002</v>
      </c>
      <c r="P826" s="1">
        <v>2.8799999999999999E-5</v>
      </c>
      <c r="Q826" s="1">
        <v>2.4480091185070298</v>
      </c>
      <c r="R826" s="1">
        <v>0.13847777322555499</v>
      </c>
      <c r="S826" s="16"/>
      <c r="T826" s="16"/>
      <c r="V826" s="18"/>
      <c r="W826" s="18"/>
      <c r="Z826" s="18"/>
    </row>
    <row r="827" spans="1:26" s="5" customFormat="1" ht="15" customHeight="1" x14ac:dyDescent="0.25">
      <c r="A827" s="2">
        <v>2015</v>
      </c>
      <c r="B827" s="2">
        <v>2218</v>
      </c>
      <c r="C827" s="3" t="s">
        <v>7</v>
      </c>
      <c r="D827" s="4">
        <v>42772</v>
      </c>
      <c r="E827" s="2">
        <v>6115</v>
      </c>
      <c r="F827" s="3" t="s">
        <v>2</v>
      </c>
      <c r="G827" s="3" t="s">
        <v>32</v>
      </c>
      <c r="H827" s="3" t="s">
        <v>0</v>
      </c>
      <c r="I827" s="2">
        <v>2016</v>
      </c>
      <c r="J827" s="2">
        <v>1100</v>
      </c>
      <c r="K827" s="2">
        <v>295</v>
      </c>
      <c r="L827" s="2">
        <v>0.7</v>
      </c>
      <c r="M827" s="1">
        <v>0.26</v>
      </c>
      <c r="N827" s="1">
        <v>3.5999999999999998E-6</v>
      </c>
      <c r="O827" s="1">
        <v>8.9999999999999993E-3</v>
      </c>
      <c r="P827" s="1">
        <v>2.9999999999999999E-7</v>
      </c>
      <c r="Q827" s="1">
        <v>7.0057943812154105E-2</v>
      </c>
      <c r="R827" s="1">
        <v>2.6666086684901998E-3</v>
      </c>
      <c r="S827" s="16">
        <f t="shared" si="84"/>
        <v>2.3779511746948758</v>
      </c>
      <c r="T827" s="16">
        <f t="shared" si="85"/>
        <v>0.1358111645570648</v>
      </c>
      <c r="U827" s="5">
        <f t="shared" si="86"/>
        <v>6.5149347251914408E-3</v>
      </c>
      <c r="V827" s="18">
        <f t="shared" si="87"/>
        <v>3.7208538234812275E-4</v>
      </c>
      <c r="W827" s="18">
        <f t="shared" si="88"/>
        <v>3.4231855176027293E-4</v>
      </c>
      <c r="X827" s="5">
        <f>LOOKUP(G11,'Load Factor Adjustment'!$A$19:$A$27,'Load Factor Adjustment'!$D$19:$D$27)</f>
        <v>0.68571428571428572</v>
      </c>
      <c r="Y827" s="5">
        <f t="shared" si="89"/>
        <v>4.4673838115598455E-3</v>
      </c>
      <c r="Z827" s="18">
        <f t="shared" si="90"/>
        <v>2.3473272120704428E-4</v>
      </c>
    </row>
    <row r="828" spans="1:26" s="5" customFormat="1" ht="15" customHeight="1" x14ac:dyDescent="0.25">
      <c r="A828" s="2">
        <v>2015</v>
      </c>
      <c r="B828" s="2">
        <v>2219</v>
      </c>
      <c r="C828" s="3" t="s">
        <v>9</v>
      </c>
      <c r="D828" s="4">
        <v>42584</v>
      </c>
      <c r="E828" s="2">
        <v>6138</v>
      </c>
      <c r="F828" s="3" t="s">
        <v>5</v>
      </c>
      <c r="G828" s="3" t="s">
        <v>1</v>
      </c>
      <c r="H828" s="3" t="s">
        <v>4</v>
      </c>
      <c r="I828" s="2">
        <v>1991</v>
      </c>
      <c r="J828" s="2">
        <v>450</v>
      </c>
      <c r="K828" s="2">
        <v>81</v>
      </c>
      <c r="L828" s="2">
        <v>0.7</v>
      </c>
      <c r="M828" s="1">
        <v>8.17</v>
      </c>
      <c r="N828" s="1">
        <v>1.9000000000000001E-4</v>
      </c>
      <c r="O828" s="1">
        <v>0.47899999999999998</v>
      </c>
      <c r="P828" s="1">
        <v>3.6100000000000003E-5</v>
      </c>
      <c r="Q828" s="1">
        <v>0.29390624920409297</v>
      </c>
      <c r="R828" s="1">
        <v>2.5655624082364201E-2</v>
      </c>
      <c r="S828" s="16"/>
      <c r="T828" s="16"/>
      <c r="V828" s="18"/>
      <c r="W828" s="18"/>
      <c r="Z828" s="18"/>
    </row>
    <row r="829" spans="1:26" s="5" customFormat="1" ht="15" customHeight="1" x14ac:dyDescent="0.25">
      <c r="A829" s="2">
        <v>2015</v>
      </c>
      <c r="B829" s="2">
        <v>2219</v>
      </c>
      <c r="C829" s="3" t="s">
        <v>9</v>
      </c>
      <c r="D829" s="4">
        <v>42584</v>
      </c>
      <c r="E829" s="2">
        <v>6139</v>
      </c>
      <c r="F829" s="3" t="s">
        <v>2</v>
      </c>
      <c r="G829" s="3" t="s">
        <v>1</v>
      </c>
      <c r="H829" s="3" t="s">
        <v>28</v>
      </c>
      <c r="I829" s="2">
        <v>2014</v>
      </c>
      <c r="J829" s="2">
        <v>450</v>
      </c>
      <c r="K829" s="2">
        <v>100</v>
      </c>
      <c r="L829" s="2">
        <v>0.7</v>
      </c>
      <c r="M829" s="1">
        <v>2.15</v>
      </c>
      <c r="N829" s="1">
        <v>2.6999999999999999E-5</v>
      </c>
      <c r="O829" s="1">
        <v>8.9999999999999993E-3</v>
      </c>
      <c r="P829" s="1">
        <v>3.9999999999999998E-7</v>
      </c>
      <c r="Q829" s="1">
        <v>7.67621547854513E-2</v>
      </c>
      <c r="R829" s="1">
        <v>3.4374998105872598E-4</v>
      </c>
      <c r="S829" s="16">
        <f t="shared" si="84"/>
        <v>0.21714409441864169</v>
      </c>
      <c r="T829" s="16">
        <f t="shared" si="85"/>
        <v>2.5311874101305476E-2</v>
      </c>
      <c r="U829" s="5">
        <f t="shared" si="86"/>
        <v>5.9491532717436074E-4</v>
      </c>
      <c r="V829" s="18">
        <f t="shared" si="87"/>
        <v>6.9347600277549251E-5</v>
      </c>
      <c r="W829" s="18">
        <f t="shared" si="88"/>
        <v>6.3799792255345316E-5</v>
      </c>
      <c r="X829" s="5">
        <f>LOOKUP(G244,'Load Factor Adjustment'!$A$32:$A$36,'Load Factor Adjustment'!$D$32:$D$36)</f>
        <v>0.68571428571428572</v>
      </c>
      <c r="Y829" s="5">
        <f t="shared" si="89"/>
        <v>4.0794193863384739E-4</v>
      </c>
      <c r="Z829" s="18">
        <f t="shared" si="90"/>
        <v>4.3748428975093933E-5</v>
      </c>
    </row>
    <row r="830" spans="1:26" s="5" customFormat="1" ht="15" customHeight="1" x14ac:dyDescent="0.25">
      <c r="A830" s="2">
        <v>2015</v>
      </c>
      <c r="B830" s="2">
        <v>2220</v>
      </c>
      <c r="C830" s="3" t="s">
        <v>9</v>
      </c>
      <c r="D830" s="4">
        <v>42545</v>
      </c>
      <c r="E830" s="2">
        <v>6140</v>
      </c>
      <c r="F830" s="3" t="s">
        <v>5</v>
      </c>
      <c r="G830" s="3" t="s">
        <v>20</v>
      </c>
      <c r="H830" s="3" t="s">
        <v>8</v>
      </c>
      <c r="I830" s="2">
        <v>1998</v>
      </c>
      <c r="J830" s="2">
        <v>550</v>
      </c>
      <c r="K830" s="2">
        <v>125</v>
      </c>
      <c r="L830" s="2">
        <v>0.51</v>
      </c>
      <c r="M830" s="1">
        <v>6.54</v>
      </c>
      <c r="N830" s="1">
        <v>1.4999999999999999E-4</v>
      </c>
      <c r="O830" s="1">
        <v>0.30399999999999999</v>
      </c>
      <c r="P830" s="1">
        <v>2.2099999999999998E-5</v>
      </c>
      <c r="Q830" s="1">
        <v>0.32233382516757603</v>
      </c>
      <c r="R830" s="1">
        <v>2.1999089408508501E-2</v>
      </c>
      <c r="S830" s="16"/>
      <c r="T830" s="16"/>
      <c r="V830" s="18"/>
      <c r="W830" s="18"/>
      <c r="Z830" s="18"/>
    </row>
    <row r="831" spans="1:26" s="5" customFormat="1" ht="15" customHeight="1" x14ac:dyDescent="0.25">
      <c r="A831" s="2">
        <v>2015</v>
      </c>
      <c r="B831" s="2">
        <v>2220</v>
      </c>
      <c r="C831" s="3" t="s">
        <v>9</v>
      </c>
      <c r="D831" s="4">
        <v>42545</v>
      </c>
      <c r="E831" s="2">
        <v>6141</v>
      </c>
      <c r="F831" s="3" t="s">
        <v>2</v>
      </c>
      <c r="G831" s="3" t="s">
        <v>20</v>
      </c>
      <c r="H831" s="3" t="s">
        <v>13</v>
      </c>
      <c r="I831" s="2">
        <v>2015</v>
      </c>
      <c r="J831" s="2">
        <v>550</v>
      </c>
      <c r="K831" s="2">
        <v>129</v>
      </c>
      <c r="L831" s="2">
        <v>0.51</v>
      </c>
      <c r="M831" s="1">
        <v>2.3199999999999998</v>
      </c>
      <c r="N831" s="1">
        <v>3.0000000000000001E-5</v>
      </c>
      <c r="O831" s="1">
        <v>0.112</v>
      </c>
      <c r="P831" s="1">
        <v>7.9999999999999996E-6</v>
      </c>
      <c r="Q831" s="1">
        <v>9.5825900720241206E-2</v>
      </c>
      <c r="R831" s="1">
        <v>5.3447123373167897E-3</v>
      </c>
      <c r="S831" s="16">
        <f t="shared" si="84"/>
        <v>0.22650792444733481</v>
      </c>
      <c r="T831" s="16">
        <f t="shared" si="85"/>
        <v>1.665437707119171E-2</v>
      </c>
      <c r="U831" s="5">
        <f t="shared" si="86"/>
        <v>6.2056965602009541E-4</v>
      </c>
      <c r="V831" s="18">
        <f t="shared" si="87"/>
        <v>4.5628430332032084E-5</v>
      </c>
      <c r="W831" s="18">
        <f t="shared" si="88"/>
        <v>4.1978155905469521E-5</v>
      </c>
      <c r="X831" s="5">
        <f>LOOKUP(G246,'Load Factor Adjustment'!$A$32:$A$36,'Load Factor Adjustment'!$D$32:$D$36)</f>
        <v>0.68571428571428572</v>
      </c>
      <c r="Y831" s="5">
        <f t="shared" si="89"/>
        <v>4.255334784137797E-4</v>
      </c>
      <c r="Z831" s="18">
        <f t="shared" si="90"/>
        <v>2.8785021192321958E-5</v>
      </c>
    </row>
    <row r="832" spans="1:26" s="5" customFormat="1" ht="15" customHeight="1" x14ac:dyDescent="0.25">
      <c r="A832" s="2">
        <v>2016</v>
      </c>
      <c r="B832" s="2">
        <v>2221</v>
      </c>
      <c r="C832" s="3" t="s">
        <v>17</v>
      </c>
      <c r="D832" s="4">
        <v>42741</v>
      </c>
      <c r="E832" s="2">
        <v>6142</v>
      </c>
      <c r="F832" s="3" t="s">
        <v>5</v>
      </c>
      <c r="G832" s="3" t="s">
        <v>1</v>
      </c>
      <c r="H832" s="3" t="s">
        <v>4</v>
      </c>
      <c r="I832" s="2">
        <v>1963</v>
      </c>
      <c r="J832" s="2">
        <v>200</v>
      </c>
      <c r="K832" s="2">
        <v>65</v>
      </c>
      <c r="L832" s="2">
        <v>0.7</v>
      </c>
      <c r="M832" s="1">
        <v>12.09</v>
      </c>
      <c r="N832" s="1">
        <v>2.7999999999999998E-4</v>
      </c>
      <c r="O832" s="1">
        <v>0.60499999999999998</v>
      </c>
      <c r="P832" s="1">
        <v>4.3999999999999999E-5</v>
      </c>
      <c r="Q832" s="1">
        <v>0.15385339484239499</v>
      </c>
      <c r="R832" s="1">
        <v>1.1188425966699099E-2</v>
      </c>
      <c r="S832" s="16"/>
      <c r="T832" s="16"/>
      <c r="V832" s="18"/>
      <c r="W832" s="18"/>
      <c r="Z832" s="18"/>
    </row>
    <row r="833" spans="1:26" s="5" customFormat="1" ht="15" customHeight="1" x14ac:dyDescent="0.25">
      <c r="A833" s="2">
        <v>2016</v>
      </c>
      <c r="B833" s="2">
        <v>2221</v>
      </c>
      <c r="C833" s="3" t="s">
        <v>17</v>
      </c>
      <c r="D833" s="4">
        <v>42741</v>
      </c>
      <c r="E833" s="2">
        <v>6143</v>
      </c>
      <c r="F833" s="3" t="s">
        <v>2</v>
      </c>
      <c r="G833" s="3" t="s">
        <v>1</v>
      </c>
      <c r="H833" s="3" t="s">
        <v>0</v>
      </c>
      <c r="I833" s="2">
        <v>2015</v>
      </c>
      <c r="J833" s="2">
        <v>200</v>
      </c>
      <c r="K833" s="2">
        <v>74</v>
      </c>
      <c r="L833" s="2">
        <v>0.7</v>
      </c>
      <c r="M833" s="1">
        <v>2.74</v>
      </c>
      <c r="N833" s="1">
        <v>3.6000000000000001E-5</v>
      </c>
      <c r="O833" s="1">
        <v>8.9999999999999993E-3</v>
      </c>
      <c r="P833" s="1">
        <v>8.9999999999999996E-7</v>
      </c>
      <c r="Q833" s="1">
        <v>3.1701234151481003E-2</v>
      </c>
      <c r="R833" s="1">
        <v>1.1305554892027E-4</v>
      </c>
      <c r="S833" s="16">
        <f t="shared" si="84"/>
        <v>0.12215216069091399</v>
      </c>
      <c r="T833" s="16">
        <f t="shared" si="85"/>
        <v>1.107537041777883E-2</v>
      </c>
      <c r="U833" s="5">
        <f t="shared" si="86"/>
        <v>3.3466345394770957E-4</v>
      </c>
      <c r="V833" s="18">
        <f t="shared" si="87"/>
        <v>3.0343480596654328E-5</v>
      </c>
      <c r="W833" s="18">
        <f t="shared" si="88"/>
        <v>2.7916002148921982E-5</v>
      </c>
      <c r="X833" s="5">
        <f>LOOKUP(G17,'Load Factor Adjustment'!$A$19:$A$27,'Load Factor Adjustment'!$D$19:$D$27)</f>
        <v>0.68571428571428572</v>
      </c>
      <c r="Y833" s="5">
        <f t="shared" si="89"/>
        <v>2.2948351127842942E-4</v>
      </c>
      <c r="Z833" s="18">
        <f t="shared" si="90"/>
        <v>1.9142401473546503E-5</v>
      </c>
    </row>
    <row r="834" spans="1:26" s="5" customFormat="1" ht="15" customHeight="1" x14ac:dyDescent="0.25">
      <c r="A834" s="2">
        <v>2016</v>
      </c>
      <c r="B834" s="2">
        <v>2224</v>
      </c>
      <c r="C834" s="3" t="s">
        <v>17</v>
      </c>
      <c r="D834" s="4">
        <v>42765</v>
      </c>
      <c r="E834" s="2">
        <v>6148</v>
      </c>
      <c r="F834" s="3" t="s">
        <v>5</v>
      </c>
      <c r="G834" s="3" t="s">
        <v>1</v>
      </c>
      <c r="H834" s="3" t="s">
        <v>4</v>
      </c>
      <c r="I834" s="2">
        <v>1987</v>
      </c>
      <c r="J834" s="2">
        <v>180</v>
      </c>
      <c r="K834" s="2">
        <v>63</v>
      </c>
      <c r="L834" s="2">
        <v>0.7</v>
      </c>
      <c r="M834" s="1">
        <v>12.09</v>
      </c>
      <c r="N834" s="1">
        <v>2.7999999999999998E-4</v>
      </c>
      <c r="O834" s="1">
        <v>0.60499999999999998</v>
      </c>
      <c r="P834" s="1">
        <v>4.3999999999999999E-5</v>
      </c>
      <c r="Q834" s="1">
        <v>0.120781499678722</v>
      </c>
      <c r="R834" s="1">
        <v>7.6499500550180196E-3</v>
      </c>
      <c r="S834" s="16"/>
      <c r="T834" s="16"/>
      <c r="V834" s="18"/>
      <c r="W834" s="18"/>
      <c r="Z834" s="18"/>
    </row>
    <row r="835" spans="1:26" s="5" customFormat="1" ht="15" customHeight="1" x14ac:dyDescent="0.25">
      <c r="A835" s="2">
        <v>2016</v>
      </c>
      <c r="B835" s="2">
        <v>2224</v>
      </c>
      <c r="C835" s="3" t="s">
        <v>17</v>
      </c>
      <c r="D835" s="4">
        <v>42765</v>
      </c>
      <c r="E835" s="2">
        <v>6149</v>
      </c>
      <c r="F835" s="3" t="s">
        <v>2</v>
      </c>
      <c r="G835" s="3" t="s">
        <v>1</v>
      </c>
      <c r="H835" s="3" t="s">
        <v>0</v>
      </c>
      <c r="I835" s="2">
        <v>2016</v>
      </c>
      <c r="J835" s="2">
        <v>180</v>
      </c>
      <c r="K835" s="2">
        <v>74</v>
      </c>
      <c r="L835" s="2">
        <v>0.7</v>
      </c>
      <c r="M835" s="1">
        <v>2.74</v>
      </c>
      <c r="N835" s="1">
        <v>3.6000000000000001E-5</v>
      </c>
      <c r="O835" s="1">
        <v>8.9999999999999993E-3</v>
      </c>
      <c r="P835" s="1">
        <v>8.9999999999999996E-7</v>
      </c>
      <c r="Q835" s="1">
        <v>2.8494110735654301E-2</v>
      </c>
      <c r="R835" s="1">
        <v>1.008249940697E-4</v>
      </c>
      <c r="S835" s="16">
        <f t="shared" si="84"/>
        <v>9.2287388943067691E-2</v>
      </c>
      <c r="T835" s="16">
        <f t="shared" si="85"/>
        <v>7.5491250609483196E-3</v>
      </c>
      <c r="U835" s="5">
        <f t="shared" si="86"/>
        <v>2.528421614878567E-4</v>
      </c>
      <c r="V835" s="18">
        <f t="shared" si="87"/>
        <v>2.068253441355704E-5</v>
      </c>
      <c r="W835" s="18">
        <f t="shared" si="88"/>
        <v>1.9027931660472476E-5</v>
      </c>
      <c r="X835" s="5">
        <f>LOOKUP(G19,'Load Factor Adjustment'!$A$19:$A$27,'Load Factor Adjustment'!$D$19:$D$27)</f>
        <v>0.68571428571428572</v>
      </c>
      <c r="Y835" s="5">
        <f t="shared" si="89"/>
        <v>1.7337748216310174E-4</v>
      </c>
      <c r="Z835" s="18">
        <f t="shared" si="90"/>
        <v>1.3047724567181126E-5</v>
      </c>
    </row>
    <row r="836" spans="1:26" s="5" customFormat="1" ht="15" customHeight="1" x14ac:dyDescent="0.25">
      <c r="A836" s="2">
        <v>2015</v>
      </c>
      <c r="B836" s="2">
        <v>2225</v>
      </c>
      <c r="C836" s="3" t="s">
        <v>17</v>
      </c>
      <c r="D836" s="4">
        <v>42529</v>
      </c>
      <c r="E836" s="2">
        <v>6150</v>
      </c>
      <c r="F836" s="3" t="s">
        <v>5</v>
      </c>
      <c r="G836" s="3" t="s">
        <v>1</v>
      </c>
      <c r="H836" s="3" t="s">
        <v>4</v>
      </c>
      <c r="I836" s="2">
        <v>1982</v>
      </c>
      <c r="J836" s="2">
        <v>700</v>
      </c>
      <c r="K836" s="2">
        <v>108</v>
      </c>
      <c r="L836" s="2">
        <v>0.7</v>
      </c>
      <c r="M836" s="1">
        <v>12.09</v>
      </c>
      <c r="N836" s="1">
        <v>2.7999999999999998E-4</v>
      </c>
      <c r="O836" s="1">
        <v>0.60499999999999998</v>
      </c>
      <c r="P836" s="1">
        <v>4.3999999999999999E-5</v>
      </c>
      <c r="Q836" s="1">
        <v>0.90124999878772805</v>
      </c>
      <c r="R836" s="1">
        <v>6.6091666894312895E-2</v>
      </c>
      <c r="S836" s="16"/>
      <c r="T836" s="16"/>
      <c r="V836" s="18"/>
      <c r="W836" s="18"/>
      <c r="Z836" s="18"/>
    </row>
    <row r="837" spans="1:26" s="5" customFormat="1" ht="15" customHeight="1" x14ac:dyDescent="0.25">
      <c r="A837" s="2">
        <v>2015</v>
      </c>
      <c r="B837" s="2">
        <v>2225</v>
      </c>
      <c r="C837" s="3" t="s">
        <v>17</v>
      </c>
      <c r="D837" s="4">
        <v>42529</v>
      </c>
      <c r="E837" s="2">
        <v>6151</v>
      </c>
      <c r="F837" s="3" t="s">
        <v>2</v>
      </c>
      <c r="G837" s="3" t="s">
        <v>1</v>
      </c>
      <c r="H837" s="3" t="s">
        <v>0</v>
      </c>
      <c r="I837" s="2">
        <v>2016</v>
      </c>
      <c r="J837" s="2">
        <v>700</v>
      </c>
      <c r="K837" s="2">
        <v>130</v>
      </c>
      <c r="L837" s="2">
        <v>0.7</v>
      </c>
      <c r="M837" s="1">
        <v>0.26</v>
      </c>
      <c r="N837" s="1">
        <v>3.9999999999999998E-6</v>
      </c>
      <c r="O837" s="1">
        <v>8.9999999999999993E-3</v>
      </c>
      <c r="P837" s="1">
        <v>3.9999999999999998E-7</v>
      </c>
      <c r="Q837" s="1">
        <v>1.92391965311083E-2</v>
      </c>
      <c r="R837" s="1">
        <v>7.3024687508917098E-4</v>
      </c>
      <c r="S837" s="16">
        <f t="shared" ref="S837:S899" si="91">Q836-Q837</f>
        <v>0.88201080225661976</v>
      </c>
      <c r="T837" s="16">
        <f t="shared" ref="T837:T899" si="92">R836-R837</f>
        <v>6.5361420019223723E-2</v>
      </c>
      <c r="U837" s="5">
        <f t="shared" ref="U837:U899" si="93">S837/365</f>
        <v>2.4164679513879995E-3</v>
      </c>
      <c r="V837" s="18">
        <f t="shared" ref="V837:V899" si="94">T837/365</f>
        <v>1.7907238361431158E-4</v>
      </c>
      <c r="W837" s="18">
        <f t="shared" ref="W837:W899" si="95">V837*0.92</f>
        <v>1.6474659292516666E-4</v>
      </c>
      <c r="X837" s="5">
        <f>LOOKUP(G252,'Load Factor Adjustment'!$A$32:$A$36,'Load Factor Adjustment'!$D$32:$D$36)</f>
        <v>0.68571428571428572</v>
      </c>
      <c r="Y837" s="5">
        <f t="shared" ref="Y837:Y899" si="96">U837*X837</f>
        <v>1.6570065952374853E-3</v>
      </c>
      <c r="Z837" s="18">
        <f t="shared" ref="Z837:Z899" si="97">W837*X837</f>
        <v>1.1296909229154285E-4</v>
      </c>
    </row>
    <row r="838" spans="1:26" s="5" customFormat="1" ht="15" customHeight="1" x14ac:dyDescent="0.25">
      <c r="A838" s="2">
        <v>2015</v>
      </c>
      <c r="B838" s="2">
        <v>2226</v>
      </c>
      <c r="C838" s="3" t="s">
        <v>17</v>
      </c>
      <c r="D838" s="4">
        <v>42529</v>
      </c>
      <c r="E838" s="2">
        <v>6152</v>
      </c>
      <c r="F838" s="3" t="s">
        <v>5</v>
      </c>
      <c r="G838" s="3" t="s">
        <v>1</v>
      </c>
      <c r="H838" s="3" t="s">
        <v>4</v>
      </c>
      <c r="I838" s="2">
        <v>1986</v>
      </c>
      <c r="J838" s="2">
        <v>700</v>
      </c>
      <c r="K838" s="2">
        <v>115</v>
      </c>
      <c r="L838" s="2">
        <v>0.7</v>
      </c>
      <c r="M838" s="1">
        <v>12.09</v>
      </c>
      <c r="N838" s="1">
        <v>2.7999999999999998E-4</v>
      </c>
      <c r="O838" s="1">
        <v>0.60499999999999998</v>
      </c>
      <c r="P838" s="1">
        <v>4.3999999999999999E-5</v>
      </c>
      <c r="Q838" s="1">
        <v>0.95966435056100696</v>
      </c>
      <c r="R838" s="1">
        <v>7.0375386044870203E-2</v>
      </c>
      <c r="S838" s="16"/>
      <c r="T838" s="16"/>
      <c r="V838" s="18"/>
      <c r="W838" s="18"/>
      <c r="Z838" s="18"/>
    </row>
    <row r="839" spans="1:26" s="5" customFormat="1" ht="15" customHeight="1" x14ac:dyDescent="0.25">
      <c r="A839" s="2">
        <v>2015</v>
      </c>
      <c r="B839" s="2">
        <v>2226</v>
      </c>
      <c r="C839" s="3" t="s">
        <v>17</v>
      </c>
      <c r="D839" s="4">
        <v>42529</v>
      </c>
      <c r="E839" s="2">
        <v>6153</v>
      </c>
      <c r="F839" s="3" t="s">
        <v>2</v>
      </c>
      <c r="G839" s="3" t="s">
        <v>1</v>
      </c>
      <c r="H839" s="3" t="s">
        <v>0</v>
      </c>
      <c r="I839" s="2">
        <v>2016</v>
      </c>
      <c r="J839" s="2">
        <v>700</v>
      </c>
      <c r="K839" s="2">
        <v>130</v>
      </c>
      <c r="L839" s="2">
        <v>0.7</v>
      </c>
      <c r="M839" s="1">
        <v>0.26</v>
      </c>
      <c r="N839" s="1">
        <v>3.9999999999999998E-6</v>
      </c>
      <c r="O839" s="1">
        <v>8.9999999999999993E-3</v>
      </c>
      <c r="P839" s="1">
        <v>3.9999999999999998E-7</v>
      </c>
      <c r="Q839" s="1">
        <v>1.92391965311083E-2</v>
      </c>
      <c r="R839" s="1">
        <v>7.3024687508917098E-4</v>
      </c>
      <c r="S839" s="16">
        <f t="shared" si="91"/>
        <v>0.94042515402989868</v>
      </c>
      <c r="T839" s="16">
        <f t="shared" si="92"/>
        <v>6.9645139169781031E-2</v>
      </c>
      <c r="U839" s="5">
        <f t="shared" si="93"/>
        <v>2.576507271314791E-3</v>
      </c>
      <c r="V839" s="18">
        <f t="shared" si="94"/>
        <v>1.908086004651535E-4</v>
      </c>
      <c r="W839" s="18">
        <f t="shared" si="95"/>
        <v>1.7554391242794124E-4</v>
      </c>
      <c r="X839" s="5">
        <f>LOOKUP(G254,'Load Factor Adjustment'!$A$32:$A$36,'Load Factor Adjustment'!$D$32:$D$36)</f>
        <v>0.87272727272727257</v>
      </c>
      <c r="Y839" s="5">
        <f t="shared" si="96"/>
        <v>2.2485881640565445E-3</v>
      </c>
      <c r="Z839" s="18">
        <f t="shared" si="97"/>
        <v>1.5320195993711233E-4</v>
      </c>
    </row>
    <row r="840" spans="1:26" s="5" customFormat="1" ht="15" customHeight="1" x14ac:dyDescent="0.25">
      <c r="A840" s="2">
        <v>2015</v>
      </c>
      <c r="B840" s="2">
        <v>2234</v>
      </c>
      <c r="C840" s="3" t="s">
        <v>9</v>
      </c>
      <c r="D840" s="4">
        <v>42549</v>
      </c>
      <c r="E840" s="2">
        <v>6183</v>
      </c>
      <c r="F840" s="3" t="s">
        <v>5</v>
      </c>
      <c r="G840" s="3" t="s">
        <v>1</v>
      </c>
      <c r="H840" s="3" t="s">
        <v>4</v>
      </c>
      <c r="I840" s="2">
        <v>1983</v>
      </c>
      <c r="J840" s="2">
        <v>150</v>
      </c>
      <c r="K840" s="2">
        <v>85</v>
      </c>
      <c r="L840" s="2">
        <v>0.7</v>
      </c>
      <c r="M840" s="1">
        <v>12.09</v>
      </c>
      <c r="N840" s="1">
        <v>2.7999999999999998E-4</v>
      </c>
      <c r="O840" s="1">
        <v>0.60499999999999998</v>
      </c>
      <c r="P840" s="1">
        <v>4.3999999999999999E-5</v>
      </c>
      <c r="Q840" s="1">
        <v>0.13422916629024401</v>
      </c>
      <c r="R840" s="1">
        <v>8.3543982122818092E-3</v>
      </c>
      <c r="S840" s="16"/>
      <c r="T840" s="16"/>
      <c r="V840" s="18"/>
      <c r="W840" s="18"/>
      <c r="Z840" s="18"/>
    </row>
    <row r="841" spans="1:26" s="5" customFormat="1" ht="15" customHeight="1" x14ac:dyDescent="0.25">
      <c r="A841" s="2">
        <v>2015</v>
      </c>
      <c r="B841" s="2">
        <v>2234</v>
      </c>
      <c r="C841" s="3" t="s">
        <v>9</v>
      </c>
      <c r="D841" s="4">
        <v>42549</v>
      </c>
      <c r="E841" s="2">
        <v>6184</v>
      </c>
      <c r="F841" s="3" t="s">
        <v>2</v>
      </c>
      <c r="G841" s="3" t="s">
        <v>1</v>
      </c>
      <c r="H841" s="3" t="s">
        <v>0</v>
      </c>
      <c r="I841" s="2">
        <v>2015</v>
      </c>
      <c r="J841" s="2">
        <v>150</v>
      </c>
      <c r="K841" s="2">
        <v>107</v>
      </c>
      <c r="L841" s="2">
        <v>0.7</v>
      </c>
      <c r="M841" s="1">
        <v>0.26</v>
      </c>
      <c r="N841" s="1">
        <v>3.9999999999999998E-6</v>
      </c>
      <c r="O841" s="1">
        <v>8.9999999999999993E-3</v>
      </c>
      <c r="P841" s="1">
        <v>3.9999999999999998E-7</v>
      </c>
      <c r="Q841" s="1">
        <v>3.2570600115184802E-3</v>
      </c>
      <c r="R841" s="1">
        <v>1.15173604395097E-4</v>
      </c>
      <c r="S841" s="16">
        <f t="shared" si="91"/>
        <v>0.13097210627872552</v>
      </c>
      <c r="T841" s="16">
        <f t="shared" si="92"/>
        <v>8.239224607886713E-3</v>
      </c>
      <c r="U841" s="5">
        <f t="shared" si="93"/>
        <v>3.5882768843486444E-4</v>
      </c>
      <c r="V841" s="18">
        <f t="shared" si="94"/>
        <v>2.2573218103799214E-5</v>
      </c>
      <c r="W841" s="18">
        <f t="shared" si="95"/>
        <v>2.0767360655495278E-5</v>
      </c>
      <c r="X841" s="5">
        <f>LOOKUP(G256,'Load Factor Adjustment'!$A$32:$A$36,'Load Factor Adjustment'!$D$32:$D$36)</f>
        <v>0.68571428571428572</v>
      </c>
      <c r="Y841" s="5">
        <f t="shared" si="96"/>
        <v>2.4605327206962132E-4</v>
      </c>
      <c r="Z841" s="18">
        <f t="shared" si="97"/>
        <v>1.4240475878053905E-5</v>
      </c>
    </row>
    <row r="842" spans="1:26" s="5" customFormat="1" ht="15" customHeight="1" x14ac:dyDescent="0.25">
      <c r="A842" s="2">
        <v>2015</v>
      </c>
      <c r="B842" s="2">
        <v>2235</v>
      </c>
      <c r="C842" s="3" t="s">
        <v>9</v>
      </c>
      <c r="D842" s="4">
        <v>42529</v>
      </c>
      <c r="E842" s="2">
        <v>6181</v>
      </c>
      <c r="F842" s="3" t="s">
        <v>5</v>
      </c>
      <c r="G842" s="3" t="s">
        <v>1</v>
      </c>
      <c r="H842" s="3" t="s">
        <v>4</v>
      </c>
      <c r="I842" s="2">
        <v>1995</v>
      </c>
      <c r="J842" s="2">
        <v>1000</v>
      </c>
      <c r="K842" s="2">
        <v>120</v>
      </c>
      <c r="L842" s="2">
        <v>0.7</v>
      </c>
      <c r="M842" s="1">
        <v>7.6</v>
      </c>
      <c r="N842" s="1">
        <v>1.8000000000000001E-4</v>
      </c>
      <c r="O842" s="1">
        <v>0.27400000000000002</v>
      </c>
      <c r="P842" s="1">
        <v>1.9899999999999999E-5</v>
      </c>
      <c r="Q842" s="1">
        <v>0.90370368251537603</v>
      </c>
      <c r="R842" s="1">
        <v>4.7481480271054102E-2</v>
      </c>
      <c r="S842" s="16"/>
      <c r="T842" s="16"/>
      <c r="V842" s="18"/>
      <c r="W842" s="18"/>
      <c r="Z842" s="18"/>
    </row>
    <row r="843" spans="1:26" s="5" customFormat="1" ht="15" customHeight="1" x14ac:dyDescent="0.25">
      <c r="A843" s="2">
        <v>2015</v>
      </c>
      <c r="B843" s="2">
        <v>2235</v>
      </c>
      <c r="C843" s="3" t="s">
        <v>9</v>
      </c>
      <c r="D843" s="4">
        <v>42529</v>
      </c>
      <c r="E843" s="2">
        <v>6182</v>
      </c>
      <c r="F843" s="3" t="s">
        <v>2</v>
      </c>
      <c r="G843" s="3" t="s">
        <v>1</v>
      </c>
      <c r="H843" s="3" t="s">
        <v>28</v>
      </c>
      <c r="I843" s="2">
        <v>2014</v>
      </c>
      <c r="J843" s="2">
        <v>1000</v>
      </c>
      <c r="K843" s="2">
        <v>125</v>
      </c>
      <c r="L843" s="2">
        <v>0.7</v>
      </c>
      <c r="M843" s="1">
        <v>2.15</v>
      </c>
      <c r="N843" s="1">
        <v>2.6999999999999999E-5</v>
      </c>
      <c r="O843" s="1">
        <v>8.9999999999999993E-3</v>
      </c>
      <c r="P843" s="1">
        <v>3.9999999999999998E-7</v>
      </c>
      <c r="Q843" s="1">
        <v>0.220389665960812</v>
      </c>
      <c r="R843" s="1">
        <v>1.06095673694185E-3</v>
      </c>
      <c r="S843" s="16">
        <f t="shared" si="91"/>
        <v>0.68331401655456403</v>
      </c>
      <c r="T843" s="16">
        <f t="shared" si="92"/>
        <v>4.6420523534112253E-2</v>
      </c>
      <c r="U843" s="5">
        <f t="shared" si="93"/>
        <v>1.8720931960399013E-3</v>
      </c>
      <c r="V843" s="18">
        <f t="shared" si="94"/>
        <v>1.2717951653181439E-4</v>
      </c>
      <c r="W843" s="18">
        <f t="shared" si="95"/>
        <v>1.1700515520926925E-4</v>
      </c>
      <c r="X843" s="5">
        <f>LOOKUP(G258,'Load Factor Adjustment'!$A$32:$A$36,'Load Factor Adjustment'!$D$32:$D$36)</f>
        <v>0.68571428571428572</v>
      </c>
      <c r="Y843" s="5">
        <f t="shared" si="96"/>
        <v>1.2837210487130753E-3</v>
      </c>
      <c r="Z843" s="18">
        <f t="shared" si="97"/>
        <v>8.0232106429213194E-5</v>
      </c>
    </row>
    <row r="844" spans="1:26" s="5" customFormat="1" ht="15" customHeight="1" x14ac:dyDescent="0.25">
      <c r="A844" s="2">
        <v>2015</v>
      </c>
      <c r="B844" s="2">
        <v>2236</v>
      </c>
      <c r="C844" s="3" t="s">
        <v>9</v>
      </c>
      <c r="D844" s="4">
        <v>42529</v>
      </c>
      <c r="E844" s="2">
        <v>6179</v>
      </c>
      <c r="F844" s="3" t="s">
        <v>5</v>
      </c>
      <c r="G844" s="3" t="s">
        <v>1</v>
      </c>
      <c r="H844" s="3" t="s">
        <v>4</v>
      </c>
      <c r="I844" s="2">
        <v>1988</v>
      </c>
      <c r="J844" s="2">
        <v>1200</v>
      </c>
      <c r="K844" s="2">
        <v>168</v>
      </c>
      <c r="L844" s="2">
        <v>0.7</v>
      </c>
      <c r="M844" s="1">
        <v>7.6</v>
      </c>
      <c r="N844" s="1">
        <v>1.8000000000000001E-4</v>
      </c>
      <c r="O844" s="1">
        <v>0.27400000000000002</v>
      </c>
      <c r="P844" s="1">
        <v>1.9899999999999999E-5</v>
      </c>
      <c r="Q844" s="1">
        <v>1.5182221866258301</v>
      </c>
      <c r="R844" s="1">
        <v>7.9768886855370896E-2</v>
      </c>
      <c r="S844" s="16"/>
      <c r="T844" s="16"/>
      <c r="V844" s="18"/>
      <c r="W844" s="18"/>
      <c r="Z844" s="18"/>
    </row>
    <row r="845" spans="1:26" s="5" customFormat="1" ht="15" customHeight="1" x14ac:dyDescent="0.25">
      <c r="A845" s="2">
        <v>2015</v>
      </c>
      <c r="B845" s="2">
        <v>2236</v>
      </c>
      <c r="C845" s="3" t="s">
        <v>9</v>
      </c>
      <c r="D845" s="4">
        <v>42529</v>
      </c>
      <c r="E845" s="2">
        <v>6180</v>
      </c>
      <c r="F845" s="3" t="s">
        <v>2</v>
      </c>
      <c r="G845" s="3" t="s">
        <v>1</v>
      </c>
      <c r="H845" s="3" t="s">
        <v>0</v>
      </c>
      <c r="I845" s="2">
        <v>2016</v>
      </c>
      <c r="J845" s="2">
        <v>1200</v>
      </c>
      <c r="K845" s="2">
        <v>175</v>
      </c>
      <c r="L845" s="2">
        <v>0.7</v>
      </c>
      <c r="M845" s="1">
        <v>0.26</v>
      </c>
      <c r="N845" s="1">
        <v>3.5999999999999998E-6</v>
      </c>
      <c r="O845" s="1">
        <v>8.9999999999999993E-3</v>
      </c>
      <c r="P845" s="1">
        <v>2.9999999999999999E-7</v>
      </c>
      <c r="Q845" s="1">
        <v>4.5629627209996297E-2</v>
      </c>
      <c r="R845" s="1">
        <v>1.74999991773614E-3</v>
      </c>
      <c r="S845" s="16">
        <f t="shared" si="91"/>
        <v>1.4725925594158338</v>
      </c>
      <c r="T845" s="16">
        <f t="shared" si="92"/>
        <v>7.8018886937634757E-2</v>
      </c>
      <c r="U845" s="5">
        <f t="shared" si="93"/>
        <v>4.0345001627831063E-3</v>
      </c>
      <c r="V845" s="18">
        <f t="shared" si="94"/>
        <v>2.1375037517160208E-4</v>
      </c>
      <c r="W845" s="18">
        <f t="shared" si="95"/>
        <v>1.9665034515787392E-4</v>
      </c>
      <c r="X845" s="5">
        <f>LOOKUP(G260,'Load Factor Adjustment'!$A$32:$A$36,'Load Factor Adjustment'!$D$32:$D$36)</f>
        <v>0.68571428571428572</v>
      </c>
      <c r="Y845" s="5">
        <f t="shared" si="96"/>
        <v>2.7665143973369874E-3</v>
      </c>
      <c r="Z845" s="18">
        <f t="shared" si="97"/>
        <v>1.3484595096539926E-4</v>
      </c>
    </row>
    <row r="846" spans="1:26" s="5" customFormat="1" ht="15" customHeight="1" x14ac:dyDescent="0.25">
      <c r="A846" s="2">
        <v>2015</v>
      </c>
      <c r="B846" s="2">
        <v>2237</v>
      </c>
      <c r="C846" s="3" t="s">
        <v>9</v>
      </c>
      <c r="D846" s="4">
        <v>42584</v>
      </c>
      <c r="E846" s="2">
        <v>6177</v>
      </c>
      <c r="F846" s="3" t="s">
        <v>5</v>
      </c>
      <c r="G846" s="3" t="s">
        <v>1</v>
      </c>
      <c r="H846" s="3" t="s">
        <v>4</v>
      </c>
      <c r="I846" s="2">
        <v>1994</v>
      </c>
      <c r="J846" s="2">
        <v>1020</v>
      </c>
      <c r="K846" s="2">
        <v>71</v>
      </c>
      <c r="L846" s="2">
        <v>0.7</v>
      </c>
      <c r="M846" s="1">
        <v>8.17</v>
      </c>
      <c r="N846" s="1">
        <v>1.9000000000000001E-4</v>
      </c>
      <c r="O846" s="1">
        <v>0.47899999999999998</v>
      </c>
      <c r="P846" s="1">
        <v>3.6100000000000003E-5</v>
      </c>
      <c r="Q846" s="1">
        <v>0.58394212804829704</v>
      </c>
      <c r="R846" s="1">
        <v>5.0973396324960701E-2</v>
      </c>
      <c r="S846" s="16"/>
      <c r="T846" s="16"/>
      <c r="V846" s="18"/>
      <c r="W846" s="18"/>
      <c r="Z846" s="18"/>
    </row>
    <row r="847" spans="1:26" s="5" customFormat="1" ht="15" customHeight="1" x14ac:dyDescent="0.25">
      <c r="A847" s="2">
        <v>2015</v>
      </c>
      <c r="B847" s="2">
        <v>2237</v>
      </c>
      <c r="C847" s="3" t="s">
        <v>9</v>
      </c>
      <c r="D847" s="4">
        <v>42584</v>
      </c>
      <c r="E847" s="2">
        <v>6178</v>
      </c>
      <c r="F847" s="3" t="s">
        <v>2</v>
      </c>
      <c r="G847" s="3" t="s">
        <v>1</v>
      </c>
      <c r="H847" s="3" t="s">
        <v>0</v>
      </c>
      <c r="I847" s="2">
        <v>2015</v>
      </c>
      <c r="J847" s="2">
        <v>1020</v>
      </c>
      <c r="K847" s="2">
        <v>74</v>
      </c>
      <c r="L847" s="2">
        <v>0.7</v>
      </c>
      <c r="M847" s="1">
        <v>2.74</v>
      </c>
      <c r="N847" s="1">
        <v>3.6000000000000001E-5</v>
      </c>
      <c r="O847" s="1">
        <v>8.9999999999999993E-3</v>
      </c>
      <c r="P847" s="1">
        <v>8.9999999999999996E-7</v>
      </c>
      <c r="Q847" s="1">
        <v>0.170272627663552</v>
      </c>
      <c r="R847" s="1">
        <v>7.9149162319486297E-4</v>
      </c>
      <c r="S847" s="16">
        <f t="shared" si="91"/>
        <v>0.41366950038474504</v>
      </c>
      <c r="T847" s="16">
        <f t="shared" si="92"/>
        <v>5.0181904701765839E-2</v>
      </c>
      <c r="U847" s="5">
        <f t="shared" si="93"/>
        <v>1.1333410969445071E-3</v>
      </c>
      <c r="V847" s="18">
        <f t="shared" si="94"/>
        <v>1.3748467041579683E-4</v>
      </c>
      <c r="W847" s="18">
        <f t="shared" si="95"/>
        <v>1.2648589678253307E-4</v>
      </c>
      <c r="X847" s="5">
        <f>LOOKUP(G262,'Load Factor Adjustment'!$A$32:$A$36,'Load Factor Adjustment'!$D$32:$D$36)</f>
        <v>0.68571428571428572</v>
      </c>
      <c r="Y847" s="5">
        <f t="shared" si="96"/>
        <v>7.7714818076194769E-4</v>
      </c>
      <c r="Z847" s="18">
        <f t="shared" si="97"/>
        <v>8.6733186365165539E-5</v>
      </c>
    </row>
    <row r="848" spans="1:26" s="5" customFormat="1" ht="15" customHeight="1" x14ac:dyDescent="0.25">
      <c r="A848" s="2">
        <v>2015</v>
      </c>
      <c r="B848" s="2">
        <v>2238</v>
      </c>
      <c r="C848" s="3" t="s">
        <v>9</v>
      </c>
      <c r="D848" s="4">
        <v>42529</v>
      </c>
      <c r="E848" s="2">
        <v>6175</v>
      </c>
      <c r="F848" s="3" t="s">
        <v>5</v>
      </c>
      <c r="G848" s="3" t="s">
        <v>1</v>
      </c>
      <c r="H848" s="3" t="s">
        <v>4</v>
      </c>
      <c r="I848" s="2">
        <v>1996</v>
      </c>
      <c r="J848" s="2">
        <v>800</v>
      </c>
      <c r="K848" s="2">
        <v>100</v>
      </c>
      <c r="L848" s="2">
        <v>0.7</v>
      </c>
      <c r="M848" s="1">
        <v>8.17</v>
      </c>
      <c r="N848" s="1">
        <v>1.9000000000000001E-4</v>
      </c>
      <c r="O848" s="1">
        <v>0.47899999999999998</v>
      </c>
      <c r="P848" s="1">
        <v>3.6100000000000003E-5</v>
      </c>
      <c r="Q848" s="1">
        <v>0.64506172664821604</v>
      </c>
      <c r="R848" s="1">
        <v>5.6308639961293198E-2</v>
      </c>
      <c r="S848" s="16"/>
      <c r="T848" s="16"/>
      <c r="V848" s="18"/>
      <c r="W848" s="18"/>
      <c r="Z848" s="18"/>
    </row>
    <row r="849" spans="1:26" s="5" customFormat="1" ht="15" customHeight="1" x14ac:dyDescent="0.25">
      <c r="A849" s="2">
        <v>2015</v>
      </c>
      <c r="B849" s="2">
        <v>2238</v>
      </c>
      <c r="C849" s="3" t="s">
        <v>9</v>
      </c>
      <c r="D849" s="4">
        <v>42529</v>
      </c>
      <c r="E849" s="2">
        <v>6176</v>
      </c>
      <c r="F849" s="3" t="s">
        <v>2</v>
      </c>
      <c r="G849" s="3" t="s">
        <v>1</v>
      </c>
      <c r="H849" s="3" t="s">
        <v>0</v>
      </c>
      <c r="I849" s="2">
        <v>2016</v>
      </c>
      <c r="J849" s="2">
        <v>800</v>
      </c>
      <c r="K849" s="2">
        <v>120</v>
      </c>
      <c r="L849" s="2">
        <v>0.7</v>
      </c>
      <c r="M849" s="1">
        <v>0.26</v>
      </c>
      <c r="N849" s="1">
        <v>3.9999999999999998E-6</v>
      </c>
      <c r="O849" s="1">
        <v>8.9999999999999993E-3</v>
      </c>
      <c r="P849" s="1">
        <v>3.9999999999999998E-7</v>
      </c>
      <c r="Q849" s="1">
        <v>2.0444443386859901E-2</v>
      </c>
      <c r="R849" s="1">
        <v>7.8518514450004798E-4</v>
      </c>
      <c r="S849" s="16">
        <f t="shared" si="91"/>
        <v>0.62461728326135613</v>
      </c>
      <c r="T849" s="16">
        <f t="shared" si="92"/>
        <v>5.5523454816793154E-2</v>
      </c>
      <c r="U849" s="5">
        <f t="shared" si="93"/>
        <v>1.7112802281133044E-3</v>
      </c>
      <c r="V849" s="18">
        <f t="shared" si="94"/>
        <v>1.5211905429258398E-4</v>
      </c>
      <c r="W849" s="18">
        <f t="shared" si="95"/>
        <v>1.3994952994917726E-4</v>
      </c>
      <c r="X849" s="5">
        <f>LOOKUP(G264,'Load Factor Adjustment'!$A$32:$A$36,'Load Factor Adjustment'!$D$32:$D$36)</f>
        <v>0.68571428571428572</v>
      </c>
      <c r="Y849" s="5">
        <f t="shared" si="96"/>
        <v>1.1734492992776944E-3</v>
      </c>
      <c r="Z849" s="18">
        <f t="shared" si="97"/>
        <v>9.5965391965150123E-5</v>
      </c>
    </row>
    <row r="850" spans="1:26" s="5" customFormat="1" ht="15" customHeight="1" x14ac:dyDescent="0.25">
      <c r="A850" s="2">
        <v>2015</v>
      </c>
      <c r="B850" s="2">
        <v>2239</v>
      </c>
      <c r="C850" s="3" t="s">
        <v>9</v>
      </c>
      <c r="D850" s="4">
        <v>42507</v>
      </c>
      <c r="E850" s="2">
        <v>6172</v>
      </c>
      <c r="F850" s="3" t="s">
        <v>5</v>
      </c>
      <c r="G850" s="3" t="s">
        <v>1</v>
      </c>
      <c r="H850" s="3" t="s">
        <v>4</v>
      </c>
      <c r="I850" s="2">
        <v>1982</v>
      </c>
      <c r="J850" s="2">
        <v>800</v>
      </c>
      <c r="K850" s="2">
        <v>63</v>
      </c>
      <c r="L850" s="2">
        <v>0.7</v>
      </c>
      <c r="M850" s="1">
        <v>12.09</v>
      </c>
      <c r="N850" s="1">
        <v>2.7999999999999998E-4</v>
      </c>
      <c r="O850" s="1">
        <v>0.60499999999999998</v>
      </c>
      <c r="P850" s="1">
        <v>4.3999999999999999E-5</v>
      </c>
      <c r="Q850" s="1">
        <v>0.60083333252515203</v>
      </c>
      <c r="R850" s="1">
        <v>4.4061111262875298E-2</v>
      </c>
      <c r="S850" s="16"/>
      <c r="T850" s="16"/>
      <c r="V850" s="18"/>
      <c r="W850" s="18"/>
      <c r="Z850" s="18"/>
    </row>
    <row r="851" spans="1:26" s="5" customFormat="1" ht="15" customHeight="1" x14ac:dyDescent="0.25">
      <c r="A851" s="2">
        <v>2015</v>
      </c>
      <c r="B851" s="2">
        <v>2239</v>
      </c>
      <c r="C851" s="3" t="s">
        <v>9</v>
      </c>
      <c r="D851" s="4">
        <v>42507</v>
      </c>
      <c r="E851" s="2">
        <v>6173</v>
      </c>
      <c r="F851" s="3" t="s">
        <v>2</v>
      </c>
      <c r="G851" s="3" t="s">
        <v>1</v>
      </c>
      <c r="H851" s="3" t="s">
        <v>0</v>
      </c>
      <c r="I851" s="2">
        <v>2015</v>
      </c>
      <c r="J851" s="2">
        <v>800</v>
      </c>
      <c r="K851" s="2">
        <v>71</v>
      </c>
      <c r="L851" s="2">
        <v>0.7</v>
      </c>
      <c r="M851" s="1">
        <v>2.74</v>
      </c>
      <c r="N851" s="1">
        <v>3.6000000000000001E-5</v>
      </c>
      <c r="O851" s="1">
        <v>8.9999999999999993E-3</v>
      </c>
      <c r="P851" s="1">
        <v>8.9999999999999996E-7</v>
      </c>
      <c r="Q851" s="1">
        <v>0.126397529352858</v>
      </c>
      <c r="R851" s="1">
        <v>5.5222219145356101E-4</v>
      </c>
      <c r="S851" s="16">
        <f t="shared" si="91"/>
        <v>0.47443580317229406</v>
      </c>
      <c r="T851" s="16">
        <f t="shared" si="92"/>
        <v>4.3508889071421739E-2</v>
      </c>
      <c r="U851" s="5">
        <f t="shared" si="93"/>
        <v>1.2998241182802578E-3</v>
      </c>
      <c r="V851" s="18">
        <f t="shared" si="94"/>
        <v>1.1920243581211436E-4</v>
      </c>
      <c r="W851" s="18">
        <f t="shared" si="95"/>
        <v>1.0966624094714521E-4</v>
      </c>
      <c r="X851" s="5">
        <f>LOOKUP(G266,'Load Factor Adjustment'!$A$32:$A$36,'Load Factor Adjustment'!$D$32:$D$36)</f>
        <v>0.68571428571428572</v>
      </c>
      <c r="Y851" s="5">
        <f t="shared" si="96"/>
        <v>8.9130796682074817E-4</v>
      </c>
      <c r="Z851" s="18">
        <f t="shared" si="97"/>
        <v>7.519970807804243E-5</v>
      </c>
    </row>
    <row r="852" spans="1:26" s="5" customFormat="1" ht="15" customHeight="1" x14ac:dyDescent="0.25">
      <c r="A852" s="2">
        <v>2015</v>
      </c>
      <c r="B852" s="2">
        <v>2240</v>
      </c>
      <c r="C852" s="3" t="s">
        <v>9</v>
      </c>
      <c r="D852" s="4">
        <v>42509</v>
      </c>
      <c r="E852" s="2">
        <v>6170</v>
      </c>
      <c r="F852" s="3" t="s">
        <v>5</v>
      </c>
      <c r="G852" s="3" t="s">
        <v>1</v>
      </c>
      <c r="H852" s="3" t="s">
        <v>4</v>
      </c>
      <c r="I852" s="2">
        <v>1987</v>
      </c>
      <c r="J852" s="2">
        <v>700</v>
      </c>
      <c r="K852" s="2">
        <v>97</v>
      </c>
      <c r="L852" s="2">
        <v>0.7</v>
      </c>
      <c r="M852" s="1">
        <v>12.09</v>
      </c>
      <c r="N852" s="1">
        <v>2.7999999999999998E-4</v>
      </c>
      <c r="O852" s="1">
        <v>0.60499999999999998</v>
      </c>
      <c r="P852" s="1">
        <v>4.3999999999999999E-5</v>
      </c>
      <c r="Q852" s="1">
        <v>0.80945601742971895</v>
      </c>
      <c r="R852" s="1">
        <v>5.9360108229151401E-2</v>
      </c>
      <c r="S852" s="16"/>
      <c r="T852" s="16"/>
      <c r="V852" s="18"/>
      <c r="W852" s="18"/>
      <c r="Z852" s="18"/>
    </row>
    <row r="853" spans="1:26" s="5" customFormat="1" ht="15" customHeight="1" x14ac:dyDescent="0.25">
      <c r="A853" s="2">
        <v>2015</v>
      </c>
      <c r="B853" s="2">
        <v>2240</v>
      </c>
      <c r="C853" s="3" t="s">
        <v>9</v>
      </c>
      <c r="D853" s="4">
        <v>42509</v>
      </c>
      <c r="E853" s="2">
        <v>6171</v>
      </c>
      <c r="F853" s="3" t="s">
        <v>2</v>
      </c>
      <c r="G853" s="3" t="s">
        <v>1</v>
      </c>
      <c r="H853" s="3" t="s">
        <v>0</v>
      </c>
      <c r="I853" s="2">
        <v>2016</v>
      </c>
      <c r="J853" s="2">
        <v>700</v>
      </c>
      <c r="K853" s="2">
        <v>110</v>
      </c>
      <c r="L853" s="2">
        <v>0.7</v>
      </c>
      <c r="M853" s="1">
        <v>0.26</v>
      </c>
      <c r="N853" s="1">
        <v>3.9999999999999998E-6</v>
      </c>
      <c r="O853" s="1">
        <v>8.9999999999999993E-3</v>
      </c>
      <c r="P853" s="1">
        <v>3.9999999999999998E-7</v>
      </c>
      <c r="Q853" s="1">
        <v>1.6279320141707E-2</v>
      </c>
      <c r="R853" s="1">
        <v>6.1790120199853001E-4</v>
      </c>
      <c r="S853" s="16">
        <f t="shared" si="91"/>
        <v>0.79317669728801199</v>
      </c>
      <c r="T853" s="16">
        <f t="shared" si="92"/>
        <v>5.8742207027152868E-2</v>
      </c>
      <c r="U853" s="5">
        <f t="shared" si="93"/>
        <v>2.1730868418849644E-3</v>
      </c>
      <c r="V853" s="18">
        <f t="shared" si="94"/>
        <v>1.6093755349904894E-4</v>
      </c>
      <c r="W853" s="18">
        <f t="shared" si="95"/>
        <v>1.4806254921912503E-4</v>
      </c>
      <c r="X853" s="5">
        <f>LOOKUP(G268,'Load Factor Adjustment'!$A$32:$A$36,'Load Factor Adjustment'!$D$32:$D$36)</f>
        <v>0.68571428571428572</v>
      </c>
      <c r="Y853" s="5">
        <f t="shared" si="96"/>
        <v>1.4901166915782613E-3</v>
      </c>
      <c r="Z853" s="18">
        <f t="shared" si="97"/>
        <v>1.0152860517882859E-4</v>
      </c>
    </row>
    <row r="854" spans="1:26" s="5" customFormat="1" ht="15" customHeight="1" x14ac:dyDescent="0.25">
      <c r="A854" s="2">
        <v>2015</v>
      </c>
      <c r="B854" s="2">
        <v>2241</v>
      </c>
      <c r="C854" s="3" t="s">
        <v>9</v>
      </c>
      <c r="D854" s="4">
        <v>42509</v>
      </c>
      <c r="E854" s="2">
        <v>6168</v>
      </c>
      <c r="F854" s="3" t="s">
        <v>5</v>
      </c>
      <c r="G854" s="3" t="s">
        <v>1</v>
      </c>
      <c r="H854" s="3" t="s">
        <v>4</v>
      </c>
      <c r="I854" s="2">
        <v>1987</v>
      </c>
      <c r="J854" s="2">
        <v>700</v>
      </c>
      <c r="K854" s="2">
        <v>97</v>
      </c>
      <c r="L854" s="2">
        <v>0.7</v>
      </c>
      <c r="M854" s="1">
        <v>12.09</v>
      </c>
      <c r="N854" s="1">
        <v>2.7999999999999998E-4</v>
      </c>
      <c r="O854" s="1">
        <v>0.60499999999999998</v>
      </c>
      <c r="P854" s="1">
        <v>4.3999999999999999E-5</v>
      </c>
      <c r="Q854" s="1">
        <v>0.80945601742971895</v>
      </c>
      <c r="R854" s="1">
        <v>5.9360108229151401E-2</v>
      </c>
      <c r="S854" s="16"/>
      <c r="T854" s="16"/>
      <c r="V854" s="18"/>
      <c r="W854" s="18"/>
      <c r="Z854" s="18"/>
    </row>
    <row r="855" spans="1:26" s="5" customFormat="1" ht="15" customHeight="1" x14ac:dyDescent="0.25">
      <c r="A855" s="2">
        <v>2015</v>
      </c>
      <c r="B855" s="2">
        <v>2241</v>
      </c>
      <c r="C855" s="3" t="s">
        <v>9</v>
      </c>
      <c r="D855" s="4">
        <v>42509</v>
      </c>
      <c r="E855" s="2">
        <v>6169</v>
      </c>
      <c r="F855" s="3" t="s">
        <v>2</v>
      </c>
      <c r="G855" s="3" t="s">
        <v>1</v>
      </c>
      <c r="H855" s="3" t="s">
        <v>0</v>
      </c>
      <c r="I855" s="2">
        <v>2016</v>
      </c>
      <c r="J855" s="2">
        <v>700</v>
      </c>
      <c r="K855" s="2">
        <v>110</v>
      </c>
      <c r="L855" s="2">
        <v>0.7</v>
      </c>
      <c r="M855" s="1">
        <v>0.26</v>
      </c>
      <c r="N855" s="1">
        <v>3.9999999999999998E-6</v>
      </c>
      <c r="O855" s="1">
        <v>8.9999999999999993E-3</v>
      </c>
      <c r="P855" s="1">
        <v>3.9999999999999998E-7</v>
      </c>
      <c r="Q855" s="1">
        <v>1.6279320141707E-2</v>
      </c>
      <c r="R855" s="1">
        <v>6.1790120199853001E-4</v>
      </c>
      <c r="S855" s="16">
        <f t="shared" si="91"/>
        <v>0.79317669728801199</v>
      </c>
      <c r="T855" s="16">
        <f t="shared" si="92"/>
        <v>5.8742207027152868E-2</v>
      </c>
      <c r="U855" s="5">
        <f t="shared" si="93"/>
        <v>2.1730868418849644E-3</v>
      </c>
      <c r="V855" s="18">
        <f t="shared" si="94"/>
        <v>1.6093755349904894E-4</v>
      </c>
      <c r="W855" s="18">
        <f t="shared" si="95"/>
        <v>1.4806254921912503E-4</v>
      </c>
      <c r="X855" s="5">
        <f>LOOKUP(G270,'Load Factor Adjustment'!$A$32:$A$36,'Load Factor Adjustment'!$D$32:$D$36)</f>
        <v>0.68571428571428572</v>
      </c>
      <c r="Y855" s="5">
        <f t="shared" si="96"/>
        <v>1.4901166915782613E-3</v>
      </c>
      <c r="Z855" s="18">
        <f t="shared" si="97"/>
        <v>1.0152860517882859E-4</v>
      </c>
    </row>
    <row r="856" spans="1:26" s="5" customFormat="1" ht="15" customHeight="1" x14ac:dyDescent="0.25">
      <c r="A856" s="2">
        <v>2015</v>
      </c>
      <c r="B856" s="2">
        <v>2242</v>
      </c>
      <c r="C856" s="3" t="s">
        <v>9</v>
      </c>
      <c r="D856" s="4">
        <v>42584</v>
      </c>
      <c r="E856" s="2">
        <v>6164</v>
      </c>
      <c r="F856" s="3" t="s">
        <v>5</v>
      </c>
      <c r="G856" s="3" t="s">
        <v>1</v>
      </c>
      <c r="H856" s="3" t="s">
        <v>4</v>
      </c>
      <c r="I856" s="2">
        <v>1993</v>
      </c>
      <c r="J856" s="2">
        <v>200</v>
      </c>
      <c r="K856" s="2">
        <v>81</v>
      </c>
      <c r="L856" s="2">
        <v>0.7</v>
      </c>
      <c r="M856" s="1">
        <v>8.17</v>
      </c>
      <c r="N856" s="1">
        <v>1.9000000000000001E-4</v>
      </c>
      <c r="O856" s="1">
        <v>0.47899999999999998</v>
      </c>
      <c r="P856" s="1">
        <v>3.6100000000000003E-5</v>
      </c>
      <c r="Q856" s="1">
        <v>0.114949999408791</v>
      </c>
      <c r="R856" s="1">
        <v>8.4242497751434095E-3</v>
      </c>
      <c r="S856" s="16"/>
      <c r="T856" s="16"/>
      <c r="V856" s="18"/>
      <c r="W856" s="18"/>
      <c r="Z856" s="18"/>
    </row>
    <row r="857" spans="1:26" s="5" customFormat="1" ht="15" customHeight="1" x14ac:dyDescent="0.25">
      <c r="A857" s="2">
        <v>2015</v>
      </c>
      <c r="B857" s="2">
        <v>2242</v>
      </c>
      <c r="C857" s="3" t="s">
        <v>9</v>
      </c>
      <c r="D857" s="4">
        <v>42584</v>
      </c>
      <c r="E857" s="2">
        <v>6167</v>
      </c>
      <c r="F857" s="3" t="s">
        <v>2</v>
      </c>
      <c r="G857" s="3" t="s">
        <v>1</v>
      </c>
      <c r="H857" s="3" t="s">
        <v>28</v>
      </c>
      <c r="I857" s="2">
        <v>2014</v>
      </c>
      <c r="J857" s="2">
        <v>200</v>
      </c>
      <c r="K857" s="2">
        <v>100</v>
      </c>
      <c r="L857" s="2">
        <v>0.7</v>
      </c>
      <c r="M857" s="1">
        <v>2.15</v>
      </c>
      <c r="N857" s="1">
        <v>2.6999999999999999E-5</v>
      </c>
      <c r="O857" s="1">
        <v>8.9999999999999993E-3</v>
      </c>
      <c r="P857" s="1">
        <v>3.9999999999999998E-7</v>
      </c>
      <c r="Q857" s="1">
        <v>3.3595679912636699E-2</v>
      </c>
      <c r="R857" s="1">
        <v>1.4506172001795101E-4</v>
      </c>
      <c r="S857" s="16">
        <f t="shared" si="91"/>
        <v>8.1354319496154293E-2</v>
      </c>
      <c r="T857" s="16">
        <f t="shared" si="92"/>
        <v>8.2791880551254578E-3</v>
      </c>
      <c r="U857" s="5">
        <f t="shared" si="93"/>
        <v>2.2288854656480627E-4</v>
      </c>
      <c r="V857" s="18">
        <f t="shared" si="94"/>
        <v>2.2682707000343721E-5</v>
      </c>
      <c r="W857" s="18">
        <f t="shared" si="95"/>
        <v>2.0868090440316224E-5</v>
      </c>
      <c r="X857" s="5">
        <f>LOOKUP(G272,'Load Factor Adjustment'!$A$32:$A$36,'Load Factor Adjustment'!$D$32:$D$36)</f>
        <v>0.68571428571428572</v>
      </c>
      <c r="Y857" s="5">
        <f t="shared" si="96"/>
        <v>1.5283786050158144E-4</v>
      </c>
      <c r="Z857" s="18">
        <f t="shared" si="97"/>
        <v>1.4309547730502553E-5</v>
      </c>
    </row>
    <row r="858" spans="1:26" s="5" customFormat="1" ht="15" customHeight="1" x14ac:dyDescent="0.25">
      <c r="A858" s="2">
        <v>2015</v>
      </c>
      <c r="B858" s="2">
        <v>2243</v>
      </c>
      <c r="C858" s="3" t="s">
        <v>9</v>
      </c>
      <c r="D858" s="4">
        <v>42620</v>
      </c>
      <c r="E858" s="2">
        <v>6191</v>
      </c>
      <c r="F858" s="3" t="s">
        <v>5</v>
      </c>
      <c r="G858" s="3" t="s">
        <v>1</v>
      </c>
      <c r="H858" s="3" t="s">
        <v>4</v>
      </c>
      <c r="I858" s="2">
        <v>1995</v>
      </c>
      <c r="J858" s="2">
        <v>450</v>
      </c>
      <c r="K858" s="2">
        <v>97</v>
      </c>
      <c r="L858" s="2">
        <v>0.7</v>
      </c>
      <c r="M858" s="1">
        <v>8.17</v>
      </c>
      <c r="N858" s="1">
        <v>1.9000000000000001E-4</v>
      </c>
      <c r="O858" s="1">
        <v>0.47899999999999998</v>
      </c>
      <c r="P858" s="1">
        <v>3.6100000000000003E-5</v>
      </c>
      <c r="Q858" s="1">
        <v>0.34716232536305502</v>
      </c>
      <c r="R858" s="1">
        <v>2.9811500693240501E-2</v>
      </c>
      <c r="S858" s="16"/>
      <c r="T858" s="16"/>
      <c r="V858" s="18"/>
      <c r="W858" s="18"/>
      <c r="Z858" s="18"/>
    </row>
    <row r="859" spans="1:26" s="5" customFormat="1" ht="15" customHeight="1" x14ac:dyDescent="0.25">
      <c r="A859" s="2">
        <v>2015</v>
      </c>
      <c r="B859" s="2">
        <v>2243</v>
      </c>
      <c r="C859" s="3" t="s">
        <v>9</v>
      </c>
      <c r="D859" s="4">
        <v>42620</v>
      </c>
      <c r="E859" s="2">
        <v>6192</v>
      </c>
      <c r="F859" s="3" t="s">
        <v>2</v>
      </c>
      <c r="G859" s="3" t="s">
        <v>1</v>
      </c>
      <c r="H859" s="3" t="s">
        <v>0</v>
      </c>
      <c r="I859" s="2">
        <v>2016</v>
      </c>
      <c r="J859" s="2">
        <v>450</v>
      </c>
      <c r="K859" s="2">
        <v>100</v>
      </c>
      <c r="L859" s="2">
        <v>0.7</v>
      </c>
      <c r="M859" s="1">
        <v>0.26</v>
      </c>
      <c r="N859" s="1">
        <v>3.9999999999999998E-6</v>
      </c>
      <c r="O859" s="1">
        <v>8.9999999999999993E-3</v>
      </c>
      <c r="P859" s="1">
        <v>3.9999999999999998E-7</v>
      </c>
      <c r="Q859" s="1">
        <v>9.3402772867879E-3</v>
      </c>
      <c r="R859" s="1">
        <v>3.4374998105872598E-4</v>
      </c>
      <c r="S859" s="16">
        <f t="shared" si="91"/>
        <v>0.33782204807626715</v>
      </c>
      <c r="T859" s="16">
        <f t="shared" si="92"/>
        <v>2.9467750712181776E-2</v>
      </c>
      <c r="U859" s="5">
        <f t="shared" si="93"/>
        <v>9.2553985774319761E-4</v>
      </c>
      <c r="V859" s="18">
        <f t="shared" si="94"/>
        <v>8.073356359501857E-5</v>
      </c>
      <c r="W859" s="18">
        <f t="shared" si="95"/>
        <v>7.4274878507417082E-5</v>
      </c>
      <c r="X859" s="5">
        <f>LOOKUP(G274,'Load Factor Adjustment'!$A$32:$A$36,'Load Factor Adjustment'!$D$32:$D$36)</f>
        <v>0.87272727272727257</v>
      </c>
      <c r="Y859" s="5">
        <f t="shared" si="96"/>
        <v>8.0774387584860868E-4</v>
      </c>
      <c r="Z859" s="18">
        <f t="shared" si="97"/>
        <v>6.482171215192762E-5</v>
      </c>
    </row>
    <row r="860" spans="1:26" s="5" customFormat="1" ht="15" customHeight="1" x14ac:dyDescent="0.25">
      <c r="A860" s="2">
        <v>2015</v>
      </c>
      <c r="B860" s="2">
        <v>2244</v>
      </c>
      <c r="C860" s="3" t="s">
        <v>9</v>
      </c>
      <c r="D860" s="4">
        <v>42506</v>
      </c>
      <c r="E860" s="2">
        <v>6189</v>
      </c>
      <c r="F860" s="3" t="s">
        <v>5</v>
      </c>
      <c r="G860" s="3" t="s">
        <v>1</v>
      </c>
      <c r="H860" s="3" t="s">
        <v>4</v>
      </c>
      <c r="I860" s="2">
        <v>1964</v>
      </c>
      <c r="J860" s="2">
        <v>250</v>
      </c>
      <c r="K860" s="2">
        <v>76</v>
      </c>
      <c r="L860" s="2">
        <v>0.7</v>
      </c>
      <c r="M860" s="1">
        <v>12.09</v>
      </c>
      <c r="N860" s="1">
        <v>2.7999999999999998E-4</v>
      </c>
      <c r="O860" s="1">
        <v>0.60499999999999998</v>
      </c>
      <c r="P860" s="1">
        <v>4.3999999999999999E-5</v>
      </c>
      <c r="Q860" s="1">
        <v>0.22650462932495799</v>
      </c>
      <c r="R860" s="1">
        <v>1.66103395633855E-2</v>
      </c>
      <c r="S860" s="16"/>
      <c r="T860" s="16"/>
      <c r="V860" s="18"/>
      <c r="W860" s="18"/>
      <c r="Z860" s="18"/>
    </row>
    <row r="861" spans="1:26" s="5" customFormat="1" ht="15" customHeight="1" x14ac:dyDescent="0.25">
      <c r="A861" s="2">
        <v>2015</v>
      </c>
      <c r="B861" s="2">
        <v>2244</v>
      </c>
      <c r="C861" s="3" t="s">
        <v>9</v>
      </c>
      <c r="D861" s="4">
        <v>42506</v>
      </c>
      <c r="E861" s="2">
        <v>6190</v>
      </c>
      <c r="F861" s="3" t="s">
        <v>2</v>
      </c>
      <c r="G861" s="3" t="s">
        <v>1</v>
      </c>
      <c r="H861" s="3" t="s">
        <v>0</v>
      </c>
      <c r="I861" s="2">
        <v>2015</v>
      </c>
      <c r="J861" s="2">
        <v>250</v>
      </c>
      <c r="K861" s="2">
        <v>74</v>
      </c>
      <c r="L861" s="2">
        <v>0.7</v>
      </c>
      <c r="M861" s="1">
        <v>2.74</v>
      </c>
      <c r="N861" s="1">
        <v>3.6000000000000001E-5</v>
      </c>
      <c r="O861" s="1">
        <v>8.9999999999999993E-3</v>
      </c>
      <c r="P861" s="1">
        <v>8.9999999999999996E-7</v>
      </c>
      <c r="Q861" s="1">
        <v>3.9755014913929798E-2</v>
      </c>
      <c r="R861" s="1">
        <v>1.44531241561945E-4</v>
      </c>
      <c r="S861" s="16">
        <f t="shared" si="91"/>
        <v>0.18674961441102819</v>
      </c>
      <c r="T861" s="16">
        <f t="shared" si="92"/>
        <v>1.6465808321823556E-2</v>
      </c>
      <c r="U861" s="5">
        <f t="shared" si="93"/>
        <v>5.1164277920829639E-4</v>
      </c>
      <c r="V861" s="18">
        <f t="shared" si="94"/>
        <v>4.5111803621434401E-5</v>
      </c>
      <c r="W861" s="18">
        <f t="shared" si="95"/>
        <v>4.1502859331719651E-5</v>
      </c>
      <c r="X861" s="5">
        <f>LOOKUP(G276,'Load Factor Adjustment'!$A$32:$A$36,'Load Factor Adjustment'!$D$32:$D$36)</f>
        <v>0.87272727272727257</v>
      </c>
      <c r="Y861" s="5">
        <f t="shared" si="96"/>
        <v>4.4652460730905857E-4</v>
      </c>
      <c r="Z861" s="18">
        <f t="shared" si="97"/>
        <v>3.6220677234955326E-5</v>
      </c>
    </row>
    <row r="862" spans="1:26" s="5" customFormat="1" ht="15" customHeight="1" x14ac:dyDescent="0.25">
      <c r="A862" s="2">
        <v>2016</v>
      </c>
      <c r="B862" s="2">
        <v>2250</v>
      </c>
      <c r="C862" s="3" t="s">
        <v>16</v>
      </c>
      <c r="D862" s="4">
        <v>42744</v>
      </c>
      <c r="E862" s="2">
        <v>6219</v>
      </c>
      <c r="F862" s="3" t="s">
        <v>5</v>
      </c>
      <c r="G862" s="3" t="s">
        <v>1</v>
      </c>
      <c r="H862" s="3" t="s">
        <v>4</v>
      </c>
      <c r="I862" s="2">
        <v>1984</v>
      </c>
      <c r="J862" s="2">
        <v>900</v>
      </c>
      <c r="K862" s="2">
        <v>81</v>
      </c>
      <c r="L862" s="2">
        <v>0.7</v>
      </c>
      <c r="M862" s="1">
        <v>12.09</v>
      </c>
      <c r="N862" s="1">
        <v>2.7999999999999998E-4</v>
      </c>
      <c r="O862" s="1">
        <v>0.60499999999999998</v>
      </c>
      <c r="P862" s="1">
        <v>4.3999999999999999E-5</v>
      </c>
      <c r="Q862" s="1">
        <v>0.86906249883102404</v>
      </c>
      <c r="R862" s="1">
        <v>6.3731250219516006E-2</v>
      </c>
      <c r="S862" s="16"/>
      <c r="T862" s="16"/>
      <c r="V862" s="18"/>
      <c r="W862" s="18"/>
      <c r="Z862" s="18"/>
    </row>
    <row r="863" spans="1:26" s="5" customFormat="1" ht="15" customHeight="1" x14ac:dyDescent="0.25">
      <c r="A863" s="2">
        <v>2016</v>
      </c>
      <c r="B863" s="2">
        <v>2250</v>
      </c>
      <c r="C863" s="3" t="s">
        <v>16</v>
      </c>
      <c r="D863" s="4">
        <v>42744</v>
      </c>
      <c r="E863" s="2">
        <v>6220</v>
      </c>
      <c r="F863" s="3" t="s">
        <v>2</v>
      </c>
      <c r="G863" s="3" t="s">
        <v>1</v>
      </c>
      <c r="H863" s="3" t="s">
        <v>0</v>
      </c>
      <c r="I863" s="2">
        <v>2016</v>
      </c>
      <c r="J863" s="2">
        <v>900</v>
      </c>
      <c r="K863" s="2">
        <v>100</v>
      </c>
      <c r="L863" s="2">
        <v>0.7</v>
      </c>
      <c r="M863" s="1">
        <v>2.3199999999999998</v>
      </c>
      <c r="N863" s="1">
        <v>3.0000000000000001E-5</v>
      </c>
      <c r="O863" s="1">
        <v>0.112</v>
      </c>
      <c r="P863" s="1">
        <v>7.9999999999999996E-6</v>
      </c>
      <c r="Q863" s="1">
        <v>0.170486103335001</v>
      </c>
      <c r="R863" s="1">
        <v>1.02777778365106E-2</v>
      </c>
      <c r="S863" s="16">
        <f t="shared" si="91"/>
        <v>0.69857639549602302</v>
      </c>
      <c r="T863" s="16">
        <f t="shared" si="92"/>
        <v>5.3453472383005407E-2</v>
      </c>
      <c r="U863" s="5">
        <f t="shared" si="93"/>
        <v>1.9139079328658166E-3</v>
      </c>
      <c r="V863" s="18">
        <f t="shared" si="94"/>
        <v>1.4644786954248057E-4</v>
      </c>
      <c r="W863" s="18">
        <f t="shared" si="95"/>
        <v>1.3473203997908212E-4</v>
      </c>
      <c r="X863" s="5">
        <f>LOOKUP(G47,'Load Factor Adjustment'!$A$19:$A$27,'Load Factor Adjustment'!$D$19:$D$27)</f>
        <v>0.68571428571428572</v>
      </c>
      <c r="Y863" s="5">
        <f t="shared" si="96"/>
        <v>1.3123940111079886E-3</v>
      </c>
      <c r="Z863" s="18">
        <f t="shared" si="97"/>
        <v>9.2387684557084882E-5</v>
      </c>
    </row>
    <row r="864" spans="1:26" s="5" customFormat="1" ht="15" customHeight="1" x14ac:dyDescent="0.25">
      <c r="A864" s="2">
        <v>2016</v>
      </c>
      <c r="B864" s="2">
        <v>2253</v>
      </c>
      <c r="C864" s="3" t="s">
        <v>16</v>
      </c>
      <c r="D864" s="4">
        <v>42761</v>
      </c>
      <c r="E864" s="2">
        <v>6217</v>
      </c>
      <c r="F864" s="3" t="s">
        <v>5</v>
      </c>
      <c r="G864" s="3" t="s">
        <v>1</v>
      </c>
      <c r="H864" s="3" t="s">
        <v>4</v>
      </c>
      <c r="I864" s="2">
        <v>1997</v>
      </c>
      <c r="J864" s="2">
        <v>1000</v>
      </c>
      <c r="K864" s="2">
        <v>93</v>
      </c>
      <c r="L864" s="2">
        <v>0.7</v>
      </c>
      <c r="M864" s="1">
        <v>8.17</v>
      </c>
      <c r="N864" s="1">
        <v>1.9000000000000001E-4</v>
      </c>
      <c r="O864" s="1">
        <v>0.47899999999999998</v>
      </c>
      <c r="P864" s="1">
        <v>3.6100000000000003E-5</v>
      </c>
      <c r="Q864" s="1">
        <v>0.74988425722855101</v>
      </c>
      <c r="R864" s="1">
        <v>6.5458793955003397E-2</v>
      </c>
      <c r="S864" s="16"/>
      <c r="T864" s="16"/>
      <c r="V864" s="18"/>
      <c r="W864" s="18"/>
      <c r="Z864" s="18"/>
    </row>
    <row r="865" spans="1:26" s="5" customFormat="1" ht="15" customHeight="1" x14ac:dyDescent="0.25">
      <c r="A865" s="2">
        <v>2016</v>
      </c>
      <c r="B865" s="2">
        <v>2253</v>
      </c>
      <c r="C865" s="3" t="s">
        <v>16</v>
      </c>
      <c r="D865" s="4">
        <v>42761</v>
      </c>
      <c r="E865" s="2">
        <v>6218</v>
      </c>
      <c r="F865" s="3" t="s">
        <v>2</v>
      </c>
      <c r="G865" s="3" t="s">
        <v>1</v>
      </c>
      <c r="H865" s="3" t="s">
        <v>0</v>
      </c>
      <c r="I865" s="2">
        <v>2016</v>
      </c>
      <c r="J865" s="2">
        <v>1000</v>
      </c>
      <c r="K865" s="2">
        <v>115</v>
      </c>
      <c r="L865" s="2">
        <v>0.7</v>
      </c>
      <c r="M865" s="1">
        <v>2.3199999999999998</v>
      </c>
      <c r="N865" s="1">
        <v>3.0000000000000001E-5</v>
      </c>
      <c r="O865" s="1">
        <v>0.112</v>
      </c>
      <c r="P865" s="1">
        <v>7.9999999999999996E-6</v>
      </c>
      <c r="Q865" s="1">
        <v>0.21917437272361701</v>
      </c>
      <c r="R865" s="1">
        <v>1.34876543890945E-2</v>
      </c>
      <c r="S865" s="16">
        <f t="shared" si="91"/>
        <v>0.53070988450493406</v>
      </c>
      <c r="T865" s="16">
        <f t="shared" si="92"/>
        <v>5.1971139565908896E-2</v>
      </c>
      <c r="U865" s="5">
        <f t="shared" si="93"/>
        <v>1.4539996835751618E-3</v>
      </c>
      <c r="V865" s="18">
        <f t="shared" si="94"/>
        <v>1.4238668374221615E-4</v>
      </c>
      <c r="W865" s="18">
        <f t="shared" si="95"/>
        <v>1.3099574904283886E-4</v>
      </c>
      <c r="X865" s="5">
        <f>LOOKUP(G49,'Load Factor Adjustment'!$A$19:$A$27,'Load Factor Adjustment'!$D$19:$D$27)</f>
        <v>0.68571428571428572</v>
      </c>
      <c r="Y865" s="5">
        <f t="shared" si="96"/>
        <v>9.9702835445153958E-4</v>
      </c>
      <c r="Z865" s="18">
        <f t="shared" si="97"/>
        <v>8.9825656486518075E-5</v>
      </c>
    </row>
    <row r="866" spans="1:26" s="5" customFormat="1" ht="15" customHeight="1" x14ac:dyDescent="0.25">
      <c r="A866" s="2">
        <v>2016</v>
      </c>
      <c r="B866" s="2">
        <v>2254</v>
      </c>
      <c r="C866" s="3" t="s">
        <v>16</v>
      </c>
      <c r="D866" s="4">
        <v>42760</v>
      </c>
      <c r="E866" s="2">
        <v>6215</v>
      </c>
      <c r="F866" s="3" t="s">
        <v>5</v>
      </c>
      <c r="G866" s="3" t="s">
        <v>1</v>
      </c>
      <c r="H866" s="3" t="s">
        <v>4</v>
      </c>
      <c r="I866" s="2">
        <v>1976</v>
      </c>
      <c r="J866" s="2">
        <v>800</v>
      </c>
      <c r="K866" s="2">
        <v>70</v>
      </c>
      <c r="L866" s="2">
        <v>0.7</v>
      </c>
      <c r="M866" s="1">
        <v>12.09</v>
      </c>
      <c r="N866" s="1">
        <v>2.7999999999999998E-4</v>
      </c>
      <c r="O866" s="1">
        <v>0.60499999999999998</v>
      </c>
      <c r="P866" s="1">
        <v>4.3999999999999999E-5</v>
      </c>
      <c r="Q866" s="1">
        <v>0.66759259169461305</v>
      </c>
      <c r="R866" s="1">
        <v>4.89567902920836E-2</v>
      </c>
      <c r="S866" s="16"/>
      <c r="T866" s="16"/>
      <c r="V866" s="18"/>
      <c r="W866" s="18"/>
      <c r="Z866" s="18"/>
    </row>
    <row r="867" spans="1:26" s="5" customFormat="1" ht="15" customHeight="1" x14ac:dyDescent="0.25">
      <c r="A867" s="2">
        <v>2016</v>
      </c>
      <c r="B867" s="2">
        <v>2254</v>
      </c>
      <c r="C867" s="3" t="s">
        <v>16</v>
      </c>
      <c r="D867" s="4">
        <v>42760</v>
      </c>
      <c r="E867" s="2">
        <v>6216</v>
      </c>
      <c r="F867" s="3" t="s">
        <v>2</v>
      </c>
      <c r="G867" s="3" t="s">
        <v>1</v>
      </c>
      <c r="H867" s="3" t="s">
        <v>0</v>
      </c>
      <c r="I867" s="2">
        <v>2015</v>
      </c>
      <c r="J867" s="2">
        <v>800</v>
      </c>
      <c r="K867" s="2">
        <v>85</v>
      </c>
      <c r="L867" s="2">
        <v>0.7</v>
      </c>
      <c r="M867" s="1">
        <v>2.74</v>
      </c>
      <c r="N867" s="1">
        <v>3.6000000000000001E-5</v>
      </c>
      <c r="O867" s="1">
        <v>0.112</v>
      </c>
      <c r="P867" s="1">
        <v>7.9999999999999996E-6</v>
      </c>
      <c r="Q867" s="1">
        <v>0.151320985844971</v>
      </c>
      <c r="R867" s="1">
        <v>7.5555556040355501E-3</v>
      </c>
      <c r="S867" s="16">
        <f t="shared" si="91"/>
        <v>0.51627160584964205</v>
      </c>
      <c r="T867" s="16">
        <f t="shared" si="92"/>
        <v>4.1401234688048051E-2</v>
      </c>
      <c r="U867" s="5">
        <f t="shared" si="93"/>
        <v>1.414442755752444E-3</v>
      </c>
      <c r="V867" s="18">
        <f t="shared" si="94"/>
        <v>1.1342804024122753E-4</v>
      </c>
      <c r="W867" s="18">
        <f t="shared" si="95"/>
        <v>1.0435379702192934E-4</v>
      </c>
      <c r="X867" s="5">
        <f>LOOKUP(G51,'Load Factor Adjustment'!$A$19:$A$27,'Load Factor Adjustment'!$D$19:$D$27)</f>
        <v>0.68571428571428572</v>
      </c>
      <c r="Y867" s="5">
        <f t="shared" si="96"/>
        <v>9.699036039445331E-4</v>
      </c>
      <c r="Z867" s="18">
        <f t="shared" si="97"/>
        <v>7.1556889386465832E-5</v>
      </c>
    </row>
    <row r="868" spans="1:26" s="5" customFormat="1" ht="15" customHeight="1" x14ac:dyDescent="0.25">
      <c r="A868" s="2">
        <v>2016</v>
      </c>
      <c r="B868" s="2">
        <v>2257</v>
      </c>
      <c r="C868" s="3" t="s">
        <v>16</v>
      </c>
      <c r="D868" s="4">
        <v>42753</v>
      </c>
      <c r="E868" s="2">
        <v>6221</v>
      </c>
      <c r="F868" s="3" t="s">
        <v>5</v>
      </c>
      <c r="G868" s="3" t="s">
        <v>1</v>
      </c>
      <c r="H868" s="3" t="s">
        <v>4</v>
      </c>
      <c r="I868" s="2">
        <v>1996</v>
      </c>
      <c r="J868" s="2">
        <v>500</v>
      </c>
      <c r="K868" s="2">
        <v>58</v>
      </c>
      <c r="L868" s="2">
        <v>0.7</v>
      </c>
      <c r="M868" s="1">
        <v>8.17</v>
      </c>
      <c r="N868" s="1">
        <v>1.9000000000000001E-4</v>
      </c>
      <c r="O868" s="1">
        <v>0.47899999999999998</v>
      </c>
      <c r="P868" s="1">
        <v>3.6100000000000003E-5</v>
      </c>
      <c r="Q868" s="1">
        <v>0.23383487590997801</v>
      </c>
      <c r="R868" s="1">
        <v>2.0411881985968799E-2</v>
      </c>
      <c r="S868" s="16"/>
      <c r="T868" s="16"/>
      <c r="V868" s="18"/>
      <c r="W868" s="18"/>
      <c r="Z868" s="18"/>
    </row>
    <row r="869" spans="1:26" s="5" customFormat="1" ht="15" customHeight="1" x14ac:dyDescent="0.25">
      <c r="A869" s="2">
        <v>2016</v>
      </c>
      <c r="B869" s="2">
        <v>2257</v>
      </c>
      <c r="C869" s="3" t="s">
        <v>16</v>
      </c>
      <c r="D869" s="4">
        <v>42753</v>
      </c>
      <c r="E869" s="2">
        <v>6222</v>
      </c>
      <c r="F869" s="3" t="s">
        <v>2</v>
      </c>
      <c r="G869" s="3" t="s">
        <v>1</v>
      </c>
      <c r="H869" s="3" t="s">
        <v>0</v>
      </c>
      <c r="I869" s="2">
        <v>2016</v>
      </c>
      <c r="J869" s="2">
        <v>500</v>
      </c>
      <c r="K869" s="2">
        <v>70</v>
      </c>
      <c r="L869" s="2">
        <v>0.7</v>
      </c>
      <c r="M869" s="1">
        <v>2.74</v>
      </c>
      <c r="N869" s="1">
        <v>3.6000000000000001E-5</v>
      </c>
      <c r="O869" s="1">
        <v>8.9999999999999993E-3</v>
      </c>
      <c r="P869" s="1">
        <v>8.9999999999999996E-7</v>
      </c>
      <c r="Q869" s="1">
        <v>7.6427468177772198E-2</v>
      </c>
      <c r="R869" s="1">
        <v>3.0381942711888598E-4</v>
      </c>
      <c r="S869" s="16">
        <f t="shared" si="91"/>
        <v>0.1574074077322058</v>
      </c>
      <c r="T869" s="16">
        <f t="shared" si="92"/>
        <v>2.0108062558849914E-2</v>
      </c>
      <c r="U869" s="5">
        <f t="shared" si="93"/>
        <v>4.3125317186905695E-4</v>
      </c>
      <c r="V869" s="18">
        <f t="shared" si="94"/>
        <v>5.5090582353013464E-5</v>
      </c>
      <c r="W869" s="18">
        <f t="shared" si="95"/>
        <v>5.0683335764772386E-5</v>
      </c>
      <c r="X869" s="5">
        <f>LOOKUP(G53,'Load Factor Adjustment'!$A$19:$A$27,'Load Factor Adjustment'!$D$19:$D$27)</f>
        <v>0.68571428571428572</v>
      </c>
      <c r="Y869" s="5">
        <f t="shared" si="96"/>
        <v>2.957164607102105E-4</v>
      </c>
      <c r="Z869" s="18">
        <f t="shared" si="97"/>
        <v>3.4754287381558207E-5</v>
      </c>
    </row>
    <row r="870" spans="1:26" s="5" customFormat="1" ht="15" customHeight="1" x14ac:dyDescent="0.25">
      <c r="A870" s="2">
        <v>2015</v>
      </c>
      <c r="B870" s="2">
        <v>2258</v>
      </c>
      <c r="C870" s="3" t="s">
        <v>10</v>
      </c>
      <c r="D870" s="4">
        <v>42765</v>
      </c>
      <c r="E870" s="2">
        <v>6213</v>
      </c>
      <c r="F870" s="3" t="s">
        <v>5</v>
      </c>
      <c r="G870" s="3" t="s">
        <v>1</v>
      </c>
      <c r="H870" s="3" t="s">
        <v>4</v>
      </c>
      <c r="I870" s="2">
        <v>1973</v>
      </c>
      <c r="J870" s="2">
        <v>120</v>
      </c>
      <c r="K870" s="2">
        <v>115</v>
      </c>
      <c r="L870" s="2">
        <v>0.7</v>
      </c>
      <c r="M870" s="1">
        <v>12.09</v>
      </c>
      <c r="N870" s="1">
        <v>2.7999999999999998E-4</v>
      </c>
      <c r="O870" s="1">
        <v>0.60499999999999998</v>
      </c>
      <c r="P870" s="1">
        <v>4.3999999999999999E-5</v>
      </c>
      <c r="Q870" s="1">
        <v>0.14555166626184199</v>
      </c>
      <c r="R870" s="1">
        <v>9.0845741431005798E-3</v>
      </c>
      <c r="S870" s="16"/>
      <c r="T870" s="16"/>
      <c r="V870" s="18"/>
      <c r="W870" s="18"/>
      <c r="Z870" s="18"/>
    </row>
    <row r="871" spans="1:26" s="5" customFormat="1" ht="15" customHeight="1" x14ac:dyDescent="0.25">
      <c r="A871" s="2">
        <v>2015</v>
      </c>
      <c r="B871" s="2">
        <v>2258</v>
      </c>
      <c r="C871" s="3" t="s">
        <v>10</v>
      </c>
      <c r="D871" s="4">
        <v>42765</v>
      </c>
      <c r="E871" s="2">
        <v>6214</v>
      </c>
      <c r="F871" s="3" t="s">
        <v>2</v>
      </c>
      <c r="G871" s="3" t="s">
        <v>1</v>
      </c>
      <c r="H871" s="3" t="s">
        <v>0</v>
      </c>
      <c r="I871" s="2">
        <v>2015</v>
      </c>
      <c r="J871" s="2">
        <v>120</v>
      </c>
      <c r="K871" s="2">
        <v>115</v>
      </c>
      <c r="L871" s="2">
        <v>0.7</v>
      </c>
      <c r="M871" s="1">
        <v>0.26</v>
      </c>
      <c r="N871" s="1">
        <v>3.9999999999999998E-6</v>
      </c>
      <c r="O871" s="1">
        <v>8.9999999999999993E-3</v>
      </c>
      <c r="P871" s="1">
        <v>3.9999999999999998E-7</v>
      </c>
      <c r="Q871" s="1">
        <v>2.7940739248781001E-3</v>
      </c>
      <c r="R871" s="1">
        <v>9.8388883117786602E-5</v>
      </c>
      <c r="S871" s="16">
        <f t="shared" si="91"/>
        <v>0.14275759233696389</v>
      </c>
      <c r="T871" s="16">
        <f t="shared" si="92"/>
        <v>8.9861852599827929E-3</v>
      </c>
      <c r="U871" s="5">
        <f t="shared" si="93"/>
        <v>3.9111669133414764E-4</v>
      </c>
      <c r="V871" s="18">
        <f t="shared" si="94"/>
        <v>2.4619685643788472E-5</v>
      </c>
      <c r="W871" s="18">
        <f t="shared" si="95"/>
        <v>2.2650110792285395E-5</v>
      </c>
      <c r="X871" s="5">
        <f>LOOKUP(G55,'Load Factor Adjustment'!$A$19:$A$27,'Load Factor Adjustment'!$D$19:$D$27)</f>
        <v>2</v>
      </c>
      <c r="Y871" s="5">
        <f t="shared" si="96"/>
        <v>7.8223338266829529E-4</v>
      </c>
      <c r="Z871" s="18">
        <f t="shared" si="97"/>
        <v>4.5300221584570791E-5</v>
      </c>
    </row>
    <row r="872" spans="1:26" s="5" customFormat="1" ht="15" customHeight="1" x14ac:dyDescent="0.25">
      <c r="A872" s="2">
        <v>2016</v>
      </c>
      <c r="B872" s="2">
        <v>2266</v>
      </c>
      <c r="C872" s="3" t="s">
        <v>7</v>
      </c>
      <c r="D872" s="4">
        <v>42760</v>
      </c>
      <c r="E872" s="2">
        <v>6338</v>
      </c>
      <c r="F872" s="3" t="s">
        <v>5</v>
      </c>
      <c r="G872" s="3" t="s">
        <v>1</v>
      </c>
      <c r="H872" s="3" t="s">
        <v>4</v>
      </c>
      <c r="I872" s="2">
        <v>1990</v>
      </c>
      <c r="J872" s="2">
        <v>1500</v>
      </c>
      <c r="K872" s="2">
        <v>350</v>
      </c>
      <c r="L872" s="2">
        <v>0.7</v>
      </c>
      <c r="M872" s="1">
        <v>7.6</v>
      </c>
      <c r="N872" s="1">
        <v>1.8000000000000001E-4</v>
      </c>
      <c r="O872" s="1">
        <v>0.27400000000000002</v>
      </c>
      <c r="P872" s="1">
        <v>1.9899999999999999E-5</v>
      </c>
      <c r="Q872" s="1">
        <v>3.9537036110047699</v>
      </c>
      <c r="R872" s="1">
        <v>0.20773147618586199</v>
      </c>
      <c r="S872" s="16"/>
      <c r="T872" s="16"/>
      <c r="V872" s="18"/>
      <c r="W872" s="18"/>
      <c r="Z872" s="18"/>
    </row>
    <row r="873" spans="1:26" s="5" customFormat="1" ht="15" customHeight="1" x14ac:dyDescent="0.25">
      <c r="A873" s="2">
        <v>2016</v>
      </c>
      <c r="B873" s="2">
        <v>2266</v>
      </c>
      <c r="C873" s="3" t="s">
        <v>7</v>
      </c>
      <c r="D873" s="4">
        <v>42760</v>
      </c>
      <c r="E873" s="2">
        <v>6339</v>
      </c>
      <c r="F873" s="3" t="s">
        <v>2</v>
      </c>
      <c r="G873" s="3" t="s">
        <v>1</v>
      </c>
      <c r="H873" s="3" t="s">
        <v>0</v>
      </c>
      <c r="I873" s="2">
        <v>2014</v>
      </c>
      <c r="J873" s="2">
        <v>1500</v>
      </c>
      <c r="K873" s="2">
        <v>470</v>
      </c>
      <c r="L873" s="2">
        <v>0.7</v>
      </c>
      <c r="M873" s="1">
        <v>0.26</v>
      </c>
      <c r="N873" s="1">
        <v>3.5999999999999998E-6</v>
      </c>
      <c r="O873" s="1">
        <v>8.9999999999999993E-3</v>
      </c>
      <c r="P873" s="1">
        <v>2.9999999999999999E-7</v>
      </c>
      <c r="Q873" s="1">
        <v>0.15612267693047699</v>
      </c>
      <c r="R873" s="1">
        <v>6.1197913949848403E-3</v>
      </c>
      <c r="S873" s="16">
        <f t="shared" si="91"/>
        <v>3.797580934074293</v>
      </c>
      <c r="T873" s="16">
        <f t="shared" si="92"/>
        <v>0.20161168479087715</v>
      </c>
      <c r="U873" s="5">
        <f t="shared" si="93"/>
        <v>1.0404331326230939E-2</v>
      </c>
      <c r="V873" s="18">
        <f t="shared" si="94"/>
        <v>5.5236078024897849E-4</v>
      </c>
      <c r="W873" s="18">
        <f t="shared" si="95"/>
        <v>5.0817191782906023E-4</v>
      </c>
      <c r="X873" s="5">
        <f>LOOKUP(G57,'Load Factor Adjustment'!$A$19:$A$27,'Load Factor Adjustment'!$D$19:$D$27)</f>
        <v>0.68571428571428572</v>
      </c>
      <c r="Y873" s="5">
        <f t="shared" si="96"/>
        <v>7.1343986237012158E-3</v>
      </c>
      <c r="Z873" s="18">
        <f t="shared" si="97"/>
        <v>3.4846074365421273E-4</v>
      </c>
    </row>
    <row r="874" spans="1:26" s="5" customFormat="1" ht="15" customHeight="1" x14ac:dyDescent="0.25">
      <c r="A874" s="2">
        <v>2016</v>
      </c>
      <c r="B874" s="2">
        <v>2274</v>
      </c>
      <c r="C874" s="3" t="s">
        <v>9</v>
      </c>
      <c r="D874" s="4">
        <v>42745</v>
      </c>
      <c r="E874" s="2">
        <v>6624</v>
      </c>
      <c r="F874" s="3" t="s">
        <v>5</v>
      </c>
      <c r="G874" s="3" t="s">
        <v>1</v>
      </c>
      <c r="H874" s="3" t="s">
        <v>4</v>
      </c>
      <c r="I874" s="2">
        <v>1965</v>
      </c>
      <c r="J874" s="2">
        <v>250</v>
      </c>
      <c r="K874" s="2">
        <v>57</v>
      </c>
      <c r="L874" s="2">
        <v>0.7</v>
      </c>
      <c r="M874" s="1">
        <v>12.09</v>
      </c>
      <c r="N874" s="1">
        <v>2.7999999999999998E-4</v>
      </c>
      <c r="O874" s="1">
        <v>0.60499999999999998</v>
      </c>
      <c r="P874" s="1">
        <v>4.3999999999999999E-5</v>
      </c>
      <c r="Q874" s="1">
        <v>0.169878471993719</v>
      </c>
      <c r="R874" s="1">
        <v>1.2457754672539101E-2</v>
      </c>
      <c r="S874" s="16"/>
      <c r="T874" s="16"/>
      <c r="V874" s="18"/>
      <c r="W874" s="18"/>
      <c r="Z874" s="18"/>
    </row>
    <row r="875" spans="1:26" s="5" customFormat="1" ht="15" customHeight="1" x14ac:dyDescent="0.25">
      <c r="A875" s="2">
        <v>2016</v>
      </c>
      <c r="B875" s="2">
        <v>2274</v>
      </c>
      <c r="C875" s="3" t="s">
        <v>9</v>
      </c>
      <c r="D875" s="4">
        <v>42745</v>
      </c>
      <c r="E875" s="2">
        <v>6625</v>
      </c>
      <c r="F875" s="3" t="s">
        <v>2</v>
      </c>
      <c r="G875" s="3" t="s">
        <v>1</v>
      </c>
      <c r="H875" s="3" t="s">
        <v>0</v>
      </c>
      <c r="I875" s="2">
        <v>2015</v>
      </c>
      <c r="J875" s="2">
        <v>250</v>
      </c>
      <c r="K875" s="2">
        <v>65</v>
      </c>
      <c r="L875" s="2">
        <v>0.7</v>
      </c>
      <c r="M875" s="1">
        <v>2.74</v>
      </c>
      <c r="N875" s="1">
        <v>3.6000000000000001E-5</v>
      </c>
      <c r="O875" s="1">
        <v>8.9999999999999993E-3</v>
      </c>
      <c r="P875" s="1">
        <v>8.9999999999999996E-7</v>
      </c>
      <c r="Q875" s="1">
        <v>3.4919945532505901E-2</v>
      </c>
      <c r="R875" s="1">
        <v>1.26953117588195E-4</v>
      </c>
      <c r="S875" s="16">
        <f t="shared" si="91"/>
        <v>0.13495852646121309</v>
      </c>
      <c r="T875" s="16">
        <f t="shared" si="92"/>
        <v>1.2330801554950905E-2</v>
      </c>
      <c r="U875" s="5">
        <f t="shared" si="93"/>
        <v>3.6974938756496737E-4</v>
      </c>
      <c r="V875" s="18">
        <f t="shared" si="94"/>
        <v>3.3783017958769602E-5</v>
      </c>
      <c r="W875" s="18">
        <f t="shared" si="95"/>
        <v>3.1080376522068034E-5</v>
      </c>
      <c r="X875" s="5">
        <f>LOOKUP(G59,'Load Factor Adjustment'!$A$19:$A$27,'Load Factor Adjustment'!$D$19:$D$27)</f>
        <v>0.68571428571428572</v>
      </c>
      <c r="Y875" s="5">
        <f t="shared" si="96"/>
        <v>2.5354243718740622E-4</v>
      </c>
      <c r="Z875" s="18">
        <f t="shared" si="97"/>
        <v>2.1312258186560939E-5</v>
      </c>
    </row>
    <row r="876" spans="1:26" s="5" customFormat="1" ht="15" customHeight="1" x14ac:dyDescent="0.25">
      <c r="A876" s="2">
        <v>2016</v>
      </c>
      <c r="B876" s="2">
        <v>2275</v>
      </c>
      <c r="C876" s="3" t="s">
        <v>9</v>
      </c>
      <c r="D876" s="4">
        <v>42746</v>
      </c>
      <c r="E876" s="2">
        <v>6622</v>
      </c>
      <c r="F876" s="3" t="s">
        <v>5</v>
      </c>
      <c r="G876" s="3" t="s">
        <v>1</v>
      </c>
      <c r="H876" s="3" t="s">
        <v>4</v>
      </c>
      <c r="I876" s="2">
        <v>1974</v>
      </c>
      <c r="J876" s="2">
        <v>120</v>
      </c>
      <c r="K876" s="2">
        <v>74</v>
      </c>
      <c r="L876" s="2">
        <v>0.7</v>
      </c>
      <c r="M876" s="1">
        <v>12.09</v>
      </c>
      <c r="N876" s="1">
        <v>2.7999999999999998E-4</v>
      </c>
      <c r="O876" s="1">
        <v>0.60499999999999998</v>
      </c>
      <c r="P876" s="1">
        <v>4.3999999999999999E-5</v>
      </c>
      <c r="Q876" s="1">
        <v>9.3659333072837206E-2</v>
      </c>
      <c r="R876" s="1">
        <v>5.84572597034298E-3</v>
      </c>
      <c r="S876" s="16"/>
      <c r="T876" s="16"/>
      <c r="V876" s="18"/>
      <c r="W876" s="18"/>
      <c r="Z876" s="18"/>
    </row>
    <row r="877" spans="1:26" s="5" customFormat="1" ht="15" customHeight="1" x14ac:dyDescent="0.25">
      <c r="A877" s="2">
        <v>2016</v>
      </c>
      <c r="B877" s="2">
        <v>2275</v>
      </c>
      <c r="C877" s="3" t="s">
        <v>9</v>
      </c>
      <c r="D877" s="4">
        <v>42746</v>
      </c>
      <c r="E877" s="2">
        <v>6623</v>
      </c>
      <c r="F877" s="3" t="s">
        <v>2</v>
      </c>
      <c r="G877" s="3" t="s">
        <v>1</v>
      </c>
      <c r="H877" s="3" t="s">
        <v>0</v>
      </c>
      <c r="I877" s="2">
        <v>2015</v>
      </c>
      <c r="J877" s="2">
        <v>120</v>
      </c>
      <c r="K877" s="2">
        <v>60</v>
      </c>
      <c r="L877" s="2">
        <v>0.7</v>
      </c>
      <c r="M877" s="1">
        <v>2.74</v>
      </c>
      <c r="N877" s="1">
        <v>3.6000000000000001E-5</v>
      </c>
      <c r="O877" s="1">
        <v>8.9999999999999993E-3</v>
      </c>
      <c r="P877" s="1">
        <v>8.9999999999999996E-7</v>
      </c>
      <c r="Q877" s="1">
        <v>1.53422220181721E-2</v>
      </c>
      <c r="R877" s="1">
        <v>5.2999996861660003E-5</v>
      </c>
      <c r="S877" s="16">
        <f t="shared" si="91"/>
        <v>7.8317111054665101E-2</v>
      </c>
      <c r="T877" s="16">
        <f t="shared" si="92"/>
        <v>5.7927259734813202E-3</v>
      </c>
      <c r="U877" s="5">
        <f t="shared" si="93"/>
        <v>2.1456742754702768E-4</v>
      </c>
      <c r="V877" s="18">
        <f t="shared" si="94"/>
        <v>1.5870482119126904E-5</v>
      </c>
      <c r="W877" s="18">
        <f t="shared" si="95"/>
        <v>1.4600843549596752E-5</v>
      </c>
      <c r="X877" s="5">
        <f>LOOKUP(G61,'Load Factor Adjustment'!$A$19:$A$27,'Load Factor Adjustment'!$D$19:$D$27)</f>
        <v>0.68571428571428572</v>
      </c>
      <c r="Y877" s="5">
        <f t="shared" si="96"/>
        <v>1.4713195031796185E-4</v>
      </c>
      <c r="Z877" s="18">
        <f t="shared" si="97"/>
        <v>1.0012007005437773E-5</v>
      </c>
    </row>
    <row r="878" spans="1:26" s="5" customFormat="1" ht="15" customHeight="1" x14ac:dyDescent="0.25">
      <c r="A878" s="2">
        <v>2016</v>
      </c>
      <c r="B878" s="2">
        <v>2282</v>
      </c>
      <c r="C878" s="3" t="s">
        <v>7</v>
      </c>
      <c r="D878" s="4">
        <v>42816</v>
      </c>
      <c r="E878" s="2">
        <v>6612</v>
      </c>
      <c r="F878" s="3" t="s">
        <v>5</v>
      </c>
      <c r="G878" s="3" t="s">
        <v>1</v>
      </c>
      <c r="H878" s="3" t="s">
        <v>4</v>
      </c>
      <c r="I878" s="2">
        <v>1991</v>
      </c>
      <c r="J878" s="2">
        <v>500</v>
      </c>
      <c r="K878" s="2">
        <v>100</v>
      </c>
      <c r="L878" s="2">
        <v>0.7</v>
      </c>
      <c r="M878" s="1">
        <v>8.17</v>
      </c>
      <c r="N878" s="1">
        <v>1.9000000000000001E-4</v>
      </c>
      <c r="O878" s="1">
        <v>0.47899999999999998</v>
      </c>
      <c r="P878" s="1">
        <v>3.6100000000000003E-5</v>
      </c>
      <c r="Q878" s="1">
        <v>0.40316357915513501</v>
      </c>
      <c r="R878" s="1">
        <v>3.5192899975808302E-2</v>
      </c>
      <c r="S878" s="16"/>
      <c r="T878" s="16"/>
      <c r="V878" s="18"/>
      <c r="W878" s="18"/>
      <c r="Z878" s="18"/>
    </row>
    <row r="879" spans="1:26" s="5" customFormat="1" ht="15" customHeight="1" x14ac:dyDescent="0.25">
      <c r="A879" s="2">
        <v>2016</v>
      </c>
      <c r="B879" s="2">
        <v>2282</v>
      </c>
      <c r="C879" s="3" t="s">
        <v>7</v>
      </c>
      <c r="D879" s="4">
        <v>42816</v>
      </c>
      <c r="E879" s="2">
        <v>6613</v>
      </c>
      <c r="F879" s="3" t="s">
        <v>2</v>
      </c>
      <c r="G879" s="3" t="s">
        <v>1</v>
      </c>
      <c r="H879" s="3" t="s">
        <v>0</v>
      </c>
      <c r="I879" s="2">
        <v>2016</v>
      </c>
      <c r="J879" s="2">
        <v>500</v>
      </c>
      <c r="K879" s="2">
        <v>125</v>
      </c>
      <c r="L879" s="2">
        <v>0.7</v>
      </c>
      <c r="M879" s="1">
        <v>2.3199999999999998</v>
      </c>
      <c r="N879" s="1">
        <v>3.0000000000000001E-5</v>
      </c>
      <c r="O879" s="1">
        <v>0.112</v>
      </c>
      <c r="P879" s="1">
        <v>7.9999999999999996E-6</v>
      </c>
      <c r="Q879" s="1">
        <v>0.115499608919827</v>
      </c>
      <c r="R879" s="1">
        <v>6.3657407966159103E-3</v>
      </c>
      <c r="S879" s="16">
        <f t="shared" si="91"/>
        <v>0.28766397023530799</v>
      </c>
      <c r="T879" s="16">
        <f t="shared" si="92"/>
        <v>2.8827159179192392E-2</v>
      </c>
      <c r="U879" s="5">
        <f t="shared" si="93"/>
        <v>7.8812046639810407E-4</v>
      </c>
      <c r="V879" s="18">
        <f t="shared" si="94"/>
        <v>7.8978518299157243E-5</v>
      </c>
      <c r="W879" s="18">
        <f t="shared" si="95"/>
        <v>7.2660236835224662E-5</v>
      </c>
      <c r="X879" s="5">
        <f>LOOKUP(G63,'Load Factor Adjustment'!$A$19:$A$27,'Load Factor Adjustment'!$D$19:$D$27)</f>
        <v>2</v>
      </c>
      <c r="Y879" s="5">
        <f t="shared" si="96"/>
        <v>1.5762409327962081E-3</v>
      </c>
      <c r="Z879" s="18">
        <f t="shared" si="97"/>
        <v>1.4532047367044932E-4</v>
      </c>
    </row>
    <row r="880" spans="1:26" s="5" customFormat="1" ht="15" customHeight="1" x14ac:dyDescent="0.25">
      <c r="A880" s="2">
        <v>2016</v>
      </c>
      <c r="B880" s="2">
        <v>2283</v>
      </c>
      <c r="C880" s="3" t="s">
        <v>7</v>
      </c>
      <c r="D880" s="4">
        <v>42816</v>
      </c>
      <c r="E880" s="2">
        <v>6610</v>
      </c>
      <c r="F880" s="3" t="s">
        <v>5</v>
      </c>
      <c r="G880" s="3" t="s">
        <v>1</v>
      </c>
      <c r="H880" s="3" t="s">
        <v>4</v>
      </c>
      <c r="I880" s="2">
        <v>1980</v>
      </c>
      <c r="J880" s="2">
        <v>400</v>
      </c>
      <c r="K880" s="2">
        <v>108</v>
      </c>
      <c r="L880" s="2">
        <v>0.7</v>
      </c>
      <c r="M880" s="1">
        <v>12.09</v>
      </c>
      <c r="N880" s="1">
        <v>2.7999999999999998E-4</v>
      </c>
      <c r="O880" s="1">
        <v>0.60499999999999998</v>
      </c>
      <c r="P880" s="1">
        <v>4.3999999999999999E-5</v>
      </c>
      <c r="Q880" s="1">
        <v>0.51499999930727303</v>
      </c>
      <c r="R880" s="1">
        <v>3.7766666796750198E-2</v>
      </c>
      <c r="S880" s="16"/>
      <c r="T880" s="16"/>
      <c r="V880" s="18"/>
      <c r="W880" s="18"/>
      <c r="Z880" s="18"/>
    </row>
    <row r="881" spans="1:26" s="5" customFormat="1" ht="15" customHeight="1" x14ac:dyDescent="0.25">
      <c r="A881" s="2">
        <v>2016</v>
      </c>
      <c r="B881" s="2">
        <v>2283</v>
      </c>
      <c r="C881" s="3" t="s">
        <v>7</v>
      </c>
      <c r="D881" s="4">
        <v>42816</v>
      </c>
      <c r="E881" s="2">
        <v>6611</v>
      </c>
      <c r="F881" s="3" t="s">
        <v>2</v>
      </c>
      <c r="G881" s="3" t="s">
        <v>1</v>
      </c>
      <c r="H881" s="3" t="s">
        <v>0</v>
      </c>
      <c r="I881" s="2">
        <v>2016</v>
      </c>
      <c r="J881" s="2">
        <v>400</v>
      </c>
      <c r="K881" s="2">
        <v>125</v>
      </c>
      <c r="L881" s="2">
        <v>0.7</v>
      </c>
      <c r="M881" s="1">
        <v>2.3199999999999998</v>
      </c>
      <c r="N881" s="1">
        <v>3.0000000000000001E-5</v>
      </c>
      <c r="O881" s="1">
        <v>0.112</v>
      </c>
      <c r="P881" s="1">
        <v>7.9999999999999996E-6</v>
      </c>
      <c r="Q881" s="1">
        <v>9.1820983456632393E-2</v>
      </c>
      <c r="R881" s="1">
        <v>4.9382716526561003E-3</v>
      </c>
      <c r="S881" s="16">
        <f t="shared" si="91"/>
        <v>0.42317901585064066</v>
      </c>
      <c r="T881" s="16">
        <f t="shared" si="92"/>
        <v>3.2828395144094094E-2</v>
      </c>
      <c r="U881" s="5">
        <f t="shared" si="93"/>
        <v>1.1593945639743579E-3</v>
      </c>
      <c r="V881" s="18">
        <f t="shared" si="94"/>
        <v>8.9940808613956416E-5</v>
      </c>
      <c r="W881" s="18">
        <f t="shared" si="95"/>
        <v>8.274554392483991E-5</v>
      </c>
      <c r="X881" s="5">
        <f>LOOKUP(G65,'Load Factor Adjustment'!$A$19:$A$27,'Load Factor Adjustment'!$D$19:$D$27)</f>
        <v>0.78431372549019607</v>
      </c>
      <c r="Y881" s="5">
        <f t="shared" si="96"/>
        <v>9.0932906978381009E-4</v>
      </c>
      <c r="Z881" s="18">
        <f t="shared" si="97"/>
        <v>6.4898465823403845E-5</v>
      </c>
    </row>
    <row r="882" spans="1:26" s="5" customFormat="1" ht="15" customHeight="1" x14ac:dyDescent="0.25">
      <c r="A882" s="2">
        <v>2016</v>
      </c>
      <c r="B882" s="2">
        <v>2287</v>
      </c>
      <c r="C882" s="3" t="s">
        <v>7</v>
      </c>
      <c r="D882" s="4">
        <v>42765</v>
      </c>
      <c r="E882" s="2">
        <v>6602</v>
      </c>
      <c r="F882" s="3" t="s">
        <v>5</v>
      </c>
      <c r="G882" s="3" t="s">
        <v>1</v>
      </c>
      <c r="H882" s="3" t="s">
        <v>4</v>
      </c>
      <c r="I882" s="2">
        <v>1978</v>
      </c>
      <c r="J882" s="2">
        <v>550</v>
      </c>
      <c r="K882" s="2">
        <v>100</v>
      </c>
      <c r="L882" s="2">
        <v>0.7</v>
      </c>
      <c r="M882" s="1">
        <v>12.09</v>
      </c>
      <c r="N882" s="1">
        <v>2.7999999999999998E-4</v>
      </c>
      <c r="O882" s="1">
        <v>0.60499999999999998</v>
      </c>
      <c r="P882" s="1">
        <v>4.3999999999999999E-5</v>
      </c>
      <c r="Q882" s="1">
        <v>0.65567129541435298</v>
      </c>
      <c r="R882" s="1">
        <v>4.8082561894010702E-2</v>
      </c>
      <c r="S882" s="16"/>
      <c r="T882" s="16"/>
      <c r="V882" s="18"/>
      <c r="W882" s="18"/>
      <c r="Z882" s="18"/>
    </row>
    <row r="883" spans="1:26" s="5" customFormat="1" ht="15" customHeight="1" x14ac:dyDescent="0.25">
      <c r="A883" s="2">
        <v>2016</v>
      </c>
      <c r="B883" s="2">
        <v>2287</v>
      </c>
      <c r="C883" s="3" t="s">
        <v>7</v>
      </c>
      <c r="D883" s="4">
        <v>42765</v>
      </c>
      <c r="E883" s="2">
        <v>6603</v>
      </c>
      <c r="F883" s="3" t="s">
        <v>2</v>
      </c>
      <c r="G883" s="3" t="s">
        <v>1</v>
      </c>
      <c r="H883" s="3" t="s">
        <v>0</v>
      </c>
      <c r="I883" s="2">
        <v>2016</v>
      </c>
      <c r="J883" s="2">
        <v>550</v>
      </c>
      <c r="K883" s="2">
        <v>125</v>
      </c>
      <c r="L883" s="2">
        <v>0.7</v>
      </c>
      <c r="M883" s="1">
        <v>2.3199999999999998</v>
      </c>
      <c r="N883" s="1">
        <v>3.0000000000000001E-5</v>
      </c>
      <c r="O883" s="1">
        <v>0.112</v>
      </c>
      <c r="P883" s="1">
        <v>7.9999999999999996E-6</v>
      </c>
      <c r="Q883" s="1">
        <v>0.12744742859128</v>
      </c>
      <c r="R883" s="1">
        <v>7.1084105532151897E-3</v>
      </c>
      <c r="S883" s="16">
        <f t="shared" si="91"/>
        <v>0.52822386682307298</v>
      </c>
      <c r="T883" s="16">
        <f t="shared" si="92"/>
        <v>4.097415134079551E-2</v>
      </c>
      <c r="U883" s="5">
        <f t="shared" si="93"/>
        <v>1.4471886762275972E-3</v>
      </c>
      <c r="V883" s="18">
        <f t="shared" si="94"/>
        <v>1.1225794887889181E-4</v>
      </c>
      <c r="W883" s="18">
        <f t="shared" si="95"/>
        <v>1.0327731296858046E-4</v>
      </c>
      <c r="X883" s="5">
        <f>LOOKUP(G67,'Load Factor Adjustment'!$A$19:$A$27,'Load Factor Adjustment'!$D$19:$D$27)</f>
        <v>0.68571428571428572</v>
      </c>
      <c r="Y883" s="5">
        <f t="shared" si="96"/>
        <v>9.9235794941320943E-4</v>
      </c>
      <c r="Z883" s="18">
        <f t="shared" si="97"/>
        <v>7.0818728892740895E-5</v>
      </c>
    </row>
    <row r="884" spans="1:26" s="5" customFormat="1" ht="15" customHeight="1" x14ac:dyDescent="0.25">
      <c r="A884" s="2">
        <v>2016</v>
      </c>
      <c r="B884" s="2">
        <v>2289</v>
      </c>
      <c r="C884" s="3" t="s">
        <v>7</v>
      </c>
      <c r="D884" s="4">
        <v>42795</v>
      </c>
      <c r="E884" s="2">
        <v>6598</v>
      </c>
      <c r="F884" s="3" t="s">
        <v>5</v>
      </c>
      <c r="G884" s="3" t="s">
        <v>1</v>
      </c>
      <c r="H884" s="3" t="s">
        <v>4</v>
      </c>
      <c r="I884" s="2">
        <v>1978</v>
      </c>
      <c r="J884" s="2">
        <v>600</v>
      </c>
      <c r="K884" s="2">
        <v>73</v>
      </c>
      <c r="L884" s="2">
        <v>0.7</v>
      </c>
      <c r="M884" s="1">
        <v>12.09</v>
      </c>
      <c r="N884" s="1">
        <v>2.7999999999999998E-4</v>
      </c>
      <c r="O884" s="1">
        <v>0.60499999999999998</v>
      </c>
      <c r="P884" s="1">
        <v>4.3999999999999999E-5</v>
      </c>
      <c r="Q884" s="1">
        <v>0.52215277707542995</v>
      </c>
      <c r="R884" s="1">
        <v>3.8291203835594E-2</v>
      </c>
      <c r="S884" s="16"/>
      <c r="T884" s="16"/>
      <c r="V884" s="18"/>
      <c r="W884" s="18"/>
      <c r="Z884" s="18"/>
    </row>
    <row r="885" spans="1:26" s="5" customFormat="1" ht="15" customHeight="1" x14ac:dyDescent="0.25">
      <c r="A885" s="2">
        <v>2016</v>
      </c>
      <c r="B885" s="2">
        <v>2289</v>
      </c>
      <c r="C885" s="3" t="s">
        <v>7</v>
      </c>
      <c r="D885" s="4">
        <v>42795</v>
      </c>
      <c r="E885" s="2">
        <v>6599</v>
      </c>
      <c r="F885" s="3" t="s">
        <v>2</v>
      </c>
      <c r="G885" s="3" t="s">
        <v>1</v>
      </c>
      <c r="H885" s="3" t="s">
        <v>0</v>
      </c>
      <c r="I885" s="2">
        <v>2015</v>
      </c>
      <c r="J885" s="2">
        <v>600</v>
      </c>
      <c r="K885" s="2">
        <v>85</v>
      </c>
      <c r="L885" s="2">
        <v>0.7</v>
      </c>
      <c r="M885" s="1">
        <v>0.26</v>
      </c>
      <c r="N885" s="1">
        <v>3.4999999999999999E-6</v>
      </c>
      <c r="O885" s="1">
        <v>8.9999999999999993E-3</v>
      </c>
      <c r="P885" s="1">
        <v>8.9999999999999996E-7</v>
      </c>
      <c r="Q885" s="1">
        <v>1.0644675375027101E-2</v>
      </c>
      <c r="R885" s="1">
        <v>4.6041664062719398E-4</v>
      </c>
      <c r="S885" s="16">
        <f t="shared" si="91"/>
        <v>0.51150810170040284</v>
      </c>
      <c r="T885" s="16">
        <f t="shared" si="92"/>
        <v>3.7830787194966804E-2</v>
      </c>
      <c r="U885" s="5">
        <f t="shared" si="93"/>
        <v>1.4013920594531585E-3</v>
      </c>
      <c r="V885" s="18">
        <f t="shared" si="94"/>
        <v>1.0364599231497754E-4</v>
      </c>
      <c r="W885" s="18">
        <f t="shared" si="95"/>
        <v>9.5354312929779347E-5</v>
      </c>
      <c r="X885" s="5">
        <f>LOOKUP(G69,'Load Factor Adjustment'!$A$19:$A$27,'Load Factor Adjustment'!$D$19:$D$27)</f>
        <v>0.68571428571428572</v>
      </c>
      <c r="Y885" s="5">
        <f t="shared" si="96"/>
        <v>9.6095455505359442E-4</v>
      </c>
      <c r="Z885" s="18">
        <f t="shared" si="97"/>
        <v>6.5385814580420123E-5</v>
      </c>
    </row>
    <row r="886" spans="1:26" s="5" customFormat="1" ht="15" customHeight="1" x14ac:dyDescent="0.25">
      <c r="A886" s="2">
        <v>2015</v>
      </c>
      <c r="B886" s="2">
        <v>2296</v>
      </c>
      <c r="C886" s="3" t="s">
        <v>11</v>
      </c>
      <c r="D886" s="4">
        <v>42738</v>
      </c>
      <c r="E886" s="2">
        <v>6568</v>
      </c>
      <c r="F886" s="3" t="s">
        <v>5</v>
      </c>
      <c r="G886" s="3" t="s">
        <v>1</v>
      </c>
      <c r="H886" s="3" t="s">
        <v>8</v>
      </c>
      <c r="I886" s="2">
        <v>2000</v>
      </c>
      <c r="J886" s="2">
        <v>449</v>
      </c>
      <c r="K886" s="2">
        <v>92</v>
      </c>
      <c r="L886" s="2">
        <v>0.7</v>
      </c>
      <c r="M886" s="1">
        <v>6.54</v>
      </c>
      <c r="N886" s="1">
        <v>1.4999999999999999E-4</v>
      </c>
      <c r="O886" s="1">
        <v>0.55200000000000005</v>
      </c>
      <c r="P886" s="1">
        <v>4.0200000000000001E-5</v>
      </c>
      <c r="Q886" s="1">
        <v>0.25138595024598498</v>
      </c>
      <c r="R886" s="1">
        <v>2.9100337765889699E-2</v>
      </c>
      <c r="S886" s="16"/>
      <c r="T886" s="16"/>
      <c r="V886" s="18"/>
      <c r="W886" s="18"/>
      <c r="Z886" s="18"/>
    </row>
    <row r="887" spans="1:26" s="5" customFormat="1" ht="15" customHeight="1" x14ac:dyDescent="0.25">
      <c r="A887" s="2">
        <v>2015</v>
      </c>
      <c r="B887" s="2">
        <v>2296</v>
      </c>
      <c r="C887" s="3" t="s">
        <v>11</v>
      </c>
      <c r="D887" s="4">
        <v>42738</v>
      </c>
      <c r="E887" s="2">
        <v>6569</v>
      </c>
      <c r="F887" s="3" t="s">
        <v>2</v>
      </c>
      <c r="G887" s="3" t="s">
        <v>1</v>
      </c>
      <c r="H887" s="3" t="s">
        <v>28</v>
      </c>
      <c r="I887" s="2">
        <v>2014</v>
      </c>
      <c r="J887" s="2">
        <v>450</v>
      </c>
      <c r="K887" s="2">
        <v>100</v>
      </c>
      <c r="L887" s="2">
        <v>0.7</v>
      </c>
      <c r="M887" s="1">
        <v>2.15</v>
      </c>
      <c r="N887" s="1">
        <v>2.6999999999999999E-5</v>
      </c>
      <c r="O887" s="1">
        <v>8.9999999999999993E-3</v>
      </c>
      <c r="P887" s="1">
        <v>3.9999999999999998E-7</v>
      </c>
      <c r="Q887" s="1">
        <v>7.67621547854513E-2</v>
      </c>
      <c r="R887" s="1">
        <v>3.4374998105872598E-4</v>
      </c>
      <c r="S887" s="16">
        <f t="shared" si="91"/>
        <v>0.17462379546053369</v>
      </c>
      <c r="T887" s="16">
        <f t="shared" si="92"/>
        <v>2.8756587784830975E-2</v>
      </c>
      <c r="U887" s="5">
        <f t="shared" si="93"/>
        <v>4.7842135742611971E-4</v>
      </c>
      <c r="V887" s="18">
        <f t="shared" si="94"/>
        <v>7.878517201323555E-5</v>
      </c>
      <c r="W887" s="18">
        <f t="shared" si="95"/>
        <v>7.2482358252176705E-5</v>
      </c>
      <c r="X887" s="5">
        <f>LOOKUP(G71,'Load Factor Adjustment'!$A$19:$A$27,'Load Factor Adjustment'!$D$19:$D$27)</f>
        <v>0.68571428571428572</v>
      </c>
      <c r="Y887" s="5">
        <f t="shared" si="96"/>
        <v>3.2806035937791065E-4</v>
      </c>
      <c r="Z887" s="18">
        <f t="shared" si="97"/>
        <v>4.9702188515778311E-5</v>
      </c>
    </row>
    <row r="888" spans="1:26" s="5" customFormat="1" ht="15" customHeight="1" x14ac:dyDescent="0.25">
      <c r="A888" s="2">
        <v>2016</v>
      </c>
      <c r="B888" s="2">
        <v>2299</v>
      </c>
      <c r="C888" s="3" t="s">
        <v>7</v>
      </c>
      <c r="D888" s="4">
        <v>42747</v>
      </c>
      <c r="E888" s="2">
        <v>6499</v>
      </c>
      <c r="F888" s="3" t="s">
        <v>5</v>
      </c>
      <c r="G888" s="3" t="s">
        <v>1</v>
      </c>
      <c r="H888" s="3" t="s">
        <v>8</v>
      </c>
      <c r="I888" s="2">
        <v>2002</v>
      </c>
      <c r="J888" s="2">
        <v>1500</v>
      </c>
      <c r="K888" s="2">
        <v>110</v>
      </c>
      <c r="L888" s="2">
        <v>0.7</v>
      </c>
      <c r="M888" s="1">
        <v>6.54</v>
      </c>
      <c r="N888" s="1">
        <v>1.4999999999999999E-4</v>
      </c>
      <c r="O888" s="1">
        <v>0.30399999999999999</v>
      </c>
      <c r="P888" s="1">
        <v>2.2099999999999998E-5</v>
      </c>
      <c r="Q888" s="1">
        <v>1.0618055435012701</v>
      </c>
      <c r="R888" s="1">
        <v>7.2467588760784296E-2</v>
      </c>
      <c r="S888" s="16"/>
      <c r="T888" s="16"/>
      <c r="V888" s="18"/>
      <c r="W888" s="18"/>
      <c r="Z888" s="18"/>
    </row>
    <row r="889" spans="1:26" s="5" customFormat="1" ht="15" customHeight="1" x14ac:dyDescent="0.25">
      <c r="A889" s="2">
        <v>2016</v>
      </c>
      <c r="B889" s="2">
        <v>2299</v>
      </c>
      <c r="C889" s="3" t="s">
        <v>7</v>
      </c>
      <c r="D889" s="4">
        <v>42747</v>
      </c>
      <c r="E889" s="2">
        <v>6500</v>
      </c>
      <c r="F889" s="3" t="s">
        <v>2</v>
      </c>
      <c r="G889" s="3" t="s">
        <v>1</v>
      </c>
      <c r="H889" s="3" t="s">
        <v>0</v>
      </c>
      <c r="I889" s="2">
        <v>2015</v>
      </c>
      <c r="J889" s="2">
        <v>1500</v>
      </c>
      <c r="K889" s="2">
        <v>115</v>
      </c>
      <c r="L889" s="2">
        <v>0.7</v>
      </c>
      <c r="M889" s="1">
        <v>0.26</v>
      </c>
      <c r="N889" s="1">
        <v>3.9999999999999998E-6</v>
      </c>
      <c r="O889" s="1">
        <v>8.9999999999999993E-3</v>
      </c>
      <c r="P889" s="1">
        <v>3.9999999999999998E-7</v>
      </c>
      <c r="Q889" s="1">
        <v>3.85995351002512E-2</v>
      </c>
      <c r="R889" s="1">
        <v>1.5972221481203399E-3</v>
      </c>
      <c r="S889" s="16">
        <f t="shared" si="91"/>
        <v>1.0232060084010188</v>
      </c>
      <c r="T889" s="16">
        <f t="shared" si="92"/>
        <v>7.0870366612663951E-2</v>
      </c>
      <c r="U889" s="5">
        <f t="shared" si="93"/>
        <v>2.8033041326055311E-3</v>
      </c>
      <c r="V889" s="18">
        <f t="shared" si="94"/>
        <v>1.9416538797990124E-4</v>
      </c>
      <c r="W889" s="18">
        <f t="shared" si="95"/>
        <v>1.7863215694150915E-4</v>
      </c>
      <c r="X889" s="5">
        <f>LOOKUP(G73,'Load Factor Adjustment'!$A$19:$A$27,'Load Factor Adjustment'!$D$19:$D$27)</f>
        <v>0.68571428571428572</v>
      </c>
      <c r="Y889" s="5">
        <f t="shared" si="96"/>
        <v>1.922265690929507E-3</v>
      </c>
      <c r="Z889" s="18">
        <f t="shared" si="97"/>
        <v>1.2249062190274913E-4</v>
      </c>
    </row>
    <row r="890" spans="1:26" s="5" customFormat="1" ht="15" customHeight="1" x14ac:dyDescent="0.25">
      <c r="A890" s="2">
        <v>2016</v>
      </c>
      <c r="B890" s="2">
        <v>2300</v>
      </c>
      <c r="C890" s="3" t="s">
        <v>7</v>
      </c>
      <c r="D890" s="4">
        <v>42747</v>
      </c>
      <c r="E890" s="2">
        <v>6493</v>
      </c>
      <c r="F890" s="3" t="s">
        <v>5</v>
      </c>
      <c r="G890" s="3" t="s">
        <v>1</v>
      </c>
      <c r="H890" s="3" t="s">
        <v>4</v>
      </c>
      <c r="I890" s="2">
        <v>1969</v>
      </c>
      <c r="J890" s="2">
        <v>1500</v>
      </c>
      <c r="K890" s="2">
        <v>96</v>
      </c>
      <c r="L890" s="2">
        <v>0.7</v>
      </c>
      <c r="M890" s="1">
        <v>12.09</v>
      </c>
      <c r="N890" s="1">
        <v>2.7999999999999998E-4</v>
      </c>
      <c r="O890" s="1">
        <v>0.60499999999999998</v>
      </c>
      <c r="P890" s="1">
        <v>4.3999999999999999E-5</v>
      </c>
      <c r="Q890" s="1">
        <v>1.7166666643575801</v>
      </c>
      <c r="R890" s="1">
        <v>0.125888889322501</v>
      </c>
      <c r="S890" s="16"/>
      <c r="T890" s="16"/>
      <c r="V890" s="18"/>
      <c r="W890" s="18"/>
      <c r="Z890" s="18"/>
    </row>
    <row r="891" spans="1:26" s="5" customFormat="1" ht="15" customHeight="1" x14ac:dyDescent="0.25">
      <c r="A891" s="2">
        <v>2016</v>
      </c>
      <c r="B891" s="2">
        <v>2300</v>
      </c>
      <c r="C891" s="3" t="s">
        <v>7</v>
      </c>
      <c r="D891" s="4">
        <v>42747</v>
      </c>
      <c r="E891" s="2">
        <v>6494</v>
      </c>
      <c r="F891" s="3" t="s">
        <v>2</v>
      </c>
      <c r="G891" s="3" t="s">
        <v>1</v>
      </c>
      <c r="H891" s="3" t="s">
        <v>0</v>
      </c>
      <c r="I891" s="2">
        <v>2015</v>
      </c>
      <c r="J891" s="2">
        <v>1500</v>
      </c>
      <c r="K891" s="2">
        <v>115</v>
      </c>
      <c r="L891" s="2">
        <v>0.7</v>
      </c>
      <c r="M891" s="1">
        <v>0.26</v>
      </c>
      <c r="N891" s="1">
        <v>3.9999999999999998E-6</v>
      </c>
      <c r="O891" s="1">
        <v>8.9999999999999993E-3</v>
      </c>
      <c r="P891" s="1">
        <v>3.9999999999999998E-7</v>
      </c>
      <c r="Q891" s="1">
        <v>3.85995351002512E-2</v>
      </c>
      <c r="R891" s="1">
        <v>1.5972221481203399E-3</v>
      </c>
      <c r="S891" s="16">
        <f t="shared" si="91"/>
        <v>1.6780671292573288</v>
      </c>
      <c r="T891" s="16">
        <f t="shared" si="92"/>
        <v>0.12429166717438066</v>
      </c>
      <c r="U891" s="5">
        <f t="shared" si="93"/>
        <v>4.597444189746106E-3</v>
      </c>
      <c r="V891" s="18">
        <f t="shared" si="94"/>
        <v>3.405251155462484E-4</v>
      </c>
      <c r="W891" s="18">
        <f t="shared" si="95"/>
        <v>3.1328310630254855E-4</v>
      </c>
      <c r="X891" s="5">
        <f>LOOKUP(G75,'Load Factor Adjustment'!$A$19:$A$27,'Load Factor Adjustment'!$D$19:$D$27)</f>
        <v>0.68571428571428572</v>
      </c>
      <c r="Y891" s="5">
        <f t="shared" si="96"/>
        <v>3.152533158683044E-3</v>
      </c>
      <c r="Z891" s="18">
        <f t="shared" si="97"/>
        <v>2.1482270146460473E-4</v>
      </c>
    </row>
    <row r="892" spans="1:26" s="5" customFormat="1" ht="15" customHeight="1" x14ac:dyDescent="0.25">
      <c r="A892" s="2">
        <v>2017</v>
      </c>
      <c r="B892" s="2">
        <v>2301</v>
      </c>
      <c r="C892" s="3" t="s">
        <v>7</v>
      </c>
      <c r="D892" s="4">
        <v>42921</v>
      </c>
      <c r="E892" s="2">
        <v>6671</v>
      </c>
      <c r="F892" s="3" t="s">
        <v>5</v>
      </c>
      <c r="G892" s="3" t="s">
        <v>1</v>
      </c>
      <c r="H892" s="3" t="s">
        <v>4</v>
      </c>
      <c r="I892" s="2">
        <v>1974</v>
      </c>
      <c r="J892" s="2">
        <v>500</v>
      </c>
      <c r="K892" s="2">
        <v>182</v>
      </c>
      <c r="L892" s="2">
        <v>0.7</v>
      </c>
      <c r="M892" s="1">
        <v>11.16</v>
      </c>
      <c r="N892" s="1">
        <v>2.5999999999999998E-4</v>
      </c>
      <c r="O892" s="1">
        <v>0.39600000000000002</v>
      </c>
      <c r="P892" s="1">
        <v>2.8799999999999999E-5</v>
      </c>
      <c r="Q892" s="1">
        <v>1.0026851579918299</v>
      </c>
      <c r="R892" s="1">
        <v>5.2072220510436001E-2</v>
      </c>
      <c r="S892" s="16"/>
      <c r="T892" s="16"/>
      <c r="V892" s="18"/>
      <c r="W892" s="18"/>
      <c r="Z892" s="18"/>
    </row>
    <row r="893" spans="1:26" s="5" customFormat="1" ht="15" customHeight="1" x14ac:dyDescent="0.25">
      <c r="A893" s="2">
        <v>2017</v>
      </c>
      <c r="B893" s="2">
        <v>2301</v>
      </c>
      <c r="C893" s="3" t="s">
        <v>7</v>
      </c>
      <c r="D893" s="4">
        <v>42921</v>
      </c>
      <c r="E893" s="2">
        <v>6672</v>
      </c>
      <c r="F893" s="3" t="s">
        <v>2</v>
      </c>
      <c r="G893" s="3" t="s">
        <v>1</v>
      </c>
      <c r="H893" s="3" t="s">
        <v>0</v>
      </c>
      <c r="I893" s="2">
        <v>2017</v>
      </c>
      <c r="J893" s="2">
        <v>500</v>
      </c>
      <c r="K893" s="2">
        <v>210</v>
      </c>
      <c r="L893" s="2">
        <v>0.7</v>
      </c>
      <c r="M893" s="1">
        <v>0.26</v>
      </c>
      <c r="N893" s="1">
        <v>3.5999999999999998E-6</v>
      </c>
      <c r="O893" s="1">
        <v>8.9999999999999993E-3</v>
      </c>
      <c r="P893" s="1">
        <v>2.9999999999999999E-7</v>
      </c>
      <c r="Q893" s="1">
        <v>2.1793980317417E-2</v>
      </c>
      <c r="R893" s="1">
        <v>7.8993051286337004E-4</v>
      </c>
      <c r="S893" s="16">
        <f t="shared" si="91"/>
        <v>0.98089117767441292</v>
      </c>
      <c r="T893" s="16">
        <f t="shared" si="92"/>
        <v>5.128228999757263E-2</v>
      </c>
      <c r="U893" s="5">
        <f t="shared" si="93"/>
        <v>2.6873730895189394E-3</v>
      </c>
      <c r="V893" s="18">
        <f t="shared" si="94"/>
        <v>1.4049942465088391E-4</v>
      </c>
      <c r="W893" s="18">
        <f t="shared" si="95"/>
        <v>1.292594706788132E-4</v>
      </c>
      <c r="X893" s="5">
        <f>LOOKUP(G77,'Load Factor Adjustment'!$A$19:$A$27,'Load Factor Adjustment'!$D$19:$D$27)</f>
        <v>0.68571428571428572</v>
      </c>
      <c r="Y893" s="5">
        <f t="shared" si="96"/>
        <v>1.8427701185272727E-3</v>
      </c>
      <c r="Z893" s="18">
        <f t="shared" si="97"/>
        <v>8.8635065608329053E-5</v>
      </c>
    </row>
    <row r="894" spans="1:26" s="5" customFormat="1" ht="15" customHeight="1" x14ac:dyDescent="0.25">
      <c r="A894" s="2">
        <v>2016</v>
      </c>
      <c r="B894" s="2">
        <v>2304</v>
      </c>
      <c r="C894" s="3" t="s">
        <v>25</v>
      </c>
      <c r="D894" s="4">
        <v>42829</v>
      </c>
      <c r="E894" s="2">
        <v>6664</v>
      </c>
      <c r="F894" s="3" t="s">
        <v>5</v>
      </c>
      <c r="G894" s="3" t="s">
        <v>1</v>
      </c>
      <c r="H894" s="3" t="s">
        <v>4</v>
      </c>
      <c r="I894" s="2">
        <v>1982</v>
      </c>
      <c r="J894" s="2">
        <v>2000</v>
      </c>
      <c r="K894" s="2">
        <v>95</v>
      </c>
      <c r="L894" s="2">
        <v>0.7</v>
      </c>
      <c r="M894" s="1">
        <v>12.09</v>
      </c>
      <c r="N894" s="1">
        <v>2.7999999999999998E-4</v>
      </c>
      <c r="O894" s="1">
        <v>0.60499999999999998</v>
      </c>
      <c r="P894" s="1">
        <v>4.3999999999999999E-5</v>
      </c>
      <c r="Q894" s="1">
        <v>2.2650462932495801</v>
      </c>
      <c r="R894" s="1">
        <v>0.16610339563385501</v>
      </c>
      <c r="S894" s="16"/>
      <c r="T894" s="16"/>
      <c r="V894" s="18"/>
      <c r="W894" s="18"/>
      <c r="Z894" s="18"/>
    </row>
    <row r="895" spans="1:26" s="5" customFormat="1" ht="15" customHeight="1" x14ac:dyDescent="0.25">
      <c r="A895" s="2">
        <v>2016</v>
      </c>
      <c r="B895" s="2">
        <v>2304</v>
      </c>
      <c r="C895" s="3" t="s">
        <v>25</v>
      </c>
      <c r="D895" s="4">
        <v>42829</v>
      </c>
      <c r="E895" s="2">
        <v>6666</v>
      </c>
      <c r="F895" s="3" t="s">
        <v>2</v>
      </c>
      <c r="G895" s="3" t="s">
        <v>1</v>
      </c>
      <c r="H895" s="3" t="s">
        <v>0</v>
      </c>
      <c r="I895" s="2">
        <v>2016</v>
      </c>
      <c r="J895" s="2">
        <v>2000</v>
      </c>
      <c r="K895" s="2">
        <v>90</v>
      </c>
      <c r="L895" s="2">
        <v>0.7</v>
      </c>
      <c r="M895" s="1">
        <v>0.26</v>
      </c>
      <c r="N895" s="1">
        <v>3.4999999999999999E-6</v>
      </c>
      <c r="O895" s="1">
        <v>8.9999999999999993E-3</v>
      </c>
      <c r="P895" s="1">
        <v>8.9999999999999996E-7</v>
      </c>
      <c r="Q895" s="1">
        <v>4.09722202665979E-2</v>
      </c>
      <c r="R895" s="1">
        <v>2.4999998688798801E-3</v>
      </c>
      <c r="S895" s="16">
        <f t="shared" si="91"/>
        <v>2.2240740729829822</v>
      </c>
      <c r="T895" s="16">
        <f t="shared" si="92"/>
        <v>0.16360339576497512</v>
      </c>
      <c r="U895" s="5">
        <f t="shared" si="93"/>
        <v>6.09335362461091E-3</v>
      </c>
      <c r="V895" s="18">
        <f t="shared" si="94"/>
        <v>4.4822848154787705E-4</v>
      </c>
      <c r="W895" s="18">
        <f t="shared" si="95"/>
        <v>4.1237020302404691E-4</v>
      </c>
      <c r="X895" s="5">
        <f>LOOKUP(G79,'Load Factor Adjustment'!$A$19:$A$27,'Load Factor Adjustment'!$D$19:$D$27)</f>
        <v>0.68571428571428572</v>
      </c>
      <c r="Y895" s="5">
        <f t="shared" si="96"/>
        <v>4.1782996283046244E-3</v>
      </c>
      <c r="Z895" s="18">
        <f t="shared" si="97"/>
        <v>2.8276813921648933E-4</v>
      </c>
    </row>
    <row r="896" spans="1:26" s="5" customFormat="1" ht="15" customHeight="1" x14ac:dyDescent="0.25">
      <c r="A896" s="2">
        <v>2016</v>
      </c>
      <c r="B896" s="2">
        <v>2306</v>
      </c>
      <c r="C896" s="3" t="s">
        <v>9</v>
      </c>
      <c r="D896" s="4">
        <v>42871</v>
      </c>
      <c r="E896" s="2">
        <v>6660</v>
      </c>
      <c r="F896" s="3" t="s">
        <v>5</v>
      </c>
      <c r="G896" s="3" t="s">
        <v>1</v>
      </c>
      <c r="H896" s="3" t="s">
        <v>4</v>
      </c>
      <c r="I896" s="2">
        <v>1993</v>
      </c>
      <c r="J896" s="2">
        <v>1500</v>
      </c>
      <c r="K896" s="2">
        <v>136</v>
      </c>
      <c r="L896" s="2">
        <v>0.7</v>
      </c>
      <c r="M896" s="1">
        <v>7.6</v>
      </c>
      <c r="N896" s="1">
        <v>1.8000000000000001E-4</v>
      </c>
      <c r="O896" s="1">
        <v>0.27400000000000002</v>
      </c>
      <c r="P896" s="1">
        <v>1.9899999999999999E-5</v>
      </c>
      <c r="Q896" s="1">
        <v>1.5362962602761401</v>
      </c>
      <c r="R896" s="1">
        <v>8.0718516460792006E-2</v>
      </c>
      <c r="S896" s="16"/>
      <c r="T896" s="16"/>
      <c r="V896" s="18"/>
      <c r="W896" s="18"/>
      <c r="Z896" s="18"/>
    </row>
    <row r="897" spans="1:26" s="5" customFormat="1" ht="15" customHeight="1" x14ac:dyDescent="0.25">
      <c r="A897" s="2">
        <v>2016</v>
      </c>
      <c r="B897" s="2">
        <v>2306</v>
      </c>
      <c r="C897" s="3" t="s">
        <v>9</v>
      </c>
      <c r="D897" s="4">
        <v>42871</v>
      </c>
      <c r="E897" s="2">
        <v>6661</v>
      </c>
      <c r="F897" s="3" t="s">
        <v>2</v>
      </c>
      <c r="G897" s="3" t="s">
        <v>1</v>
      </c>
      <c r="H897" s="3" t="s">
        <v>0</v>
      </c>
      <c r="I897" s="2">
        <v>2016</v>
      </c>
      <c r="J897" s="2">
        <v>1500</v>
      </c>
      <c r="K897" s="2">
        <v>155</v>
      </c>
      <c r="L897" s="2">
        <v>0.7</v>
      </c>
      <c r="M897" s="1">
        <v>0.26</v>
      </c>
      <c r="N897" s="1">
        <v>3.9999999999999998E-6</v>
      </c>
      <c r="O897" s="1">
        <v>8.9999999999999993E-3</v>
      </c>
      <c r="P897" s="1">
        <v>3.9999999999999998E-7</v>
      </c>
      <c r="Q897" s="1">
        <v>5.2025460352512501E-2</v>
      </c>
      <c r="R897" s="1">
        <v>2.1527776779013299E-3</v>
      </c>
      <c r="S897" s="16">
        <f t="shared" si="91"/>
        <v>1.4842707999236275</v>
      </c>
      <c r="T897" s="16">
        <f t="shared" si="92"/>
        <v>7.8565738782890679E-2</v>
      </c>
      <c r="U897" s="5">
        <f t="shared" si="93"/>
        <v>4.0664953422565138E-3</v>
      </c>
      <c r="V897" s="18">
        <f t="shared" si="94"/>
        <v>2.1524859940517995E-4</v>
      </c>
      <c r="W897" s="18">
        <f t="shared" si="95"/>
        <v>1.9802871145276557E-4</v>
      </c>
      <c r="X897" s="5">
        <f>LOOKUP(G81,'Load Factor Adjustment'!$A$19:$A$27,'Load Factor Adjustment'!$D$19:$D$27)</f>
        <v>0.68571428571428572</v>
      </c>
      <c r="Y897" s="5">
        <f t="shared" si="96"/>
        <v>2.788453948975895E-3</v>
      </c>
      <c r="Z897" s="18">
        <f t="shared" si="97"/>
        <v>1.3579111642475353E-4</v>
      </c>
    </row>
    <row r="898" spans="1:26" s="5" customFormat="1" ht="15" customHeight="1" x14ac:dyDescent="0.25">
      <c r="A898" s="2">
        <v>2016</v>
      </c>
      <c r="B898" s="2">
        <v>2310</v>
      </c>
      <c r="C898" s="3" t="s">
        <v>7</v>
      </c>
      <c r="D898" s="4">
        <v>42923</v>
      </c>
      <c r="E898" s="2">
        <v>6738</v>
      </c>
      <c r="F898" s="3" t="s">
        <v>5</v>
      </c>
      <c r="G898" s="3" t="s">
        <v>1</v>
      </c>
      <c r="H898" s="3" t="s">
        <v>4</v>
      </c>
      <c r="I898" s="2">
        <v>1975</v>
      </c>
      <c r="J898" s="2">
        <v>1000</v>
      </c>
      <c r="K898" s="2">
        <v>76</v>
      </c>
      <c r="L898" s="2">
        <v>0.7</v>
      </c>
      <c r="M898" s="1">
        <v>12.09</v>
      </c>
      <c r="N898" s="1">
        <v>2.7999999999999998E-4</v>
      </c>
      <c r="O898" s="1">
        <v>0.60499999999999998</v>
      </c>
      <c r="P898" s="1">
        <v>4.3999999999999999E-5</v>
      </c>
      <c r="Q898" s="1">
        <v>0.90601851729983296</v>
      </c>
      <c r="R898" s="1">
        <v>6.6441358253542096E-2</v>
      </c>
      <c r="S898" s="16"/>
      <c r="T898" s="16"/>
      <c r="V898" s="18"/>
      <c r="W898" s="18"/>
      <c r="Z898" s="18"/>
    </row>
    <row r="899" spans="1:26" s="5" customFormat="1" ht="15" customHeight="1" x14ac:dyDescent="0.25">
      <c r="A899" s="2">
        <v>2016</v>
      </c>
      <c r="B899" s="2">
        <v>2310</v>
      </c>
      <c r="C899" s="3" t="s">
        <v>7</v>
      </c>
      <c r="D899" s="4">
        <v>42923</v>
      </c>
      <c r="E899" s="2">
        <v>6741</v>
      </c>
      <c r="F899" s="3" t="s">
        <v>2</v>
      </c>
      <c r="G899" s="3" t="s">
        <v>1</v>
      </c>
      <c r="H899" s="3" t="s">
        <v>0</v>
      </c>
      <c r="I899" s="2">
        <v>2015</v>
      </c>
      <c r="J899" s="2">
        <v>1000</v>
      </c>
      <c r="K899" s="2">
        <v>92</v>
      </c>
      <c r="L899" s="2">
        <v>0.7</v>
      </c>
      <c r="M899" s="1">
        <v>0.26</v>
      </c>
      <c r="N899" s="1">
        <v>3.4999999999999999E-6</v>
      </c>
      <c r="O899" s="1">
        <v>8.9999999999999993E-3</v>
      </c>
      <c r="P899" s="1">
        <v>8.9999999999999996E-7</v>
      </c>
      <c r="Q899" s="1">
        <v>1.96990730786493E-2</v>
      </c>
      <c r="R899" s="1">
        <v>9.5833328063337202E-4</v>
      </c>
      <c r="S899" s="16">
        <f t="shared" si="91"/>
        <v>0.88631944422118369</v>
      </c>
      <c r="T899" s="16">
        <f t="shared" si="92"/>
        <v>6.5483024972908727E-2</v>
      </c>
      <c r="U899" s="5">
        <f t="shared" si="93"/>
        <v>2.4282724499210514E-3</v>
      </c>
      <c r="V899" s="18">
        <f t="shared" si="94"/>
        <v>1.7940554787098281E-4</v>
      </c>
      <c r="W899" s="18">
        <f t="shared" si="95"/>
        <v>1.6505310404130418E-4</v>
      </c>
      <c r="X899" s="5">
        <f>LOOKUP(G83,'Load Factor Adjustment'!$A$19:$A$27,'Load Factor Adjustment'!$D$19:$D$27)</f>
        <v>0.68571428571428572</v>
      </c>
      <c r="Y899" s="5">
        <f t="shared" si="96"/>
        <v>1.6651011085172924E-3</v>
      </c>
      <c r="Z899" s="18">
        <f t="shared" si="97"/>
        <v>1.1317927134260859E-4</v>
      </c>
    </row>
    <row r="900" spans="1:26" s="5" customFormat="1" ht="15" customHeight="1" x14ac:dyDescent="0.25">
      <c r="A900" s="2">
        <v>2017</v>
      </c>
      <c r="B900" s="2">
        <v>2311</v>
      </c>
      <c r="C900" s="3" t="s">
        <v>7</v>
      </c>
      <c r="D900" s="4">
        <v>42923</v>
      </c>
      <c r="E900" s="2">
        <v>6736</v>
      </c>
      <c r="F900" s="3" t="s">
        <v>5</v>
      </c>
      <c r="G900" s="3" t="s">
        <v>1</v>
      </c>
      <c r="H900" s="3" t="s">
        <v>8</v>
      </c>
      <c r="I900" s="2">
        <v>2002</v>
      </c>
      <c r="J900" s="2">
        <v>250</v>
      </c>
      <c r="K900" s="2">
        <v>27</v>
      </c>
      <c r="L900" s="2">
        <v>0.7</v>
      </c>
      <c r="M900" s="1">
        <v>5.26</v>
      </c>
      <c r="N900" s="1">
        <v>9.7999999999999997E-5</v>
      </c>
      <c r="O900" s="1">
        <v>0.48</v>
      </c>
      <c r="P900" s="1">
        <v>3.7200000000000003E-5</v>
      </c>
      <c r="Q900" s="1">
        <v>2.9947917265330699E-2</v>
      </c>
      <c r="R900" s="1">
        <v>3.4687498719441902E-3</v>
      </c>
      <c r="S900" s="16"/>
      <c r="T900" s="16"/>
      <c r="V900" s="18"/>
      <c r="W900" s="18"/>
      <c r="Z900" s="18"/>
    </row>
    <row r="901" spans="1:26" s="5" customFormat="1" ht="15" customHeight="1" x14ac:dyDescent="0.25">
      <c r="A901" s="2">
        <v>2017</v>
      </c>
      <c r="B901" s="2">
        <v>2311</v>
      </c>
      <c r="C901" s="3" t="s">
        <v>7</v>
      </c>
      <c r="D901" s="4">
        <v>42923</v>
      </c>
      <c r="E901" s="2">
        <v>6737</v>
      </c>
      <c r="F901" s="3" t="s">
        <v>2</v>
      </c>
      <c r="G901" s="3" t="s">
        <v>1</v>
      </c>
      <c r="H901" s="3" t="s">
        <v>0</v>
      </c>
      <c r="I901" s="2">
        <v>2017</v>
      </c>
      <c r="J901" s="2">
        <v>250</v>
      </c>
      <c r="K901" s="2">
        <v>31</v>
      </c>
      <c r="L901" s="2">
        <v>0.7</v>
      </c>
      <c r="M901" s="1">
        <v>2.75</v>
      </c>
      <c r="N901" s="1">
        <v>5.7000000000000003E-5</v>
      </c>
      <c r="O901" s="1">
        <v>8.9999999999999993E-3</v>
      </c>
      <c r="P901" s="1">
        <v>9.9999999999999995E-7</v>
      </c>
      <c r="Q901" s="1">
        <v>1.6870900569727801E-2</v>
      </c>
      <c r="R901" s="1">
        <v>6.1294363904432805E-5</v>
      </c>
      <c r="S901" s="16">
        <f t="shared" ref="S901:S963" si="98">Q900-Q901</f>
        <v>1.3077016695602899E-2</v>
      </c>
      <c r="T901" s="16">
        <f t="shared" ref="T901:T963" si="99">R900-R901</f>
        <v>3.4074555080397572E-3</v>
      </c>
      <c r="U901" s="5">
        <f t="shared" ref="U901:U963" si="100">S901/365</f>
        <v>3.5827443001651775E-5</v>
      </c>
      <c r="V901" s="18">
        <f t="shared" ref="V901:V963" si="101">T901/365</f>
        <v>9.3354945425746768E-6</v>
      </c>
      <c r="W901" s="18">
        <f t="shared" ref="W901:W963" si="102">V901*0.92</f>
        <v>8.5886549791687034E-6</v>
      </c>
      <c r="X901" s="5">
        <f>LOOKUP(G85,'Load Factor Adjustment'!$A$19:$A$27,'Load Factor Adjustment'!$D$19:$D$27)</f>
        <v>0.68571428571428572</v>
      </c>
      <c r="Y901" s="5">
        <f t="shared" ref="Y901:Y963" si="103">U901*X901</f>
        <v>2.4567389486846933E-5</v>
      </c>
      <c r="Z901" s="18">
        <f t="shared" ref="Z901:Z963" si="104">W901*X901</f>
        <v>5.8893634142871107E-6</v>
      </c>
    </row>
    <row r="902" spans="1:26" s="5" customFormat="1" ht="15" customHeight="1" x14ac:dyDescent="0.25">
      <c r="A902" s="2">
        <v>2017</v>
      </c>
      <c r="B902" s="2">
        <v>2315</v>
      </c>
      <c r="C902" s="3" t="s">
        <v>11</v>
      </c>
      <c r="D902" s="4">
        <v>42829</v>
      </c>
      <c r="E902" s="2">
        <v>6549</v>
      </c>
      <c r="F902" s="3" t="s">
        <v>5</v>
      </c>
      <c r="G902" s="3" t="s">
        <v>1</v>
      </c>
      <c r="H902" s="3" t="s">
        <v>4</v>
      </c>
      <c r="I902" s="2">
        <v>1983</v>
      </c>
      <c r="J902" s="2">
        <v>1000</v>
      </c>
      <c r="K902" s="2">
        <v>60</v>
      </c>
      <c r="L902" s="2">
        <v>0.7</v>
      </c>
      <c r="M902" s="1">
        <v>12.09</v>
      </c>
      <c r="N902" s="1">
        <v>2.7999999999999998E-4</v>
      </c>
      <c r="O902" s="1">
        <v>0.60499999999999998</v>
      </c>
      <c r="P902" s="1">
        <v>4.3999999999999999E-5</v>
      </c>
      <c r="Q902" s="1">
        <v>0.71527777681565696</v>
      </c>
      <c r="R902" s="1">
        <v>5.24537038843753E-2</v>
      </c>
      <c r="S902" s="16"/>
      <c r="T902" s="16"/>
      <c r="V902" s="18"/>
      <c r="W902" s="18"/>
      <c r="Z902" s="18"/>
    </row>
    <row r="903" spans="1:26" s="5" customFormat="1" ht="15" customHeight="1" x14ac:dyDescent="0.25">
      <c r="A903" s="2">
        <v>2017</v>
      </c>
      <c r="B903" s="2">
        <v>2315</v>
      </c>
      <c r="C903" s="3" t="s">
        <v>11</v>
      </c>
      <c r="D903" s="4">
        <v>42829</v>
      </c>
      <c r="E903" s="2">
        <v>6550</v>
      </c>
      <c r="F903" s="3" t="s">
        <v>2</v>
      </c>
      <c r="G903" s="3" t="s">
        <v>1</v>
      </c>
      <c r="H903" s="3" t="s">
        <v>0</v>
      </c>
      <c r="I903" s="2">
        <v>2015</v>
      </c>
      <c r="J903" s="2">
        <v>1000</v>
      </c>
      <c r="K903" s="2">
        <v>56</v>
      </c>
      <c r="L903" s="2">
        <v>0.7</v>
      </c>
      <c r="M903" s="1">
        <v>2.74</v>
      </c>
      <c r="N903" s="1">
        <v>3.6000000000000001E-5</v>
      </c>
      <c r="O903" s="1">
        <v>8.9999999999999993E-3</v>
      </c>
      <c r="P903" s="1">
        <v>8.9999999999999996E-7</v>
      </c>
      <c r="Q903" s="1">
        <v>0.12617283804464999</v>
      </c>
      <c r="R903" s="1">
        <v>5.8333330125509596E-4</v>
      </c>
      <c r="S903" s="16">
        <f t="shared" si="98"/>
        <v>0.589104938771007</v>
      </c>
      <c r="T903" s="16">
        <f t="shared" si="99"/>
        <v>5.1870370583120204E-2</v>
      </c>
      <c r="U903" s="5">
        <f t="shared" si="100"/>
        <v>1.6139861336191973E-3</v>
      </c>
      <c r="V903" s="18">
        <f t="shared" si="101"/>
        <v>1.4211060433731563E-4</v>
      </c>
      <c r="W903" s="18">
        <f t="shared" si="102"/>
        <v>1.307417559903304E-4</v>
      </c>
      <c r="X903" s="5">
        <f>LOOKUP(G87,'Load Factor Adjustment'!$A$19:$A$27,'Load Factor Adjustment'!$D$19:$D$27)</f>
        <v>0.68571428571428572</v>
      </c>
      <c r="Y903" s="5">
        <f t="shared" si="103"/>
        <v>1.1067333487674495E-3</v>
      </c>
      <c r="Z903" s="18">
        <f t="shared" si="104"/>
        <v>8.9651489821940847E-5</v>
      </c>
    </row>
    <row r="904" spans="1:26" s="5" customFormat="1" ht="15" customHeight="1" x14ac:dyDescent="0.25">
      <c r="A904" s="2">
        <v>2016</v>
      </c>
      <c r="B904" s="2">
        <v>2318</v>
      </c>
      <c r="C904" s="3" t="s">
        <v>10</v>
      </c>
      <c r="D904" s="4">
        <v>42856</v>
      </c>
      <c r="E904" s="2">
        <v>6531</v>
      </c>
      <c r="F904" s="3" t="s">
        <v>5</v>
      </c>
      <c r="G904" s="3" t="s">
        <v>1</v>
      </c>
      <c r="H904" s="3" t="s">
        <v>4</v>
      </c>
      <c r="I904" s="2">
        <v>1983</v>
      </c>
      <c r="J904" s="2">
        <v>400</v>
      </c>
      <c r="K904" s="2">
        <v>102</v>
      </c>
      <c r="L904" s="2">
        <v>0.7</v>
      </c>
      <c r="M904" s="1">
        <v>12.09</v>
      </c>
      <c r="N904" s="1">
        <v>2.7999999999999998E-4</v>
      </c>
      <c r="O904" s="1">
        <v>0.60499999999999998</v>
      </c>
      <c r="P904" s="1">
        <v>4.3999999999999999E-5</v>
      </c>
      <c r="Q904" s="1">
        <v>0.48638888823464699</v>
      </c>
      <c r="R904" s="1">
        <v>3.5668518641375199E-2</v>
      </c>
      <c r="S904" s="16"/>
      <c r="T904" s="16"/>
      <c r="V904" s="18"/>
      <c r="W904" s="18"/>
      <c r="Z904" s="18"/>
    </row>
    <row r="905" spans="1:26" s="5" customFormat="1" ht="15" customHeight="1" x14ac:dyDescent="0.25">
      <c r="A905" s="2">
        <v>2016</v>
      </c>
      <c r="B905" s="2">
        <v>2318</v>
      </c>
      <c r="C905" s="3" t="s">
        <v>10</v>
      </c>
      <c r="D905" s="4">
        <v>42856</v>
      </c>
      <c r="E905" s="2">
        <v>6532</v>
      </c>
      <c r="F905" s="3" t="s">
        <v>2</v>
      </c>
      <c r="G905" s="3" t="s">
        <v>1</v>
      </c>
      <c r="H905" s="3" t="s">
        <v>0</v>
      </c>
      <c r="I905" s="2">
        <v>2016</v>
      </c>
      <c r="J905" s="2">
        <v>400</v>
      </c>
      <c r="K905" s="2">
        <v>120</v>
      </c>
      <c r="L905" s="2">
        <v>0.7</v>
      </c>
      <c r="M905" s="1">
        <v>0.26</v>
      </c>
      <c r="N905" s="1">
        <v>3.9999999999999998E-6</v>
      </c>
      <c r="O905" s="1">
        <v>8.9999999999999993E-3</v>
      </c>
      <c r="P905" s="1">
        <v>3.9999999999999998E-7</v>
      </c>
      <c r="Q905" s="1">
        <v>9.9259254029276395E-3</v>
      </c>
      <c r="R905" s="1">
        <v>3.6296294277872899E-4</v>
      </c>
      <c r="S905" s="16">
        <f t="shared" si="98"/>
        <v>0.47646296283171935</v>
      </c>
      <c r="T905" s="16">
        <f t="shared" si="99"/>
        <v>3.5305555698596468E-2</v>
      </c>
      <c r="U905" s="5">
        <f t="shared" si="100"/>
        <v>1.3053779803608749E-3</v>
      </c>
      <c r="V905" s="18">
        <f t="shared" si="101"/>
        <v>9.6727549859168408E-5</v>
      </c>
      <c r="W905" s="18">
        <f t="shared" si="102"/>
        <v>8.8989345870434938E-5</v>
      </c>
      <c r="X905" s="5">
        <f>LOOKUP(G89,'Load Factor Adjustment'!$A$19:$A$27,'Load Factor Adjustment'!$D$19:$D$27)</f>
        <v>0.68571428571428572</v>
      </c>
      <c r="Y905" s="5">
        <f t="shared" si="103"/>
        <v>8.9511632939031423E-4</v>
      </c>
      <c r="Z905" s="18">
        <f t="shared" si="104"/>
        <v>6.1021265739726818E-5</v>
      </c>
    </row>
    <row r="906" spans="1:26" s="5" customFormat="1" ht="15" customHeight="1" x14ac:dyDescent="0.25">
      <c r="A906" s="2">
        <v>2015</v>
      </c>
      <c r="B906" s="2">
        <v>2323</v>
      </c>
      <c r="C906" s="3" t="s">
        <v>10</v>
      </c>
      <c r="D906" s="4">
        <v>42837</v>
      </c>
      <c r="E906" s="2">
        <v>6729</v>
      </c>
      <c r="F906" s="3" t="s">
        <v>5</v>
      </c>
      <c r="G906" s="3" t="s">
        <v>1</v>
      </c>
      <c r="H906" s="3" t="s">
        <v>4</v>
      </c>
      <c r="I906" s="2">
        <v>1996</v>
      </c>
      <c r="J906" s="2">
        <v>265</v>
      </c>
      <c r="K906" s="2">
        <v>95</v>
      </c>
      <c r="L906" s="2">
        <v>0.7</v>
      </c>
      <c r="M906" s="1">
        <v>8.17</v>
      </c>
      <c r="N906" s="1">
        <v>1.9000000000000001E-4</v>
      </c>
      <c r="O906" s="1">
        <v>0.47899999999999998</v>
      </c>
      <c r="P906" s="1">
        <v>3.6100000000000003E-5</v>
      </c>
      <c r="Q906" s="1">
        <v>0.182176866418883</v>
      </c>
      <c r="R906" s="1">
        <v>1.3764586260443801E-2</v>
      </c>
      <c r="S906" s="16"/>
      <c r="T906" s="16"/>
      <c r="V906" s="18"/>
      <c r="W906" s="18"/>
      <c r="Z906" s="18"/>
    </row>
    <row r="907" spans="1:26" s="5" customFormat="1" ht="15" customHeight="1" x14ac:dyDescent="0.25">
      <c r="A907" s="2">
        <v>2015</v>
      </c>
      <c r="B907" s="2">
        <v>2323</v>
      </c>
      <c r="C907" s="3" t="s">
        <v>10</v>
      </c>
      <c r="D907" s="4">
        <v>42837</v>
      </c>
      <c r="E907" s="2">
        <v>6731</v>
      </c>
      <c r="F907" s="3" t="s">
        <v>2</v>
      </c>
      <c r="G907" s="3" t="s">
        <v>1</v>
      </c>
      <c r="H907" s="3" t="s">
        <v>0</v>
      </c>
      <c r="I907" s="2">
        <v>2016</v>
      </c>
      <c r="J907" s="2">
        <v>265</v>
      </c>
      <c r="K907" s="2">
        <v>100</v>
      </c>
      <c r="L907" s="2">
        <v>0.7</v>
      </c>
      <c r="M907" s="1">
        <v>0.26</v>
      </c>
      <c r="N907" s="1">
        <v>3.9999999999999998E-6</v>
      </c>
      <c r="O907" s="1">
        <v>8.9999999999999993E-3</v>
      </c>
      <c r="P907" s="1">
        <v>3.9999999999999998E-7</v>
      </c>
      <c r="Q907" s="1">
        <v>5.4247296506125496E-3</v>
      </c>
      <c r="R907" s="1">
        <v>1.94864958021926E-4</v>
      </c>
      <c r="S907" s="16">
        <f t="shared" si="98"/>
        <v>0.17675213676827045</v>
      </c>
      <c r="T907" s="16">
        <f t="shared" si="99"/>
        <v>1.3569721302421876E-2</v>
      </c>
      <c r="U907" s="5">
        <f t="shared" si="100"/>
        <v>4.8425242950211081E-4</v>
      </c>
      <c r="V907" s="18">
        <f t="shared" si="101"/>
        <v>3.7177318636772261E-5</v>
      </c>
      <c r="W907" s="18">
        <f t="shared" si="102"/>
        <v>3.4203133145830479E-5</v>
      </c>
      <c r="X907" s="5">
        <f>LOOKUP(G91,'Load Factor Adjustment'!$A$19:$A$27,'Load Factor Adjustment'!$D$19:$D$27)</f>
        <v>0.68571428571428572</v>
      </c>
      <c r="Y907" s="5">
        <f t="shared" si="103"/>
        <v>3.320588088014474E-4</v>
      </c>
      <c r="Z907" s="18">
        <f t="shared" si="104"/>
        <v>2.3453577014283756E-5</v>
      </c>
    </row>
    <row r="908" spans="1:26" s="5" customFormat="1" ht="15" customHeight="1" x14ac:dyDescent="0.25">
      <c r="A908" s="2">
        <v>2016</v>
      </c>
      <c r="B908" s="2">
        <v>2325</v>
      </c>
      <c r="C908" s="3" t="s">
        <v>11</v>
      </c>
      <c r="D908" s="4">
        <v>42922</v>
      </c>
      <c r="E908" s="2">
        <v>6572</v>
      </c>
      <c r="F908" s="3" t="s">
        <v>5</v>
      </c>
      <c r="G908" s="3" t="s">
        <v>1</v>
      </c>
      <c r="H908" s="3" t="s">
        <v>4</v>
      </c>
      <c r="I908" s="2">
        <v>1969</v>
      </c>
      <c r="J908" s="2">
        <v>130</v>
      </c>
      <c r="K908" s="2">
        <v>55</v>
      </c>
      <c r="L908" s="2">
        <v>0.7</v>
      </c>
      <c r="M908" s="1">
        <v>12.09</v>
      </c>
      <c r="N908" s="1">
        <v>2.7999999999999998E-4</v>
      </c>
      <c r="O908" s="1">
        <v>0.60499999999999998</v>
      </c>
      <c r="P908" s="1">
        <v>4.3999999999999999E-5</v>
      </c>
      <c r="Q908" s="1">
        <v>7.7142762152678804E-2</v>
      </c>
      <c r="R908" s="1">
        <v>4.9787392307880296E-3</v>
      </c>
      <c r="S908" s="16"/>
      <c r="T908" s="16"/>
      <c r="V908" s="18"/>
      <c r="W908" s="18"/>
      <c r="Z908" s="18"/>
    </row>
    <row r="909" spans="1:26" s="5" customFormat="1" ht="15" customHeight="1" x14ac:dyDescent="0.25">
      <c r="A909" s="2">
        <v>2016</v>
      </c>
      <c r="B909" s="2">
        <v>2325</v>
      </c>
      <c r="C909" s="3" t="s">
        <v>11</v>
      </c>
      <c r="D909" s="4">
        <v>42922</v>
      </c>
      <c r="E909" s="2">
        <v>6573</v>
      </c>
      <c r="F909" s="3" t="s">
        <v>2</v>
      </c>
      <c r="G909" s="3" t="s">
        <v>1</v>
      </c>
      <c r="H909" s="3" t="s">
        <v>0</v>
      </c>
      <c r="I909" s="2">
        <v>2014</v>
      </c>
      <c r="J909" s="2">
        <v>130</v>
      </c>
      <c r="K909" s="2">
        <v>63</v>
      </c>
      <c r="L909" s="2">
        <v>0.7</v>
      </c>
      <c r="M909" s="1">
        <v>2.74</v>
      </c>
      <c r="N909" s="1">
        <v>3.6000000000000001E-5</v>
      </c>
      <c r="O909" s="1">
        <v>8.9999999999999993E-3</v>
      </c>
      <c r="P909" s="1">
        <v>8.9999999999999996E-7</v>
      </c>
      <c r="Q909" s="1">
        <v>1.74631525458794E-2</v>
      </c>
      <c r="R909" s="1">
        <v>6.0571871417392997E-5</v>
      </c>
      <c r="S909" s="16">
        <f t="shared" si="98"/>
        <v>5.9679609606799404E-2</v>
      </c>
      <c r="T909" s="16">
        <f t="shared" si="99"/>
        <v>4.9181673593706367E-3</v>
      </c>
      <c r="U909" s="5">
        <f t="shared" si="100"/>
        <v>1.635057797446559E-4</v>
      </c>
      <c r="V909" s="18">
        <f t="shared" si="101"/>
        <v>1.3474431121563388E-5</v>
      </c>
      <c r="W909" s="18">
        <f t="shared" si="102"/>
        <v>1.2396476631838316E-5</v>
      </c>
      <c r="X909" s="5">
        <f>LOOKUP(G93,'Load Factor Adjustment'!$A$19:$A$27,'Load Factor Adjustment'!$D$19:$D$27)</f>
        <v>0.68571428571428572</v>
      </c>
      <c r="Y909" s="5">
        <f t="shared" si="103"/>
        <v>1.1211824896776405E-4</v>
      </c>
      <c r="Z909" s="18">
        <f t="shared" si="104"/>
        <v>8.5004411189748454E-6</v>
      </c>
    </row>
    <row r="910" spans="1:26" s="5" customFormat="1" ht="15" customHeight="1" x14ac:dyDescent="0.25">
      <c r="A910" s="2">
        <v>2016</v>
      </c>
      <c r="B910" s="2">
        <v>2333</v>
      </c>
      <c r="C910" s="3" t="s">
        <v>11</v>
      </c>
      <c r="D910" s="4">
        <v>42741</v>
      </c>
      <c r="E910" s="2">
        <v>6543</v>
      </c>
      <c r="F910" s="3" t="s">
        <v>5</v>
      </c>
      <c r="G910" s="3" t="s">
        <v>31</v>
      </c>
      <c r="H910" s="3" t="s">
        <v>8</v>
      </c>
      <c r="I910" s="2">
        <v>2001</v>
      </c>
      <c r="J910" s="2">
        <v>800</v>
      </c>
      <c r="K910" s="2">
        <v>108</v>
      </c>
      <c r="L910" s="2">
        <v>0.36</v>
      </c>
      <c r="M910" s="1">
        <v>6.54</v>
      </c>
      <c r="N910" s="1">
        <v>1.4999999999999999E-4</v>
      </c>
      <c r="O910" s="1">
        <v>0.30399999999999999</v>
      </c>
      <c r="P910" s="1">
        <v>2.2099999999999998E-5</v>
      </c>
      <c r="Q910" s="1">
        <v>0.28594287012858099</v>
      </c>
      <c r="R910" s="1">
        <v>1.9515428647346799E-2</v>
      </c>
      <c r="S910" s="16"/>
      <c r="T910" s="16"/>
      <c r="V910" s="18"/>
      <c r="W910" s="18"/>
      <c r="Z910" s="18"/>
    </row>
    <row r="911" spans="1:26" s="5" customFormat="1" ht="15" customHeight="1" x14ac:dyDescent="0.25">
      <c r="A911" s="2">
        <v>2016</v>
      </c>
      <c r="B911" s="2">
        <v>2333</v>
      </c>
      <c r="C911" s="3" t="s">
        <v>11</v>
      </c>
      <c r="D911" s="4">
        <v>42741</v>
      </c>
      <c r="E911" s="2">
        <v>6544</v>
      </c>
      <c r="F911" s="3" t="s">
        <v>2</v>
      </c>
      <c r="G911" s="3" t="s">
        <v>31</v>
      </c>
      <c r="H911" s="3" t="s">
        <v>0</v>
      </c>
      <c r="I911" s="2">
        <v>2015</v>
      </c>
      <c r="J911" s="2">
        <v>800</v>
      </c>
      <c r="K911" s="2">
        <v>133</v>
      </c>
      <c r="L911" s="2">
        <v>0.36</v>
      </c>
      <c r="M911" s="1">
        <v>0.26</v>
      </c>
      <c r="N911" s="1">
        <v>3.9999999999999998E-6</v>
      </c>
      <c r="O911" s="1">
        <v>8.9999999999999993E-3</v>
      </c>
      <c r="P911" s="1">
        <v>3.9999999999999998E-7</v>
      </c>
      <c r="Q911" s="1">
        <v>1.16533333920271E-2</v>
      </c>
      <c r="R911" s="1">
        <v>4.4755555777111199E-4</v>
      </c>
      <c r="S911" s="16">
        <f t="shared" si="98"/>
        <v>0.27428953673655387</v>
      </c>
      <c r="T911" s="16">
        <f t="shared" si="99"/>
        <v>1.9067873089575686E-2</v>
      </c>
      <c r="U911" s="5">
        <f t="shared" si="100"/>
        <v>7.5147818283987364E-4</v>
      </c>
      <c r="V911" s="18">
        <f t="shared" si="101"/>
        <v>5.2240748190618321E-5</v>
      </c>
      <c r="W911" s="18">
        <f t="shared" si="102"/>
        <v>4.8061488335368859E-5</v>
      </c>
      <c r="X911" s="5">
        <f>LOOKUP(G95,'Load Factor Adjustment'!$A$19:$A$27,'Load Factor Adjustment'!$D$19:$D$27)</f>
        <v>0.68571428571428572</v>
      </c>
      <c r="Y911" s="5">
        <f t="shared" si="103"/>
        <v>5.1529932537591337E-4</v>
      </c>
      <c r="Z911" s="18">
        <f t="shared" si="104"/>
        <v>3.2956449144252932E-5</v>
      </c>
    </row>
    <row r="912" spans="1:26" s="5" customFormat="1" ht="15" customHeight="1" x14ac:dyDescent="0.25">
      <c r="A912" s="2">
        <v>2016</v>
      </c>
      <c r="B912" s="2">
        <v>2334</v>
      </c>
      <c r="C912" s="3" t="s">
        <v>11</v>
      </c>
      <c r="D912" s="4">
        <v>42829</v>
      </c>
      <c r="E912" s="2">
        <v>6541</v>
      </c>
      <c r="F912" s="3" t="s">
        <v>5</v>
      </c>
      <c r="G912" s="3" t="s">
        <v>1</v>
      </c>
      <c r="H912" s="3" t="s">
        <v>4</v>
      </c>
      <c r="I912" s="2">
        <v>1978</v>
      </c>
      <c r="J912" s="2">
        <v>300</v>
      </c>
      <c r="K912" s="2">
        <v>91</v>
      </c>
      <c r="L912" s="2">
        <v>0.7</v>
      </c>
      <c r="M912" s="1">
        <v>12.09</v>
      </c>
      <c r="N912" s="1">
        <v>2.7999999999999998E-4</v>
      </c>
      <c r="O912" s="1">
        <v>0.60499999999999998</v>
      </c>
      <c r="P912" s="1">
        <v>4.3999999999999999E-5</v>
      </c>
      <c r="Q912" s="1">
        <v>0.32545138845112398</v>
      </c>
      <c r="R912" s="1">
        <v>2.3866435267390799E-2</v>
      </c>
      <c r="S912" s="16"/>
      <c r="T912" s="16"/>
      <c r="V912" s="18"/>
      <c r="W912" s="18"/>
      <c r="Z912" s="18"/>
    </row>
    <row r="913" spans="1:26" s="5" customFormat="1" ht="15" customHeight="1" x14ac:dyDescent="0.25">
      <c r="A913" s="2">
        <v>2016</v>
      </c>
      <c r="B913" s="2">
        <v>2334</v>
      </c>
      <c r="C913" s="3" t="s">
        <v>11</v>
      </c>
      <c r="D913" s="4">
        <v>42829</v>
      </c>
      <c r="E913" s="2">
        <v>6542</v>
      </c>
      <c r="F913" s="3" t="s">
        <v>2</v>
      </c>
      <c r="G913" s="3" t="s">
        <v>1</v>
      </c>
      <c r="H913" s="3" t="s">
        <v>0</v>
      </c>
      <c r="I913" s="2">
        <v>2016</v>
      </c>
      <c r="J913" s="2">
        <v>300</v>
      </c>
      <c r="K913" s="2">
        <v>105</v>
      </c>
      <c r="L913" s="2">
        <v>0.7</v>
      </c>
      <c r="M913" s="1">
        <v>0.26</v>
      </c>
      <c r="N913" s="1">
        <v>3.9999999999999998E-6</v>
      </c>
      <c r="O913" s="1">
        <v>8.9999999999999993E-3</v>
      </c>
      <c r="P913" s="1">
        <v>3.9999999999999998E-7</v>
      </c>
      <c r="Q913" s="1">
        <v>6.4652774355107197E-3</v>
      </c>
      <c r="R913" s="1">
        <v>2.3333332011340701E-4</v>
      </c>
      <c r="S913" s="16">
        <f t="shared" si="98"/>
        <v>0.31898611101561325</v>
      </c>
      <c r="T913" s="16">
        <f t="shared" si="99"/>
        <v>2.3633101947277392E-2</v>
      </c>
      <c r="U913" s="5">
        <f t="shared" si="100"/>
        <v>8.7393455072770751E-4</v>
      </c>
      <c r="V913" s="18">
        <f t="shared" si="101"/>
        <v>6.4748224513088741E-5</v>
      </c>
      <c r="W913" s="18">
        <f t="shared" si="102"/>
        <v>5.9568366552041645E-5</v>
      </c>
      <c r="X913" s="5">
        <f>LOOKUP(G97,'Load Factor Adjustment'!$A$19:$A$27,'Load Factor Adjustment'!$D$19:$D$27)</f>
        <v>0.68571428571428572</v>
      </c>
      <c r="Y913" s="5">
        <f t="shared" si="103"/>
        <v>5.9926940621328516E-4</v>
      </c>
      <c r="Z913" s="18">
        <f t="shared" si="104"/>
        <v>4.0846879921399986E-5</v>
      </c>
    </row>
    <row r="914" spans="1:26" s="5" customFormat="1" ht="15" customHeight="1" x14ac:dyDescent="0.25">
      <c r="A914" s="2">
        <v>2016</v>
      </c>
      <c r="B914" s="2">
        <v>2336</v>
      </c>
      <c r="C914" s="3" t="s">
        <v>25</v>
      </c>
      <c r="D914" s="4">
        <v>42746</v>
      </c>
      <c r="E914" s="2">
        <v>6720</v>
      </c>
      <c r="F914" s="3" t="s">
        <v>5</v>
      </c>
      <c r="G914" s="3" t="s">
        <v>1</v>
      </c>
      <c r="H914" s="3" t="s">
        <v>4</v>
      </c>
      <c r="I914" s="2">
        <v>1989</v>
      </c>
      <c r="J914" s="2">
        <v>850</v>
      </c>
      <c r="K914" s="2">
        <v>110</v>
      </c>
      <c r="L914" s="2">
        <v>0.7</v>
      </c>
      <c r="M914" s="1">
        <v>8.17</v>
      </c>
      <c r="N914" s="1">
        <v>1.9000000000000001E-4</v>
      </c>
      <c r="O914" s="1">
        <v>0.47899999999999998</v>
      </c>
      <c r="P914" s="1">
        <v>3.6100000000000003E-5</v>
      </c>
      <c r="Q914" s="1">
        <v>0.75391589302010198</v>
      </c>
      <c r="R914" s="1">
        <v>6.5810722954761397E-2</v>
      </c>
      <c r="S914" s="16"/>
      <c r="T914" s="16"/>
      <c r="V914" s="18"/>
      <c r="W914" s="18"/>
      <c r="Z914" s="18"/>
    </row>
    <row r="915" spans="1:26" s="5" customFormat="1" ht="15" customHeight="1" x14ac:dyDescent="0.25">
      <c r="A915" s="2">
        <v>2016</v>
      </c>
      <c r="B915" s="2">
        <v>2336</v>
      </c>
      <c r="C915" s="3" t="s">
        <v>25</v>
      </c>
      <c r="D915" s="4">
        <v>42746</v>
      </c>
      <c r="E915" s="2">
        <v>6721</v>
      </c>
      <c r="F915" s="3" t="s">
        <v>2</v>
      </c>
      <c r="G915" s="3" t="s">
        <v>1</v>
      </c>
      <c r="H915" s="3" t="s">
        <v>0</v>
      </c>
      <c r="I915" s="2">
        <v>2016</v>
      </c>
      <c r="J915" s="2">
        <v>850</v>
      </c>
      <c r="K915" s="2">
        <v>115</v>
      </c>
      <c r="L915" s="2">
        <v>0.7</v>
      </c>
      <c r="M915" s="1">
        <v>0.26</v>
      </c>
      <c r="N915" s="1">
        <v>3.9999999999999998E-6</v>
      </c>
      <c r="O915" s="1">
        <v>8.9999999999999993E-3</v>
      </c>
      <c r="P915" s="1">
        <v>3.9999999999999998E-7</v>
      </c>
      <c r="Q915" s="1">
        <v>2.0892552934007401E-2</v>
      </c>
      <c r="R915" s="1">
        <v>8.0704085359462995E-4</v>
      </c>
      <c r="S915" s="16">
        <f t="shared" si="98"/>
        <v>0.7330233400860946</v>
      </c>
      <c r="T915" s="16">
        <f t="shared" si="99"/>
        <v>6.5003682101166763E-2</v>
      </c>
      <c r="U915" s="5">
        <f t="shared" si="100"/>
        <v>2.0082831235235469E-3</v>
      </c>
      <c r="V915" s="18">
        <f t="shared" si="101"/>
        <v>1.78092279729224E-4</v>
      </c>
      <c r="W915" s="18">
        <f t="shared" si="102"/>
        <v>1.6384489735088607E-4</v>
      </c>
      <c r="X915" s="5">
        <f>LOOKUP(G99,'Load Factor Adjustment'!$A$19:$A$27,'Load Factor Adjustment'!$D$19:$D$27)</f>
        <v>0.68571428571428572</v>
      </c>
      <c r="Y915" s="5">
        <f t="shared" si="103"/>
        <v>1.3771084275590035E-3</v>
      </c>
      <c r="Z915" s="18">
        <f t="shared" si="104"/>
        <v>1.1235078675489331E-4</v>
      </c>
    </row>
    <row r="916" spans="1:26" s="5" customFormat="1" ht="15" customHeight="1" x14ac:dyDescent="0.25">
      <c r="A916" s="2">
        <v>2017</v>
      </c>
      <c r="B916" s="2">
        <v>2343</v>
      </c>
      <c r="C916" s="3" t="s">
        <v>25</v>
      </c>
      <c r="D916" s="4">
        <v>42898</v>
      </c>
      <c r="E916" s="2">
        <v>6754</v>
      </c>
      <c r="F916" s="3" t="s">
        <v>5</v>
      </c>
      <c r="G916" s="3" t="s">
        <v>1</v>
      </c>
      <c r="H916" s="3" t="s">
        <v>4</v>
      </c>
      <c r="I916" s="2">
        <v>1970</v>
      </c>
      <c r="J916" s="2">
        <v>700</v>
      </c>
      <c r="K916" s="2">
        <v>120</v>
      </c>
      <c r="L916" s="2">
        <v>0.7</v>
      </c>
      <c r="M916" s="1">
        <v>11.16</v>
      </c>
      <c r="N916" s="1">
        <v>2.5999999999999998E-4</v>
      </c>
      <c r="O916" s="1">
        <v>0.39600000000000002</v>
      </c>
      <c r="P916" s="1">
        <v>2.8799999999999999E-5</v>
      </c>
      <c r="Q916" s="1">
        <v>0.92555553045399797</v>
      </c>
      <c r="R916" s="1">
        <v>4.8066665086556298E-2</v>
      </c>
      <c r="S916" s="16"/>
      <c r="T916" s="16"/>
      <c r="V916" s="18"/>
      <c r="W916" s="18"/>
      <c r="Z916" s="18"/>
    </row>
    <row r="917" spans="1:26" s="5" customFormat="1" ht="15" customHeight="1" x14ac:dyDescent="0.25">
      <c r="A917" s="2">
        <v>2017</v>
      </c>
      <c r="B917" s="2">
        <v>2343</v>
      </c>
      <c r="C917" s="3" t="s">
        <v>25</v>
      </c>
      <c r="D917" s="4">
        <v>42898</v>
      </c>
      <c r="E917" s="2">
        <v>6755</v>
      </c>
      <c r="F917" s="3" t="s">
        <v>2</v>
      </c>
      <c r="G917" s="3" t="s">
        <v>1</v>
      </c>
      <c r="H917" s="3" t="s">
        <v>0</v>
      </c>
      <c r="I917" s="2">
        <v>2016</v>
      </c>
      <c r="J917" s="2">
        <v>700</v>
      </c>
      <c r="K917" s="2">
        <v>120</v>
      </c>
      <c r="L917" s="2">
        <v>0.7</v>
      </c>
      <c r="M917" s="1">
        <v>0.26</v>
      </c>
      <c r="N917" s="1">
        <v>3.9999999999999998E-6</v>
      </c>
      <c r="O917" s="1">
        <v>8.9999999999999993E-3</v>
      </c>
      <c r="P917" s="1">
        <v>3.9999999999999998E-7</v>
      </c>
      <c r="Q917" s="1">
        <v>1.77592583364077E-2</v>
      </c>
      <c r="R917" s="1">
        <v>6.7407403854385104E-4</v>
      </c>
      <c r="S917" s="16">
        <f t="shared" si="98"/>
        <v>0.90779627211759029</v>
      </c>
      <c r="T917" s="16">
        <f t="shared" si="99"/>
        <v>4.7392591048012446E-2</v>
      </c>
      <c r="U917" s="5">
        <f t="shared" si="100"/>
        <v>2.4871130742947678E-3</v>
      </c>
      <c r="V917" s="18">
        <f t="shared" si="101"/>
        <v>1.2984271520003409E-4</v>
      </c>
      <c r="W917" s="18">
        <f t="shared" si="102"/>
        <v>1.1945529798403137E-4</v>
      </c>
      <c r="X917" s="5">
        <f>LOOKUP(G101,'Load Factor Adjustment'!$A$19:$A$27,'Load Factor Adjustment'!$D$19:$D$27)</f>
        <v>0.68571428571428572</v>
      </c>
      <c r="Y917" s="5">
        <f t="shared" si="103"/>
        <v>1.7054489652306979E-3</v>
      </c>
      <c r="Z917" s="18">
        <f t="shared" si="104"/>
        <v>8.1912204331907227E-5</v>
      </c>
    </row>
    <row r="918" spans="1:26" s="5" customFormat="1" ht="15" customHeight="1" x14ac:dyDescent="0.25">
      <c r="A918" s="2">
        <v>2015</v>
      </c>
      <c r="B918" s="2">
        <v>2350</v>
      </c>
      <c r="C918" s="3" t="s">
        <v>3</v>
      </c>
      <c r="D918" s="4">
        <v>42913</v>
      </c>
      <c r="E918" s="2">
        <v>6678</v>
      </c>
      <c r="F918" s="3" t="s">
        <v>5</v>
      </c>
      <c r="G918" s="3" t="s">
        <v>1</v>
      </c>
      <c r="H918" s="3" t="s">
        <v>4</v>
      </c>
      <c r="I918" s="2">
        <v>1992</v>
      </c>
      <c r="J918" s="2">
        <v>800</v>
      </c>
      <c r="K918" s="2">
        <v>97</v>
      </c>
      <c r="L918" s="2">
        <v>0.7</v>
      </c>
      <c r="M918" s="1">
        <v>8.17</v>
      </c>
      <c r="N918" s="1">
        <v>1.9000000000000001E-4</v>
      </c>
      <c r="O918" s="1">
        <v>0.47899999999999998</v>
      </c>
      <c r="P918" s="1">
        <v>3.6100000000000003E-5</v>
      </c>
      <c r="Q918" s="1">
        <v>0.62570987484876905</v>
      </c>
      <c r="R918" s="1">
        <v>5.46193807624544E-2</v>
      </c>
      <c r="S918" s="16"/>
      <c r="T918" s="16"/>
      <c r="V918" s="18"/>
      <c r="W918" s="18"/>
      <c r="Z918" s="18"/>
    </row>
    <row r="919" spans="1:26" s="5" customFormat="1" ht="15" customHeight="1" x14ac:dyDescent="0.25">
      <c r="A919" s="2">
        <v>2015</v>
      </c>
      <c r="B919" s="2">
        <v>2350</v>
      </c>
      <c r="C919" s="3" t="s">
        <v>3</v>
      </c>
      <c r="D919" s="4">
        <v>42913</v>
      </c>
      <c r="E919" s="2">
        <v>6679</v>
      </c>
      <c r="F919" s="3" t="s">
        <v>2</v>
      </c>
      <c r="G919" s="3" t="s">
        <v>1</v>
      </c>
      <c r="H919" s="3" t="s">
        <v>0</v>
      </c>
      <c r="I919" s="2">
        <v>2015</v>
      </c>
      <c r="J919" s="2">
        <v>800</v>
      </c>
      <c r="K919" s="2">
        <v>120</v>
      </c>
      <c r="L919" s="2">
        <v>0.7</v>
      </c>
      <c r="M919" s="1">
        <v>0.26</v>
      </c>
      <c r="N919" s="1">
        <v>3.9999999999999998E-6</v>
      </c>
      <c r="O919" s="1">
        <v>8.9999999999999993E-3</v>
      </c>
      <c r="P919" s="1">
        <v>3.9999999999999998E-7</v>
      </c>
      <c r="Q919" s="1">
        <v>2.0444443386859901E-2</v>
      </c>
      <c r="R919" s="1">
        <v>7.8518514450004798E-4</v>
      </c>
      <c r="S919" s="16">
        <f t="shared" si="98"/>
        <v>0.60526543146190914</v>
      </c>
      <c r="T919" s="16">
        <f t="shared" si="99"/>
        <v>5.3834195617954356E-2</v>
      </c>
      <c r="U919" s="5">
        <f t="shared" si="100"/>
        <v>1.6582614560600251E-3</v>
      </c>
      <c r="V919" s="18">
        <f t="shared" si="101"/>
        <v>1.4749094689850509E-4</v>
      </c>
      <c r="W919" s="18">
        <f t="shared" si="102"/>
        <v>1.356916711466247E-4</v>
      </c>
      <c r="X919" s="5">
        <f>LOOKUP(G103,'Load Factor Adjustment'!$A$19:$A$27,'Load Factor Adjustment'!$D$19:$D$27)</f>
        <v>0.68571428571428572</v>
      </c>
      <c r="Y919" s="5">
        <f t="shared" si="103"/>
        <v>1.1370935698697315E-3</v>
      </c>
      <c r="Z919" s="18">
        <f t="shared" si="104"/>
        <v>9.3045717357685502E-5</v>
      </c>
    </row>
    <row r="920" spans="1:26" s="5" customFormat="1" ht="15" customHeight="1" x14ac:dyDescent="0.25">
      <c r="A920" s="2">
        <v>2016</v>
      </c>
      <c r="B920" s="2">
        <v>2355</v>
      </c>
      <c r="C920" s="3" t="s">
        <v>16</v>
      </c>
      <c r="D920" s="4">
        <v>42817</v>
      </c>
      <c r="E920" s="2">
        <v>6326</v>
      </c>
      <c r="F920" s="3" t="s">
        <v>5</v>
      </c>
      <c r="G920" s="3" t="s">
        <v>1</v>
      </c>
      <c r="H920" s="3" t="s">
        <v>8</v>
      </c>
      <c r="I920" s="2">
        <v>1998</v>
      </c>
      <c r="J920" s="2">
        <v>1200</v>
      </c>
      <c r="K920" s="2">
        <v>114</v>
      </c>
      <c r="L920" s="2">
        <v>0.7</v>
      </c>
      <c r="M920" s="1">
        <v>6.54</v>
      </c>
      <c r="N920" s="1">
        <v>1.4999999999999999E-4</v>
      </c>
      <c r="O920" s="1">
        <v>0.30399999999999999</v>
      </c>
      <c r="P920" s="1">
        <v>2.2099999999999998E-5</v>
      </c>
      <c r="Q920" s="1">
        <v>0.88033332333923697</v>
      </c>
      <c r="R920" s="1">
        <v>6.0082219045304801E-2</v>
      </c>
      <c r="S920" s="16"/>
      <c r="T920" s="16"/>
      <c r="V920" s="18"/>
      <c r="W920" s="18"/>
      <c r="Z920" s="18"/>
    </row>
    <row r="921" spans="1:26" s="5" customFormat="1" ht="15" customHeight="1" x14ac:dyDescent="0.25">
      <c r="A921" s="2">
        <v>2016</v>
      </c>
      <c r="B921" s="2">
        <v>2355</v>
      </c>
      <c r="C921" s="3" t="s">
        <v>16</v>
      </c>
      <c r="D921" s="4">
        <v>42817</v>
      </c>
      <c r="E921" s="2">
        <v>6327</v>
      </c>
      <c r="F921" s="3" t="s">
        <v>2</v>
      </c>
      <c r="G921" s="3" t="s">
        <v>1</v>
      </c>
      <c r="H921" s="3" t="s">
        <v>0</v>
      </c>
      <c r="I921" s="2">
        <v>2016</v>
      </c>
      <c r="J921" s="2">
        <v>1200</v>
      </c>
      <c r="K921" s="2">
        <v>115</v>
      </c>
      <c r="L921" s="2">
        <v>0.7</v>
      </c>
      <c r="M921" s="1">
        <v>2.3199999999999998</v>
      </c>
      <c r="N921" s="1">
        <v>3.0000000000000001E-5</v>
      </c>
      <c r="O921" s="1">
        <v>0.112</v>
      </c>
      <c r="P921" s="1">
        <v>7.9999999999999996E-6</v>
      </c>
      <c r="Q921" s="1">
        <v>0.26620369157768498</v>
      </c>
      <c r="R921" s="1">
        <v>1.7037037102107602E-2</v>
      </c>
      <c r="S921" s="16">
        <f t="shared" si="98"/>
        <v>0.614129631761552</v>
      </c>
      <c r="T921" s="16">
        <f t="shared" si="99"/>
        <v>4.3045181943197203E-2</v>
      </c>
      <c r="U921" s="5">
        <f t="shared" si="100"/>
        <v>1.6825469363330192E-3</v>
      </c>
      <c r="V921" s="18">
        <f t="shared" si="101"/>
        <v>1.1793200532382795E-4</v>
      </c>
      <c r="W921" s="18">
        <f t="shared" si="102"/>
        <v>1.0849744489792171E-4</v>
      </c>
      <c r="X921" s="5">
        <f>LOOKUP(G105,'Load Factor Adjustment'!$A$19:$A$27,'Load Factor Adjustment'!$D$19:$D$27)</f>
        <v>0.68571428571428572</v>
      </c>
      <c r="Y921" s="5">
        <f t="shared" si="103"/>
        <v>1.1537464706283559E-3</v>
      </c>
      <c r="Z921" s="18">
        <f t="shared" si="104"/>
        <v>7.439824793000346E-5</v>
      </c>
    </row>
    <row r="922" spans="1:26" s="5" customFormat="1" ht="15" customHeight="1" x14ac:dyDescent="0.25">
      <c r="A922" s="2">
        <v>2016</v>
      </c>
      <c r="B922" s="2">
        <v>2356</v>
      </c>
      <c r="C922" s="3" t="s">
        <v>16</v>
      </c>
      <c r="D922" s="4">
        <v>42817</v>
      </c>
      <c r="E922" s="2">
        <v>6328</v>
      </c>
      <c r="F922" s="3" t="s">
        <v>5</v>
      </c>
      <c r="G922" s="3" t="s">
        <v>1</v>
      </c>
      <c r="H922" s="3" t="s">
        <v>4</v>
      </c>
      <c r="I922" s="2">
        <v>1997</v>
      </c>
      <c r="J922" s="2">
        <v>1000</v>
      </c>
      <c r="K922" s="2">
        <v>68</v>
      </c>
      <c r="L922" s="2">
        <v>0.7</v>
      </c>
      <c r="M922" s="1">
        <v>8.17</v>
      </c>
      <c r="N922" s="1">
        <v>1.9000000000000001E-4</v>
      </c>
      <c r="O922" s="1">
        <v>0.47899999999999998</v>
      </c>
      <c r="P922" s="1">
        <v>3.6100000000000003E-5</v>
      </c>
      <c r="Q922" s="1">
        <v>0.54830246765098301</v>
      </c>
      <c r="R922" s="1">
        <v>4.7862343967099201E-2</v>
      </c>
      <c r="S922" s="16"/>
      <c r="T922" s="16"/>
      <c r="V922" s="18"/>
      <c r="W922" s="18"/>
      <c r="Z922" s="18"/>
    </row>
    <row r="923" spans="1:26" s="5" customFormat="1" ht="15" customHeight="1" x14ac:dyDescent="0.25">
      <c r="A923" s="2">
        <v>2016</v>
      </c>
      <c r="B923" s="2">
        <v>2356</v>
      </c>
      <c r="C923" s="3" t="s">
        <v>16</v>
      </c>
      <c r="D923" s="4">
        <v>42817</v>
      </c>
      <c r="E923" s="2">
        <v>6329</v>
      </c>
      <c r="F923" s="3" t="s">
        <v>2</v>
      </c>
      <c r="G923" s="3" t="s">
        <v>1</v>
      </c>
      <c r="H923" s="3" t="s">
        <v>0</v>
      </c>
      <c r="I923" s="2">
        <v>2016</v>
      </c>
      <c r="J923" s="2">
        <v>1000</v>
      </c>
      <c r="K923" s="2">
        <v>55</v>
      </c>
      <c r="L923" s="2">
        <v>0.7</v>
      </c>
      <c r="M923" s="1">
        <v>2.74</v>
      </c>
      <c r="N923" s="1">
        <v>3.6000000000000001E-5</v>
      </c>
      <c r="O923" s="1">
        <v>8.9999999999999993E-3</v>
      </c>
      <c r="P923" s="1">
        <v>8.9999999999999996E-7</v>
      </c>
      <c r="Q923" s="1">
        <v>0.123919751650996</v>
      </c>
      <c r="R923" s="1">
        <v>5.72916635161255E-4</v>
      </c>
      <c r="S923" s="16">
        <f t="shared" si="98"/>
        <v>0.424382715999987</v>
      </c>
      <c r="T923" s="16">
        <f t="shared" si="99"/>
        <v>4.7289427331937944E-2</v>
      </c>
      <c r="U923" s="5">
        <f t="shared" si="100"/>
        <v>1.1626923726027042E-3</v>
      </c>
      <c r="V923" s="18">
        <f t="shared" si="101"/>
        <v>1.2956007488202175E-4</v>
      </c>
      <c r="W923" s="18">
        <f t="shared" si="102"/>
        <v>1.1919526889146001E-4</v>
      </c>
      <c r="X923" s="5">
        <f>LOOKUP(G107,'Load Factor Adjustment'!$A$19:$A$27,'Load Factor Adjustment'!$D$19:$D$27)</f>
        <v>0.68571428571428572</v>
      </c>
      <c r="Y923" s="5">
        <f t="shared" si="103"/>
        <v>7.972747697847115E-4</v>
      </c>
      <c r="Z923" s="18">
        <f t="shared" si="104"/>
        <v>8.1733898668429723E-5</v>
      </c>
    </row>
    <row r="924" spans="1:26" s="5" customFormat="1" ht="15" customHeight="1" x14ac:dyDescent="0.25">
      <c r="A924" s="2">
        <v>2016</v>
      </c>
      <c r="B924" s="2">
        <v>2357</v>
      </c>
      <c r="C924" s="3" t="s">
        <v>16</v>
      </c>
      <c r="D924" s="4">
        <v>42781</v>
      </c>
      <c r="E924" s="2">
        <v>6272</v>
      </c>
      <c r="F924" s="3" t="s">
        <v>5</v>
      </c>
      <c r="G924" s="3" t="s">
        <v>1</v>
      </c>
      <c r="H924" s="3" t="s">
        <v>8</v>
      </c>
      <c r="I924" s="2">
        <v>1998</v>
      </c>
      <c r="J924" s="2">
        <v>1000</v>
      </c>
      <c r="K924" s="2">
        <v>99</v>
      </c>
      <c r="L924" s="2">
        <v>0.7</v>
      </c>
      <c r="M924" s="1">
        <v>6.54</v>
      </c>
      <c r="N924" s="1">
        <v>1.4999999999999999E-4</v>
      </c>
      <c r="O924" s="1">
        <v>0.55200000000000005</v>
      </c>
      <c r="P924" s="1">
        <v>4.0200000000000001E-5</v>
      </c>
      <c r="Q924" s="1">
        <v>0.63708332610076401</v>
      </c>
      <c r="R924" s="1">
        <v>7.9016664734406605E-2</v>
      </c>
      <c r="S924" s="16"/>
      <c r="T924" s="16"/>
      <c r="V924" s="18"/>
      <c r="W924" s="18"/>
      <c r="Z924" s="18"/>
    </row>
    <row r="925" spans="1:26" s="5" customFormat="1" ht="15" customHeight="1" x14ac:dyDescent="0.25">
      <c r="A925" s="2">
        <v>2016</v>
      </c>
      <c r="B925" s="2">
        <v>2357</v>
      </c>
      <c r="C925" s="3" t="s">
        <v>16</v>
      </c>
      <c r="D925" s="4">
        <v>42781</v>
      </c>
      <c r="E925" s="2">
        <v>6769</v>
      </c>
      <c r="F925" s="3" t="s">
        <v>2</v>
      </c>
      <c r="G925" s="3" t="s">
        <v>1</v>
      </c>
      <c r="H925" s="3" t="s">
        <v>0</v>
      </c>
      <c r="I925" s="2">
        <v>2016</v>
      </c>
      <c r="J925" s="2">
        <v>1000</v>
      </c>
      <c r="K925" s="2">
        <v>115</v>
      </c>
      <c r="L925" s="2">
        <v>0.7</v>
      </c>
      <c r="M925" s="1">
        <v>2.3199999999999998</v>
      </c>
      <c r="N925" s="1">
        <v>3.0000000000000001E-5</v>
      </c>
      <c r="O925" s="1">
        <v>0.112</v>
      </c>
      <c r="P925" s="1">
        <v>7.9999999999999996E-6</v>
      </c>
      <c r="Q925" s="1">
        <v>0.21917437272361701</v>
      </c>
      <c r="R925" s="1">
        <v>1.34876543890945E-2</v>
      </c>
      <c r="S925" s="16">
        <f t="shared" si="98"/>
        <v>0.41790895337714701</v>
      </c>
      <c r="T925" s="16">
        <f t="shared" si="99"/>
        <v>6.5529010345312111E-2</v>
      </c>
      <c r="U925" s="5">
        <f t="shared" si="100"/>
        <v>1.1449560366497179E-3</v>
      </c>
      <c r="V925" s="18">
        <f t="shared" si="101"/>
        <v>1.7953153519263592E-4</v>
      </c>
      <c r="W925" s="18">
        <f t="shared" si="102"/>
        <v>1.6516901237722506E-4</v>
      </c>
      <c r="X925" s="5">
        <f>LOOKUP(G109,'Load Factor Adjustment'!$A$19:$A$27,'Load Factor Adjustment'!$D$19:$D$27)</f>
        <v>0.68571428571428572</v>
      </c>
      <c r="Y925" s="5">
        <f t="shared" si="103"/>
        <v>7.8511271084552082E-4</v>
      </c>
      <c r="Z925" s="18">
        <f t="shared" si="104"/>
        <v>1.132587513443829E-4</v>
      </c>
    </row>
    <row r="926" spans="1:26" s="5" customFormat="1" ht="15" customHeight="1" x14ac:dyDescent="0.25">
      <c r="A926" s="2">
        <v>2016</v>
      </c>
      <c r="B926" s="2">
        <v>2358</v>
      </c>
      <c r="C926" s="3" t="s">
        <v>16</v>
      </c>
      <c r="D926" s="4">
        <v>42817</v>
      </c>
      <c r="E926" s="2">
        <v>6270</v>
      </c>
      <c r="F926" s="3" t="s">
        <v>5</v>
      </c>
      <c r="G926" s="3" t="s">
        <v>1</v>
      </c>
      <c r="H926" s="3" t="s">
        <v>4</v>
      </c>
      <c r="I926" s="2">
        <v>1995</v>
      </c>
      <c r="J926" s="2">
        <v>900</v>
      </c>
      <c r="K926" s="2">
        <v>102</v>
      </c>
      <c r="L926" s="2">
        <v>0.7</v>
      </c>
      <c r="M926" s="1">
        <v>8.17</v>
      </c>
      <c r="N926" s="1">
        <v>1.9000000000000001E-4</v>
      </c>
      <c r="O926" s="1">
        <v>0.47899999999999998</v>
      </c>
      <c r="P926" s="1">
        <v>3.6100000000000003E-5</v>
      </c>
      <c r="Q926" s="1">
        <v>0.74020833132882802</v>
      </c>
      <c r="R926" s="1">
        <v>6.4614164355583995E-2</v>
      </c>
      <c r="S926" s="16"/>
      <c r="T926" s="16"/>
      <c r="V926" s="18"/>
      <c r="W926" s="18"/>
      <c r="Z926" s="18"/>
    </row>
    <row r="927" spans="1:26" s="5" customFormat="1" ht="15" customHeight="1" x14ac:dyDescent="0.25">
      <c r="A927" s="2">
        <v>2016</v>
      </c>
      <c r="B927" s="2">
        <v>2358</v>
      </c>
      <c r="C927" s="3" t="s">
        <v>16</v>
      </c>
      <c r="D927" s="4">
        <v>42817</v>
      </c>
      <c r="E927" s="2">
        <v>6271</v>
      </c>
      <c r="F927" s="3" t="s">
        <v>2</v>
      </c>
      <c r="G927" s="3" t="s">
        <v>1</v>
      </c>
      <c r="H927" s="3" t="s">
        <v>0</v>
      </c>
      <c r="I927" s="2">
        <v>2016</v>
      </c>
      <c r="J927" s="2">
        <v>900</v>
      </c>
      <c r="K927" s="2">
        <v>115</v>
      </c>
      <c r="L927" s="2">
        <v>0.7</v>
      </c>
      <c r="M927" s="1">
        <v>2.3199999999999998</v>
      </c>
      <c r="N927" s="1">
        <v>3.0000000000000001E-5</v>
      </c>
      <c r="O927" s="1">
        <v>0.112</v>
      </c>
      <c r="P927" s="1">
        <v>7.9999999999999996E-6</v>
      </c>
      <c r="Q927" s="1">
        <v>0.19605901883525101</v>
      </c>
      <c r="R927" s="1">
        <v>1.1819444511987199E-2</v>
      </c>
      <c r="S927" s="16">
        <f t="shared" si="98"/>
        <v>0.54414931249357701</v>
      </c>
      <c r="T927" s="16">
        <f t="shared" si="99"/>
        <v>5.2794719843596793E-2</v>
      </c>
      <c r="U927" s="5">
        <f t="shared" si="100"/>
        <v>1.4908200342289781E-3</v>
      </c>
      <c r="V927" s="18">
        <f t="shared" si="101"/>
        <v>1.4464306806464874E-4</v>
      </c>
      <c r="W927" s="18">
        <f t="shared" si="102"/>
        <v>1.3307162261947685E-4</v>
      </c>
      <c r="X927" s="5">
        <f>LOOKUP(G111,'Load Factor Adjustment'!$A$19:$A$27,'Load Factor Adjustment'!$D$19:$D$27)</f>
        <v>0.68571428571428572</v>
      </c>
      <c r="Y927" s="5">
        <f t="shared" si="103"/>
        <v>1.0222765948998706E-3</v>
      </c>
      <c r="Z927" s="18">
        <f t="shared" si="104"/>
        <v>9.124911265335555E-5</v>
      </c>
    </row>
    <row r="928" spans="1:26" s="5" customFormat="1" ht="15" customHeight="1" x14ac:dyDescent="0.25">
      <c r="A928" s="2">
        <v>2017</v>
      </c>
      <c r="B928" s="2">
        <v>2359</v>
      </c>
      <c r="C928" s="3" t="s">
        <v>16</v>
      </c>
      <c r="D928" s="4">
        <v>42808</v>
      </c>
      <c r="E928" s="2">
        <v>6304</v>
      </c>
      <c r="F928" s="3" t="s">
        <v>5</v>
      </c>
      <c r="G928" s="3" t="s">
        <v>1</v>
      </c>
      <c r="H928" s="3" t="s">
        <v>4</v>
      </c>
      <c r="I928" s="2">
        <v>1978</v>
      </c>
      <c r="J928" s="2">
        <v>600</v>
      </c>
      <c r="K928" s="2">
        <v>84</v>
      </c>
      <c r="L928" s="2">
        <v>0.7</v>
      </c>
      <c r="M928" s="1">
        <v>12.09</v>
      </c>
      <c r="N928" s="1">
        <v>2.7999999999999998E-4</v>
      </c>
      <c r="O928" s="1">
        <v>0.60499999999999998</v>
      </c>
      <c r="P928" s="1">
        <v>4.3999999999999999E-5</v>
      </c>
      <c r="Q928" s="1">
        <v>0.60083333252515203</v>
      </c>
      <c r="R928" s="1">
        <v>4.4061111262875298E-2</v>
      </c>
      <c r="S928" s="16"/>
      <c r="T928" s="16"/>
      <c r="V928" s="18"/>
      <c r="W928" s="18"/>
      <c r="Z928" s="18"/>
    </row>
    <row r="929" spans="1:26" s="5" customFormat="1" ht="15" customHeight="1" x14ac:dyDescent="0.25">
      <c r="A929" s="2">
        <v>2017</v>
      </c>
      <c r="B929" s="2">
        <v>2359</v>
      </c>
      <c r="C929" s="3" t="s">
        <v>16</v>
      </c>
      <c r="D929" s="4">
        <v>42808</v>
      </c>
      <c r="E929" s="2">
        <v>6305</v>
      </c>
      <c r="F929" s="3" t="s">
        <v>2</v>
      </c>
      <c r="G929" s="3" t="s">
        <v>1</v>
      </c>
      <c r="H929" s="3" t="s">
        <v>0</v>
      </c>
      <c r="I929" s="2">
        <v>2015</v>
      </c>
      <c r="J929" s="2">
        <v>600</v>
      </c>
      <c r="K929" s="2">
        <v>105</v>
      </c>
      <c r="L929" s="2">
        <v>0.7</v>
      </c>
      <c r="M929" s="1">
        <v>0.26</v>
      </c>
      <c r="N929" s="1">
        <v>3.9999999999999998E-6</v>
      </c>
      <c r="O929" s="1">
        <v>8.9999999999999993E-3</v>
      </c>
      <c r="P929" s="1">
        <v>3.9999999999999998E-7</v>
      </c>
      <c r="Q929" s="1">
        <v>1.32222215319847E-2</v>
      </c>
      <c r="R929" s="1">
        <v>4.9583330673761902E-4</v>
      </c>
      <c r="S929" s="16">
        <f t="shared" si="98"/>
        <v>0.58761111099316732</v>
      </c>
      <c r="T929" s="16">
        <f t="shared" si="99"/>
        <v>4.3565277956137682E-2</v>
      </c>
      <c r="U929" s="5">
        <f t="shared" si="100"/>
        <v>1.6098934547758008E-3</v>
      </c>
      <c r="V929" s="18">
        <f t="shared" si="101"/>
        <v>1.1935692590722653E-4</v>
      </c>
      <c r="W929" s="18">
        <f t="shared" si="102"/>
        <v>1.0980837183464842E-4</v>
      </c>
      <c r="X929" s="5">
        <f>LOOKUP(G113,'Load Factor Adjustment'!$A$19:$A$27,'Load Factor Adjustment'!$D$19:$D$27)</f>
        <v>0.68571428571428572</v>
      </c>
      <c r="Y929" s="5">
        <f t="shared" si="103"/>
        <v>1.1039269404176919E-3</v>
      </c>
      <c r="Z929" s="18">
        <f t="shared" si="104"/>
        <v>7.5297169258044627E-5</v>
      </c>
    </row>
    <row r="930" spans="1:26" s="5" customFormat="1" ht="15" customHeight="1" x14ac:dyDescent="0.25">
      <c r="A930" s="2">
        <v>2016</v>
      </c>
      <c r="B930" s="2">
        <v>2360</v>
      </c>
      <c r="C930" s="3" t="s">
        <v>16</v>
      </c>
      <c r="D930" s="4">
        <v>42781</v>
      </c>
      <c r="E930" s="2">
        <v>6306</v>
      </c>
      <c r="F930" s="3" t="s">
        <v>5</v>
      </c>
      <c r="G930" s="3" t="s">
        <v>1</v>
      </c>
      <c r="H930" s="3" t="s">
        <v>4</v>
      </c>
      <c r="I930" s="2">
        <v>1995</v>
      </c>
      <c r="J930" s="2">
        <v>250</v>
      </c>
      <c r="K930" s="2">
        <v>73</v>
      </c>
      <c r="L930" s="2">
        <v>0.7</v>
      </c>
      <c r="M930" s="1">
        <v>8.17</v>
      </c>
      <c r="N930" s="1">
        <v>1.9000000000000001E-4</v>
      </c>
      <c r="O930" s="1">
        <v>0.47899999999999998</v>
      </c>
      <c r="P930" s="1">
        <v>3.6100000000000003E-5</v>
      </c>
      <c r="Q930" s="1">
        <v>0.13243923548967601</v>
      </c>
      <c r="R930" s="1">
        <v>1.0049469233938201E-2</v>
      </c>
      <c r="S930" s="16"/>
      <c r="T930" s="16"/>
      <c r="V930" s="18"/>
      <c r="W930" s="18"/>
      <c r="Z930" s="18"/>
    </row>
    <row r="931" spans="1:26" s="5" customFormat="1" ht="15" customHeight="1" x14ac:dyDescent="0.25">
      <c r="A931" s="2">
        <v>2016</v>
      </c>
      <c r="B931" s="2">
        <v>2360</v>
      </c>
      <c r="C931" s="3" t="s">
        <v>16</v>
      </c>
      <c r="D931" s="4">
        <v>42781</v>
      </c>
      <c r="E931" s="2">
        <v>6307</v>
      </c>
      <c r="F931" s="3" t="s">
        <v>2</v>
      </c>
      <c r="G931" s="3" t="s">
        <v>1</v>
      </c>
      <c r="H931" s="3" t="s">
        <v>0</v>
      </c>
      <c r="I931" s="2">
        <v>2015</v>
      </c>
      <c r="J931" s="2">
        <v>250</v>
      </c>
      <c r="K931" s="2">
        <v>90</v>
      </c>
      <c r="L931" s="2">
        <v>0.7</v>
      </c>
      <c r="M931" s="1">
        <v>0.26</v>
      </c>
      <c r="N931" s="1">
        <v>3.4999999999999999E-6</v>
      </c>
      <c r="O931" s="1">
        <v>8.9999999999999993E-3</v>
      </c>
      <c r="P931" s="1">
        <v>8.9999999999999996E-7</v>
      </c>
      <c r="Q931" s="1">
        <v>4.5898435073087902E-3</v>
      </c>
      <c r="R931" s="1">
        <v>1.75781239737501E-4</v>
      </c>
      <c r="S931" s="16">
        <f t="shared" si="98"/>
        <v>0.12784939198236722</v>
      </c>
      <c r="T931" s="16">
        <f t="shared" si="99"/>
        <v>9.8736879942007E-3</v>
      </c>
      <c r="U931" s="5">
        <f t="shared" si="100"/>
        <v>3.5027230680100609E-4</v>
      </c>
      <c r="V931" s="18">
        <f t="shared" si="101"/>
        <v>2.7051199984111508E-5</v>
      </c>
      <c r="W931" s="18">
        <f t="shared" si="102"/>
        <v>2.4887103985382588E-5</v>
      </c>
      <c r="X931" s="5">
        <f>LOOKUP(G115,'Load Factor Adjustment'!$A$19:$A$27,'Load Factor Adjustment'!$D$19:$D$27)</f>
        <v>0.68571428571428572</v>
      </c>
      <c r="Y931" s="5">
        <f t="shared" si="103"/>
        <v>2.4018672466354703E-4</v>
      </c>
      <c r="Z931" s="18">
        <f t="shared" si="104"/>
        <v>1.7065442732833776E-5</v>
      </c>
    </row>
    <row r="932" spans="1:26" s="5" customFormat="1" ht="15" customHeight="1" x14ac:dyDescent="0.25">
      <c r="A932" s="2">
        <v>2016</v>
      </c>
      <c r="B932" s="2">
        <v>2361</v>
      </c>
      <c r="C932" s="3" t="s">
        <v>16</v>
      </c>
      <c r="D932" s="4">
        <v>42815</v>
      </c>
      <c r="E932" s="2">
        <v>6319</v>
      </c>
      <c r="F932" s="3" t="s">
        <v>5</v>
      </c>
      <c r="G932" s="3" t="s">
        <v>1</v>
      </c>
      <c r="H932" s="3" t="s">
        <v>8</v>
      </c>
      <c r="I932" s="2">
        <v>1998</v>
      </c>
      <c r="J932" s="2">
        <v>1000</v>
      </c>
      <c r="K932" s="2">
        <v>114</v>
      </c>
      <c r="L932" s="2">
        <v>0.7</v>
      </c>
      <c r="M932" s="1">
        <v>6.54</v>
      </c>
      <c r="N932" s="1">
        <v>1.4999999999999999E-4</v>
      </c>
      <c r="O932" s="1">
        <v>0.30399999999999999</v>
      </c>
      <c r="P932" s="1">
        <v>2.2099999999999998E-5</v>
      </c>
      <c r="Q932" s="1">
        <v>0.73361110278269703</v>
      </c>
      <c r="R932" s="1">
        <v>5.00685158710873E-2</v>
      </c>
      <c r="S932" s="16"/>
      <c r="T932" s="16"/>
      <c r="V932" s="18"/>
      <c r="W932" s="18"/>
      <c r="Z932" s="18"/>
    </row>
    <row r="933" spans="1:26" s="5" customFormat="1" ht="15" customHeight="1" x14ac:dyDescent="0.25">
      <c r="A933" s="2">
        <v>2016</v>
      </c>
      <c r="B933" s="2">
        <v>2361</v>
      </c>
      <c r="C933" s="3" t="s">
        <v>16</v>
      </c>
      <c r="D933" s="4">
        <v>42815</v>
      </c>
      <c r="E933" s="2">
        <v>6320</v>
      </c>
      <c r="F933" s="3" t="s">
        <v>2</v>
      </c>
      <c r="G933" s="3" t="s">
        <v>1</v>
      </c>
      <c r="H933" s="3" t="s">
        <v>28</v>
      </c>
      <c r="I933" s="2">
        <v>2015</v>
      </c>
      <c r="J933" s="2">
        <v>1000</v>
      </c>
      <c r="K933" s="2">
        <v>125</v>
      </c>
      <c r="L933" s="2">
        <v>0.7</v>
      </c>
      <c r="M933" s="1">
        <v>2.15</v>
      </c>
      <c r="N933" s="1">
        <v>2.6999999999999999E-5</v>
      </c>
      <c r="O933" s="1">
        <v>8.9999999999999993E-3</v>
      </c>
      <c r="P933" s="1">
        <v>3.9999999999999998E-7</v>
      </c>
      <c r="Q933" s="1">
        <v>0.220389665960812</v>
      </c>
      <c r="R933" s="1">
        <v>1.06095673694185E-3</v>
      </c>
      <c r="S933" s="16">
        <f t="shared" si="98"/>
        <v>0.51322143682188504</v>
      </c>
      <c r="T933" s="16">
        <f t="shared" si="99"/>
        <v>4.9007559134145451E-2</v>
      </c>
      <c r="U933" s="5">
        <f t="shared" si="100"/>
        <v>1.4060861282791371E-3</v>
      </c>
      <c r="V933" s="18">
        <f t="shared" si="101"/>
        <v>1.3426728529902863E-4</v>
      </c>
      <c r="W933" s="18">
        <f t="shared" si="102"/>
        <v>1.2352590247510634E-4</v>
      </c>
      <c r="X933" s="5">
        <f>LOOKUP(G117,'Load Factor Adjustment'!$A$19:$A$27,'Load Factor Adjustment'!$D$19:$D$27)</f>
        <v>0.68571428571428572</v>
      </c>
      <c r="Y933" s="5">
        <f t="shared" si="103"/>
        <v>9.6417334510569405E-4</v>
      </c>
      <c r="Z933" s="18">
        <f t="shared" si="104"/>
        <v>8.4703475982930064E-5</v>
      </c>
    </row>
    <row r="934" spans="1:26" s="5" customFormat="1" ht="15" customHeight="1" x14ac:dyDescent="0.25">
      <c r="A934" s="2">
        <v>2017</v>
      </c>
      <c r="B934" s="2">
        <v>2362</v>
      </c>
      <c r="C934" s="3" t="s">
        <v>16</v>
      </c>
      <c r="D934" s="4">
        <v>42845</v>
      </c>
      <c r="E934" s="2">
        <v>6321</v>
      </c>
      <c r="F934" s="3" t="s">
        <v>5</v>
      </c>
      <c r="G934" s="3" t="s">
        <v>1</v>
      </c>
      <c r="H934" s="3" t="s">
        <v>4</v>
      </c>
      <c r="I934" s="2">
        <v>1972</v>
      </c>
      <c r="J934" s="2">
        <v>400</v>
      </c>
      <c r="K934" s="2">
        <v>55</v>
      </c>
      <c r="L934" s="2">
        <v>0.7</v>
      </c>
      <c r="M934" s="1">
        <v>12.09</v>
      </c>
      <c r="N934" s="1">
        <v>2.7999999999999998E-4</v>
      </c>
      <c r="O934" s="1">
        <v>0.60499999999999998</v>
      </c>
      <c r="P934" s="1">
        <v>4.3999999999999999E-5</v>
      </c>
      <c r="Q934" s="1">
        <v>0.26226851816574098</v>
      </c>
      <c r="R934" s="1">
        <v>1.92330247576043E-2</v>
      </c>
      <c r="S934" s="16"/>
      <c r="T934" s="16"/>
      <c r="V934" s="18"/>
      <c r="W934" s="18"/>
      <c r="Z934" s="18"/>
    </row>
    <row r="935" spans="1:26" s="5" customFormat="1" ht="15" customHeight="1" x14ac:dyDescent="0.25">
      <c r="A935" s="2">
        <v>2017</v>
      </c>
      <c r="B935" s="2">
        <v>2362</v>
      </c>
      <c r="C935" s="3" t="s">
        <v>16</v>
      </c>
      <c r="D935" s="4">
        <v>42845</v>
      </c>
      <c r="E935" s="2">
        <v>6770</v>
      </c>
      <c r="F935" s="3" t="s">
        <v>2</v>
      </c>
      <c r="G935" s="3" t="s">
        <v>1</v>
      </c>
      <c r="H935" s="3" t="s">
        <v>0</v>
      </c>
      <c r="I935" s="2">
        <v>2016</v>
      </c>
      <c r="J935" s="2">
        <v>400</v>
      </c>
      <c r="K935" s="2">
        <v>65</v>
      </c>
      <c r="L935" s="2">
        <v>0.7</v>
      </c>
      <c r="M935" s="1">
        <v>2.74</v>
      </c>
      <c r="N935" s="1">
        <v>3.6000000000000001E-5</v>
      </c>
      <c r="O935" s="1">
        <v>8.9999999999999993E-3</v>
      </c>
      <c r="P935" s="1">
        <v>8.9999999999999996E-7</v>
      </c>
      <c r="Q935" s="1">
        <v>5.6413579528610799E-2</v>
      </c>
      <c r="R935" s="1">
        <v>2.1666665420086301E-4</v>
      </c>
      <c r="S935" s="16">
        <f t="shared" si="98"/>
        <v>0.20585493863713017</v>
      </c>
      <c r="T935" s="16">
        <f t="shared" si="99"/>
        <v>1.9016358103403436E-2</v>
      </c>
      <c r="U935" s="5">
        <f t="shared" si="100"/>
        <v>5.6398613325241143E-4</v>
      </c>
      <c r="V935" s="18">
        <f t="shared" si="101"/>
        <v>5.2099611242201192E-5</v>
      </c>
      <c r="W935" s="18">
        <f t="shared" si="102"/>
        <v>4.7931642342825102E-5</v>
      </c>
      <c r="X935" s="5">
        <f>LOOKUP(G119,'Load Factor Adjustment'!$A$19:$A$27,'Load Factor Adjustment'!$D$19:$D$27)</f>
        <v>0.68571428571428572</v>
      </c>
      <c r="Y935" s="5">
        <f t="shared" si="103"/>
        <v>3.8673334851593925E-4</v>
      </c>
      <c r="Z935" s="18">
        <f t="shared" si="104"/>
        <v>3.2867411892222927E-5</v>
      </c>
    </row>
    <row r="936" spans="1:26" s="5" customFormat="1" ht="15" customHeight="1" x14ac:dyDescent="0.25">
      <c r="A936" s="2">
        <v>2017</v>
      </c>
      <c r="B936" s="2">
        <v>2363</v>
      </c>
      <c r="C936" s="3" t="s">
        <v>16</v>
      </c>
      <c r="D936" s="4">
        <v>42810</v>
      </c>
      <c r="E936" s="2">
        <v>6322</v>
      </c>
      <c r="F936" s="3" t="s">
        <v>5</v>
      </c>
      <c r="G936" s="3" t="s">
        <v>1</v>
      </c>
      <c r="H936" s="3" t="s">
        <v>8</v>
      </c>
      <c r="I936" s="2">
        <v>1998</v>
      </c>
      <c r="J936" s="2">
        <v>700</v>
      </c>
      <c r="K936" s="2">
        <v>104</v>
      </c>
      <c r="L936" s="2">
        <v>0.7</v>
      </c>
      <c r="M936" s="1">
        <v>6.54</v>
      </c>
      <c r="N936" s="1">
        <v>1.4999999999999999E-4</v>
      </c>
      <c r="O936" s="1">
        <v>0.30399999999999999</v>
      </c>
      <c r="P936" s="1">
        <v>2.2099999999999998E-5</v>
      </c>
      <c r="Q936" s="1">
        <v>0.46848147616298602</v>
      </c>
      <c r="R936" s="1">
        <v>3.1973578556273301E-2</v>
      </c>
      <c r="S936" s="16"/>
      <c r="T936" s="16"/>
      <c r="V936" s="18"/>
      <c r="W936" s="18"/>
      <c r="Z936" s="18"/>
    </row>
    <row r="937" spans="1:26" s="5" customFormat="1" ht="15" customHeight="1" x14ac:dyDescent="0.25">
      <c r="A937" s="2">
        <v>2017</v>
      </c>
      <c r="B937" s="2">
        <v>2363</v>
      </c>
      <c r="C937" s="3" t="s">
        <v>16</v>
      </c>
      <c r="D937" s="4">
        <v>42810</v>
      </c>
      <c r="E937" s="2">
        <v>6323</v>
      </c>
      <c r="F937" s="3" t="s">
        <v>2</v>
      </c>
      <c r="G937" s="3" t="s">
        <v>1</v>
      </c>
      <c r="H937" s="3" t="s">
        <v>0</v>
      </c>
      <c r="I937" s="2">
        <v>2016</v>
      </c>
      <c r="J937" s="2">
        <v>700</v>
      </c>
      <c r="K937" s="2">
        <v>115</v>
      </c>
      <c r="L937" s="2">
        <v>0.7</v>
      </c>
      <c r="M937" s="1">
        <v>0.26</v>
      </c>
      <c r="N937" s="1">
        <v>3.9999999999999998E-6</v>
      </c>
      <c r="O937" s="1">
        <v>8.9999999999999993E-3</v>
      </c>
      <c r="P937" s="1">
        <v>3.9999999999999998E-7</v>
      </c>
      <c r="Q937" s="1">
        <v>1.7019289239057302E-2</v>
      </c>
      <c r="R937" s="1">
        <v>6.4598762027118998E-4</v>
      </c>
      <c r="S937" s="16">
        <f t="shared" si="98"/>
        <v>0.4514621869239287</v>
      </c>
      <c r="T937" s="16">
        <f t="shared" si="99"/>
        <v>3.1327590936002112E-2</v>
      </c>
      <c r="U937" s="5">
        <f t="shared" si="100"/>
        <v>1.2368827039011745E-3</v>
      </c>
      <c r="V937" s="18">
        <f t="shared" si="101"/>
        <v>8.582901626301949E-5</v>
      </c>
      <c r="W937" s="18">
        <f t="shared" si="102"/>
        <v>7.8962694961977933E-5</v>
      </c>
      <c r="X937" s="5">
        <f>LOOKUP(G121,'Load Factor Adjustment'!$A$19:$A$27,'Load Factor Adjustment'!$D$19:$D$27)</f>
        <v>0.68571428571428572</v>
      </c>
      <c r="Y937" s="5">
        <f t="shared" si="103"/>
        <v>8.4814813981794819E-4</v>
      </c>
      <c r="Z937" s="18">
        <f t="shared" si="104"/>
        <v>5.4145847973927727E-5</v>
      </c>
    </row>
    <row r="938" spans="1:26" s="5" customFormat="1" ht="15" customHeight="1" x14ac:dyDescent="0.25">
      <c r="A938" s="2">
        <v>2016</v>
      </c>
      <c r="B938" s="2">
        <v>2364</v>
      </c>
      <c r="C938" s="3" t="s">
        <v>16</v>
      </c>
      <c r="D938" s="4">
        <v>42817</v>
      </c>
      <c r="E938" s="2">
        <v>6324</v>
      </c>
      <c r="F938" s="3" t="s">
        <v>5</v>
      </c>
      <c r="G938" s="3" t="s">
        <v>1</v>
      </c>
      <c r="H938" s="3" t="s">
        <v>4</v>
      </c>
      <c r="I938" s="2">
        <v>1995</v>
      </c>
      <c r="J938" s="2">
        <v>1000</v>
      </c>
      <c r="K938" s="2">
        <v>102</v>
      </c>
      <c r="L938" s="2">
        <v>0.7</v>
      </c>
      <c r="M938" s="1">
        <v>8.17</v>
      </c>
      <c r="N938" s="1">
        <v>1.9000000000000001E-4</v>
      </c>
      <c r="O938" s="1">
        <v>0.47899999999999998</v>
      </c>
      <c r="P938" s="1">
        <v>3.6100000000000003E-5</v>
      </c>
      <c r="Q938" s="1">
        <v>0.82245370147647501</v>
      </c>
      <c r="R938" s="1">
        <v>7.1793515950648798E-2</v>
      </c>
      <c r="S938" s="16"/>
      <c r="T938" s="16"/>
      <c r="V938" s="18"/>
      <c r="W938" s="18"/>
      <c r="Z938" s="18"/>
    </row>
    <row r="939" spans="1:26" s="5" customFormat="1" ht="15" customHeight="1" x14ac:dyDescent="0.25">
      <c r="A939" s="2">
        <v>2016</v>
      </c>
      <c r="B939" s="2">
        <v>2364</v>
      </c>
      <c r="C939" s="3" t="s">
        <v>16</v>
      </c>
      <c r="D939" s="4">
        <v>42817</v>
      </c>
      <c r="E939" s="2">
        <v>6325</v>
      </c>
      <c r="F939" s="3" t="s">
        <v>2</v>
      </c>
      <c r="G939" s="3" t="s">
        <v>1</v>
      </c>
      <c r="H939" s="3" t="s">
        <v>0</v>
      </c>
      <c r="I939" s="2">
        <v>2015</v>
      </c>
      <c r="J939" s="2">
        <v>1000</v>
      </c>
      <c r="K939" s="2">
        <v>115</v>
      </c>
      <c r="L939" s="2">
        <v>0.7</v>
      </c>
      <c r="M939" s="1">
        <v>2.3199999999999998</v>
      </c>
      <c r="N939" s="1">
        <v>3.0000000000000001E-5</v>
      </c>
      <c r="O939" s="1">
        <v>0.112</v>
      </c>
      <c r="P939" s="1">
        <v>7.9999999999999996E-6</v>
      </c>
      <c r="Q939" s="1">
        <v>0.21917437272361701</v>
      </c>
      <c r="R939" s="1">
        <v>1.34876543890945E-2</v>
      </c>
      <c r="S939" s="16">
        <f t="shared" si="98"/>
        <v>0.60327932875285795</v>
      </c>
      <c r="T939" s="16">
        <f t="shared" si="99"/>
        <v>5.8305861561554297E-2</v>
      </c>
      <c r="U939" s="5">
        <f t="shared" si="100"/>
        <v>1.6528200787749533E-3</v>
      </c>
      <c r="V939" s="18">
        <f t="shared" si="101"/>
        <v>1.5974208647001178E-4</v>
      </c>
      <c r="W939" s="18">
        <f t="shared" si="102"/>
        <v>1.4696271955241084E-4</v>
      </c>
      <c r="X939" s="5">
        <f>LOOKUP(G123,'Load Factor Adjustment'!$A$19:$A$27,'Load Factor Adjustment'!$D$19:$D$27)</f>
        <v>0.68571428571428572</v>
      </c>
      <c r="Y939" s="5">
        <f t="shared" si="103"/>
        <v>1.1333623397313966E-3</v>
      </c>
      <c r="Z939" s="18">
        <f t="shared" si="104"/>
        <v>1.007744362645103E-4</v>
      </c>
    </row>
    <row r="940" spans="1:26" s="5" customFormat="1" ht="15" customHeight="1" x14ac:dyDescent="0.25">
      <c r="A940" s="2">
        <v>2016</v>
      </c>
      <c r="B940" s="2">
        <v>2371</v>
      </c>
      <c r="C940" s="3" t="s">
        <v>11</v>
      </c>
      <c r="D940" s="4">
        <v>42741</v>
      </c>
      <c r="E940" s="2">
        <v>6537</v>
      </c>
      <c r="F940" s="3" t="s">
        <v>5</v>
      </c>
      <c r="G940" s="3" t="s">
        <v>1</v>
      </c>
      <c r="H940" s="3" t="s">
        <v>4</v>
      </c>
      <c r="I940" s="2">
        <v>1991</v>
      </c>
      <c r="J940" s="2">
        <v>750</v>
      </c>
      <c r="K940" s="2">
        <v>88</v>
      </c>
      <c r="L940" s="2">
        <v>0.7</v>
      </c>
      <c r="M940" s="1">
        <v>8.17</v>
      </c>
      <c r="N940" s="1">
        <v>1.9000000000000001E-4</v>
      </c>
      <c r="O940" s="1">
        <v>0.47899999999999998</v>
      </c>
      <c r="P940" s="1">
        <v>3.6100000000000003E-5</v>
      </c>
      <c r="Q940" s="1">
        <v>0.53217592448477802</v>
      </c>
      <c r="R940" s="1">
        <v>4.6454627968066903E-2</v>
      </c>
      <c r="S940" s="16"/>
      <c r="T940" s="16"/>
      <c r="V940" s="18"/>
      <c r="W940" s="18"/>
      <c r="Z940" s="18"/>
    </row>
    <row r="941" spans="1:26" s="5" customFormat="1" ht="15" customHeight="1" x14ac:dyDescent="0.25">
      <c r="A941" s="2">
        <v>2016</v>
      </c>
      <c r="B941" s="2">
        <v>2371</v>
      </c>
      <c r="C941" s="3" t="s">
        <v>11</v>
      </c>
      <c r="D941" s="4">
        <v>42741</v>
      </c>
      <c r="E941" s="2">
        <v>6538</v>
      </c>
      <c r="F941" s="3" t="s">
        <v>2</v>
      </c>
      <c r="G941" s="3" t="s">
        <v>1</v>
      </c>
      <c r="H941" s="3" t="s">
        <v>0</v>
      </c>
      <c r="I941" s="2">
        <v>2015</v>
      </c>
      <c r="J941" s="2">
        <v>750</v>
      </c>
      <c r="K941" s="2">
        <v>110</v>
      </c>
      <c r="L941" s="2">
        <v>0.7</v>
      </c>
      <c r="M941" s="1">
        <v>0.26</v>
      </c>
      <c r="N941" s="1">
        <v>3.9999999999999998E-6</v>
      </c>
      <c r="O941" s="1">
        <v>8.9999999999999993E-3</v>
      </c>
      <c r="P941" s="1">
        <v>3.9999999999999998E-7</v>
      </c>
      <c r="Q941" s="1">
        <v>1.7505786129420099E-2</v>
      </c>
      <c r="R941" s="1">
        <v>6.6840274284800502E-4</v>
      </c>
      <c r="S941" s="16">
        <f t="shared" si="98"/>
        <v>0.51467013835535791</v>
      </c>
      <c r="T941" s="16">
        <f t="shared" si="99"/>
        <v>4.5786225225218899E-2</v>
      </c>
      <c r="U941" s="5">
        <f t="shared" si="100"/>
        <v>1.4100551735763231E-3</v>
      </c>
      <c r="V941" s="18">
        <f t="shared" si="101"/>
        <v>1.2544171294580521E-4</v>
      </c>
      <c r="W941" s="18">
        <f t="shared" si="102"/>
        <v>1.154063759101408E-4</v>
      </c>
      <c r="X941" s="5">
        <f>LOOKUP(G125,'Load Factor Adjustment'!$A$19:$A$27,'Load Factor Adjustment'!$D$19:$D$27)</f>
        <v>0.68571428571428572</v>
      </c>
      <c r="Y941" s="5">
        <f t="shared" si="103"/>
        <v>9.6689497616662154E-4</v>
      </c>
      <c r="Z941" s="18">
        <f t="shared" si="104"/>
        <v>7.9135800624096541E-5</v>
      </c>
    </row>
    <row r="942" spans="1:26" s="5" customFormat="1" ht="15" customHeight="1" x14ac:dyDescent="0.25">
      <c r="A942" s="2">
        <v>2017</v>
      </c>
      <c r="B942" s="2">
        <v>2372</v>
      </c>
      <c r="C942" s="3" t="s">
        <v>10</v>
      </c>
      <c r="D942" s="4">
        <v>42962</v>
      </c>
      <c r="E942" s="2">
        <v>6793</v>
      </c>
      <c r="F942" s="3" t="s">
        <v>5</v>
      </c>
      <c r="G942" s="3" t="s">
        <v>1</v>
      </c>
      <c r="H942" s="3" t="s">
        <v>4</v>
      </c>
      <c r="I942" s="2">
        <v>1980</v>
      </c>
      <c r="J942" s="2">
        <v>275</v>
      </c>
      <c r="K942" s="2">
        <v>30</v>
      </c>
      <c r="L942" s="2">
        <v>0.7</v>
      </c>
      <c r="M942" s="1">
        <v>6.51</v>
      </c>
      <c r="N942" s="1">
        <v>9.7999999999999997E-5</v>
      </c>
      <c r="O942" s="1">
        <v>0.54700000000000004</v>
      </c>
      <c r="P942" s="1">
        <v>4.2400000000000001E-5</v>
      </c>
      <c r="Q942" s="1">
        <v>4.8646354559707401E-2</v>
      </c>
      <c r="R942" s="1">
        <v>6.5994905026253497E-3</v>
      </c>
      <c r="S942" s="16"/>
      <c r="T942" s="16"/>
      <c r="V942" s="18"/>
      <c r="W942" s="18"/>
      <c r="Z942" s="18"/>
    </row>
    <row r="943" spans="1:26" s="5" customFormat="1" ht="15" customHeight="1" x14ac:dyDescent="0.25">
      <c r="A943" s="2">
        <v>2017</v>
      </c>
      <c r="B943" s="2">
        <v>2372</v>
      </c>
      <c r="C943" s="3" t="s">
        <v>10</v>
      </c>
      <c r="D943" s="4">
        <v>42962</v>
      </c>
      <c r="E943" s="2">
        <v>6794</v>
      </c>
      <c r="F943" s="3" t="s">
        <v>2</v>
      </c>
      <c r="G943" s="3" t="s">
        <v>1</v>
      </c>
      <c r="H943" s="3" t="s">
        <v>0</v>
      </c>
      <c r="I943" s="2">
        <v>2017</v>
      </c>
      <c r="J943" s="2">
        <v>275</v>
      </c>
      <c r="K943" s="2">
        <v>34</v>
      </c>
      <c r="L943" s="2">
        <v>0.7</v>
      </c>
      <c r="M943" s="1">
        <v>2.75</v>
      </c>
      <c r="N943" s="1">
        <v>5.7000000000000003E-5</v>
      </c>
      <c r="O943" s="1">
        <v>8.9999999999999993E-3</v>
      </c>
      <c r="P943" s="1">
        <v>9.9999999999999995E-7</v>
      </c>
      <c r="Q943" s="1">
        <v>2.0405328560082099E-2</v>
      </c>
      <c r="R943" s="1">
        <v>7.48504974483505E-5</v>
      </c>
      <c r="S943" s="16">
        <f t="shared" si="98"/>
        <v>2.8241025999625302E-2</v>
      </c>
      <c r="T943" s="16">
        <f t="shared" si="99"/>
        <v>6.5246400051769994E-3</v>
      </c>
      <c r="U943" s="5">
        <f t="shared" si="100"/>
        <v>7.7372673971576171E-5</v>
      </c>
      <c r="V943" s="18">
        <f t="shared" si="101"/>
        <v>1.787572604158082E-5</v>
      </c>
      <c r="W943" s="18">
        <f t="shared" si="102"/>
        <v>1.6445667958254354E-5</v>
      </c>
      <c r="X943" s="5">
        <f>LOOKUP(G127,'Load Factor Adjustment'!$A$19:$A$27,'Load Factor Adjustment'!$D$19:$D$27)</f>
        <v>0.68571428571428572</v>
      </c>
      <c r="Y943" s="5">
        <f t="shared" si="103"/>
        <v>5.305554786622366E-5</v>
      </c>
      <c r="Z943" s="18">
        <f t="shared" si="104"/>
        <v>1.1277029457088701E-5</v>
      </c>
    </row>
    <row r="944" spans="1:26" s="5" customFormat="1" ht="15" customHeight="1" x14ac:dyDescent="0.25">
      <c r="A944" s="2">
        <v>2016</v>
      </c>
      <c r="B944" s="2">
        <v>2373</v>
      </c>
      <c r="C944" s="3" t="s">
        <v>10</v>
      </c>
      <c r="D944" s="4">
        <v>42893</v>
      </c>
      <c r="E944" s="2">
        <v>6790</v>
      </c>
      <c r="F944" s="3" t="s">
        <v>5</v>
      </c>
      <c r="G944" s="3" t="s">
        <v>1</v>
      </c>
      <c r="H944" s="3" t="s">
        <v>4</v>
      </c>
      <c r="I944" s="2">
        <v>1961</v>
      </c>
      <c r="J944" s="2">
        <v>2000</v>
      </c>
      <c r="K944" s="2">
        <v>62</v>
      </c>
      <c r="L944" s="2">
        <v>0.7</v>
      </c>
      <c r="M944" s="1">
        <v>12.09</v>
      </c>
      <c r="N944" s="1">
        <v>2.7999999999999998E-4</v>
      </c>
      <c r="O944" s="1">
        <v>0.60499999999999998</v>
      </c>
      <c r="P944" s="1">
        <v>4.3999999999999999E-5</v>
      </c>
      <c r="Q944" s="1">
        <v>1.47824073875236</v>
      </c>
      <c r="R944" s="1">
        <v>0.108404321361042</v>
      </c>
      <c r="S944" s="16"/>
      <c r="T944" s="16"/>
      <c r="V944" s="18"/>
      <c r="W944" s="18"/>
      <c r="Z944" s="18"/>
    </row>
    <row r="945" spans="1:26" s="5" customFormat="1" ht="15" customHeight="1" x14ac:dyDescent="0.25">
      <c r="A945" s="2">
        <v>2016</v>
      </c>
      <c r="B945" s="2">
        <v>2373</v>
      </c>
      <c r="C945" s="3" t="s">
        <v>10</v>
      </c>
      <c r="D945" s="4">
        <v>42893</v>
      </c>
      <c r="E945" s="2">
        <v>6791</v>
      </c>
      <c r="F945" s="3" t="s">
        <v>2</v>
      </c>
      <c r="G945" s="3" t="s">
        <v>1</v>
      </c>
      <c r="H945" s="3" t="s">
        <v>0</v>
      </c>
      <c r="I945" s="2">
        <v>2016</v>
      </c>
      <c r="J945" s="2">
        <v>2000</v>
      </c>
      <c r="K945" s="2">
        <v>74</v>
      </c>
      <c r="L945" s="2">
        <v>0.7</v>
      </c>
      <c r="M945" s="1">
        <v>2.74</v>
      </c>
      <c r="N945" s="1">
        <v>3.6000000000000001E-5</v>
      </c>
      <c r="O945" s="1">
        <v>8.9999999999999993E-3</v>
      </c>
      <c r="P945" s="1">
        <v>8.9999999999999996E-7</v>
      </c>
      <c r="Q945" s="1">
        <v>0.35401234219342598</v>
      </c>
      <c r="R945" s="1">
        <v>2.0555554477456801E-3</v>
      </c>
      <c r="S945" s="16">
        <f t="shared" si="98"/>
        <v>1.1242283965589339</v>
      </c>
      <c r="T945" s="16">
        <f t="shared" si="99"/>
        <v>0.10634876591329633</v>
      </c>
      <c r="U945" s="5">
        <f t="shared" si="100"/>
        <v>3.0800777987915998E-3</v>
      </c>
      <c r="V945" s="18">
        <f t="shared" si="101"/>
        <v>2.9136648195423649E-4</v>
      </c>
      <c r="W945" s="18">
        <f t="shared" si="102"/>
        <v>2.6805716339789757E-4</v>
      </c>
      <c r="X945" s="5">
        <f>LOOKUP(G129,'Load Factor Adjustment'!$A$19:$A$27,'Load Factor Adjustment'!$D$19:$D$27)</f>
        <v>0.68571428571428572</v>
      </c>
      <c r="Y945" s="5">
        <f t="shared" si="103"/>
        <v>2.1120533477428111E-3</v>
      </c>
      <c r="Z945" s="18">
        <f t="shared" si="104"/>
        <v>1.8381062632998692E-4</v>
      </c>
    </row>
    <row r="946" spans="1:26" s="5" customFormat="1" ht="15" customHeight="1" x14ac:dyDescent="0.25">
      <c r="A946" s="2">
        <v>2016</v>
      </c>
      <c r="B946" s="2">
        <v>2374</v>
      </c>
      <c r="C946" s="3" t="s">
        <v>10</v>
      </c>
      <c r="D946" s="4">
        <v>42888</v>
      </c>
      <c r="E946" s="2">
        <v>6788</v>
      </c>
      <c r="F946" s="3" t="s">
        <v>5</v>
      </c>
      <c r="G946" s="3" t="s">
        <v>1</v>
      </c>
      <c r="H946" s="3" t="s">
        <v>4</v>
      </c>
      <c r="I946" s="2">
        <v>1969</v>
      </c>
      <c r="J946" s="2">
        <v>200</v>
      </c>
      <c r="K946" s="2">
        <v>110</v>
      </c>
      <c r="L946" s="2">
        <v>0.7</v>
      </c>
      <c r="M946" s="1">
        <v>12.09</v>
      </c>
      <c r="N946" s="1">
        <v>2.7999999999999998E-4</v>
      </c>
      <c r="O946" s="1">
        <v>0.60499999999999998</v>
      </c>
      <c r="P946" s="1">
        <v>4.3999999999999999E-5</v>
      </c>
      <c r="Q946" s="1">
        <v>0.25466357982052701</v>
      </c>
      <c r="R946" s="1">
        <v>1.80379630402271E-2</v>
      </c>
      <c r="S946" s="16"/>
      <c r="T946" s="16"/>
      <c r="V946" s="18"/>
      <c r="W946" s="18"/>
      <c r="Z946" s="18"/>
    </row>
    <row r="947" spans="1:26" s="5" customFormat="1" ht="15" customHeight="1" x14ac:dyDescent="0.25">
      <c r="A947" s="2">
        <v>2016</v>
      </c>
      <c r="B947" s="2">
        <v>2374</v>
      </c>
      <c r="C947" s="3" t="s">
        <v>10</v>
      </c>
      <c r="D947" s="4">
        <v>42888</v>
      </c>
      <c r="E947" s="2">
        <v>6789</v>
      </c>
      <c r="F947" s="3" t="s">
        <v>2</v>
      </c>
      <c r="G947" s="3" t="s">
        <v>1</v>
      </c>
      <c r="H947" s="3" t="s">
        <v>0</v>
      </c>
      <c r="I947" s="2">
        <v>2015</v>
      </c>
      <c r="J947" s="2">
        <v>200</v>
      </c>
      <c r="K947" s="2">
        <v>155</v>
      </c>
      <c r="L947" s="2">
        <v>0.7</v>
      </c>
      <c r="M947" s="1">
        <v>0.26</v>
      </c>
      <c r="N947" s="1">
        <v>3.9999999999999998E-6</v>
      </c>
      <c r="O947" s="1">
        <v>8.9999999999999993E-3</v>
      </c>
      <c r="P947" s="1">
        <v>3.9999999999999998E-7</v>
      </c>
      <c r="Q947" s="1">
        <v>6.3148144789160598E-3</v>
      </c>
      <c r="R947" s="1">
        <v>2.24845666027824E-4</v>
      </c>
      <c r="S947" s="16">
        <f t="shared" si="98"/>
        <v>0.24834876534161096</v>
      </c>
      <c r="T947" s="16">
        <f t="shared" si="99"/>
        <v>1.7813117374199276E-2</v>
      </c>
      <c r="U947" s="5">
        <f t="shared" si="100"/>
        <v>6.8040757627838618E-4</v>
      </c>
      <c r="V947" s="18">
        <f t="shared" si="101"/>
        <v>4.8803061299176096E-5</v>
      </c>
      <c r="W947" s="18">
        <f t="shared" si="102"/>
        <v>4.4898816395242007E-5</v>
      </c>
      <c r="X947" s="5">
        <f>LOOKUP(G131,'Load Factor Adjustment'!$A$19:$A$27,'Load Factor Adjustment'!$D$19:$D$27)</f>
        <v>0.68571428571428572</v>
      </c>
      <c r="Y947" s="5">
        <f t="shared" si="103"/>
        <v>4.6656519516232196E-4</v>
      </c>
      <c r="Z947" s="18">
        <f t="shared" si="104"/>
        <v>3.0787759813880232E-5</v>
      </c>
    </row>
    <row r="948" spans="1:26" s="5" customFormat="1" ht="15" customHeight="1" x14ac:dyDescent="0.25">
      <c r="A948" s="2">
        <v>2017</v>
      </c>
      <c r="B948" s="2">
        <v>2375</v>
      </c>
      <c r="C948" s="3" t="s">
        <v>10</v>
      </c>
      <c r="D948" s="4">
        <v>42969</v>
      </c>
      <c r="E948" s="2">
        <v>6786</v>
      </c>
      <c r="F948" s="3" t="s">
        <v>5</v>
      </c>
      <c r="G948" s="3" t="s">
        <v>1</v>
      </c>
      <c r="H948" s="3" t="s">
        <v>4</v>
      </c>
      <c r="I948" s="2">
        <v>1967</v>
      </c>
      <c r="J948" s="2">
        <v>150</v>
      </c>
      <c r="K948" s="2">
        <v>110</v>
      </c>
      <c r="L948" s="2">
        <v>0.7</v>
      </c>
      <c r="M948" s="1">
        <v>12.09</v>
      </c>
      <c r="N948" s="1">
        <v>2.7999999999999998E-4</v>
      </c>
      <c r="O948" s="1">
        <v>0.60499999999999998</v>
      </c>
      <c r="P948" s="1">
        <v>4.3999999999999999E-5</v>
      </c>
      <c r="Q948" s="1">
        <v>0.18333333293935899</v>
      </c>
      <c r="R948" s="1">
        <v>1.23240741431261E-2</v>
      </c>
      <c r="S948" s="16"/>
      <c r="T948" s="16"/>
      <c r="V948" s="18"/>
      <c r="W948" s="18"/>
      <c r="Z948" s="18"/>
    </row>
    <row r="949" spans="1:26" s="5" customFormat="1" ht="15" customHeight="1" x14ac:dyDescent="0.25">
      <c r="A949" s="2">
        <v>2017</v>
      </c>
      <c r="B949" s="2">
        <v>2375</v>
      </c>
      <c r="C949" s="3" t="s">
        <v>10</v>
      </c>
      <c r="D949" s="4">
        <v>42969</v>
      </c>
      <c r="E949" s="2">
        <v>6787</v>
      </c>
      <c r="F949" s="3" t="s">
        <v>2</v>
      </c>
      <c r="G949" s="3" t="s">
        <v>1</v>
      </c>
      <c r="H949" s="3" t="s">
        <v>0</v>
      </c>
      <c r="I949" s="2">
        <v>2016</v>
      </c>
      <c r="J949" s="2">
        <v>150</v>
      </c>
      <c r="K949" s="2">
        <v>99</v>
      </c>
      <c r="L949" s="2">
        <v>0.7</v>
      </c>
      <c r="M949" s="1">
        <v>0.26</v>
      </c>
      <c r="N949" s="1">
        <v>3.4999999999999999E-6</v>
      </c>
      <c r="O949" s="1">
        <v>8.9999999999999993E-3</v>
      </c>
      <c r="P949" s="1">
        <v>8.9999999999999996E-7</v>
      </c>
      <c r="Q949" s="1">
        <v>3.00924463155691E-3</v>
      </c>
      <c r="R949" s="1">
        <v>1.1085936845784499E-4</v>
      </c>
      <c r="S949" s="16">
        <f t="shared" si="98"/>
        <v>0.18032408830780208</v>
      </c>
      <c r="T949" s="16">
        <f t="shared" si="99"/>
        <v>1.2213214774668255E-2</v>
      </c>
      <c r="U949" s="5">
        <f t="shared" si="100"/>
        <v>4.9403859810356735E-4</v>
      </c>
      <c r="V949" s="18">
        <f t="shared" si="101"/>
        <v>3.3460862396351381E-5</v>
      </c>
      <c r="W949" s="18">
        <f t="shared" si="102"/>
        <v>3.0783993404643275E-5</v>
      </c>
      <c r="X949" s="5">
        <f>LOOKUP(G133,'Load Factor Adjustment'!$A$19:$A$27,'Load Factor Adjustment'!$D$19:$D$27)</f>
        <v>2</v>
      </c>
      <c r="Y949" s="5">
        <f t="shared" si="103"/>
        <v>9.8807719620713471E-4</v>
      </c>
      <c r="Z949" s="18">
        <f t="shared" si="104"/>
        <v>6.1567986809286549E-5</v>
      </c>
    </row>
    <row r="950" spans="1:26" s="5" customFormat="1" ht="15" customHeight="1" x14ac:dyDescent="0.25">
      <c r="A950" s="2">
        <v>2017</v>
      </c>
      <c r="B950" s="2">
        <v>2376</v>
      </c>
      <c r="C950" s="3" t="s">
        <v>10</v>
      </c>
      <c r="D950" s="4">
        <v>42898</v>
      </c>
      <c r="E950" s="2">
        <v>6784</v>
      </c>
      <c r="F950" s="3" t="s">
        <v>5</v>
      </c>
      <c r="G950" s="3" t="s">
        <v>1</v>
      </c>
      <c r="H950" s="3" t="s">
        <v>8</v>
      </c>
      <c r="I950" s="2">
        <v>2002</v>
      </c>
      <c r="J950" s="2">
        <v>300</v>
      </c>
      <c r="K950" s="2">
        <v>110</v>
      </c>
      <c r="L950" s="2">
        <v>0.7</v>
      </c>
      <c r="M950" s="1">
        <v>6.54</v>
      </c>
      <c r="N950" s="1">
        <v>1.4999999999999999E-4</v>
      </c>
      <c r="O950" s="1">
        <v>0.30399999999999999</v>
      </c>
      <c r="P950" s="1">
        <v>2.2099999999999998E-5</v>
      </c>
      <c r="Q950" s="1">
        <v>0.189444441335373</v>
      </c>
      <c r="R950" s="1">
        <v>1.11171290560845E-2</v>
      </c>
      <c r="S950" s="16"/>
      <c r="T950" s="16"/>
      <c r="V950" s="18"/>
      <c r="W950" s="18"/>
      <c r="Z950" s="18"/>
    </row>
    <row r="951" spans="1:26" s="5" customFormat="1" ht="15" customHeight="1" x14ac:dyDescent="0.25">
      <c r="A951" s="2">
        <v>2017</v>
      </c>
      <c r="B951" s="2">
        <v>2376</v>
      </c>
      <c r="C951" s="3" t="s">
        <v>10</v>
      </c>
      <c r="D951" s="4">
        <v>42898</v>
      </c>
      <c r="E951" s="2">
        <v>6785</v>
      </c>
      <c r="F951" s="3" t="s">
        <v>2</v>
      </c>
      <c r="G951" s="3" t="s">
        <v>1</v>
      </c>
      <c r="H951" s="3" t="s">
        <v>0</v>
      </c>
      <c r="I951" s="2">
        <v>2015</v>
      </c>
      <c r="J951" s="2">
        <v>300</v>
      </c>
      <c r="K951" s="2">
        <v>110</v>
      </c>
      <c r="L951" s="2">
        <v>0.7</v>
      </c>
      <c r="M951" s="1">
        <v>0.26</v>
      </c>
      <c r="N951" s="1">
        <v>3.9999999999999998E-6</v>
      </c>
      <c r="O951" s="1">
        <v>8.9999999999999993E-3</v>
      </c>
      <c r="P951" s="1">
        <v>3.9999999999999998E-7</v>
      </c>
      <c r="Q951" s="1">
        <v>6.7731477895826599E-3</v>
      </c>
      <c r="R951" s="1">
        <v>2.4444443059499799E-4</v>
      </c>
      <c r="S951" s="16">
        <f t="shared" si="98"/>
        <v>0.18267129354579034</v>
      </c>
      <c r="T951" s="16">
        <f t="shared" si="99"/>
        <v>1.0872684625489501E-2</v>
      </c>
      <c r="U951" s="5">
        <f t="shared" si="100"/>
        <v>5.0046929738572696E-4</v>
      </c>
      <c r="V951" s="18">
        <f t="shared" si="101"/>
        <v>2.9788177056135619E-5</v>
      </c>
      <c r="W951" s="18">
        <f t="shared" si="102"/>
        <v>2.740512289164477E-5</v>
      </c>
      <c r="X951" s="5">
        <f>LOOKUP(G135,'Load Factor Adjustment'!$A$19:$A$27,'Load Factor Adjustment'!$D$19:$D$27)</f>
        <v>0.68571428571428572</v>
      </c>
      <c r="Y951" s="5">
        <f t="shared" si="103"/>
        <v>3.431789467787842E-4</v>
      </c>
      <c r="Z951" s="18">
        <f t="shared" si="104"/>
        <v>1.8792084268556413E-5</v>
      </c>
    </row>
    <row r="952" spans="1:26" s="5" customFormat="1" ht="15" customHeight="1" x14ac:dyDescent="0.25">
      <c r="A952" s="2">
        <v>2017</v>
      </c>
      <c r="B952" s="2">
        <v>2377</v>
      </c>
      <c r="C952" s="3" t="s">
        <v>10</v>
      </c>
      <c r="D952" s="4">
        <v>42926</v>
      </c>
      <c r="E952" s="2">
        <v>6782</v>
      </c>
      <c r="F952" s="3" t="s">
        <v>5</v>
      </c>
      <c r="G952" s="3" t="s">
        <v>1</v>
      </c>
      <c r="H952" s="3" t="s">
        <v>4</v>
      </c>
      <c r="I952" s="2">
        <v>1977</v>
      </c>
      <c r="J952" s="2">
        <v>800</v>
      </c>
      <c r="K952" s="2">
        <v>97</v>
      </c>
      <c r="L952" s="2">
        <v>0.7</v>
      </c>
      <c r="M952" s="1">
        <v>12.09</v>
      </c>
      <c r="N952" s="1">
        <v>2.7999999999999998E-4</v>
      </c>
      <c r="O952" s="1">
        <v>0.60499999999999998</v>
      </c>
      <c r="P952" s="1">
        <v>4.3999999999999999E-5</v>
      </c>
      <c r="Q952" s="1">
        <v>0.92509259134824995</v>
      </c>
      <c r="R952" s="1">
        <v>6.7840123690458803E-2</v>
      </c>
      <c r="S952" s="16"/>
      <c r="T952" s="16"/>
      <c r="V952" s="18"/>
      <c r="W952" s="18"/>
      <c r="Z952" s="18"/>
    </row>
    <row r="953" spans="1:26" s="5" customFormat="1" ht="15" customHeight="1" x14ac:dyDescent="0.25">
      <c r="A953" s="2">
        <v>2017</v>
      </c>
      <c r="B953" s="2">
        <v>2377</v>
      </c>
      <c r="C953" s="3" t="s">
        <v>10</v>
      </c>
      <c r="D953" s="4">
        <v>42926</v>
      </c>
      <c r="E953" s="2">
        <v>6783</v>
      </c>
      <c r="F953" s="3" t="s">
        <v>2</v>
      </c>
      <c r="G953" s="3" t="s">
        <v>1</v>
      </c>
      <c r="H953" s="3" t="s">
        <v>0</v>
      </c>
      <c r="I953" s="2">
        <v>2017</v>
      </c>
      <c r="J953" s="2">
        <v>800</v>
      </c>
      <c r="K953" s="2">
        <v>106</v>
      </c>
      <c r="L953" s="2">
        <v>0.7</v>
      </c>
      <c r="M953" s="1">
        <v>0.26</v>
      </c>
      <c r="N953" s="1">
        <v>3.9999999999999998E-6</v>
      </c>
      <c r="O953" s="1">
        <v>8.9999999999999993E-3</v>
      </c>
      <c r="P953" s="1">
        <v>3.9999999999999998E-7</v>
      </c>
      <c r="Q953" s="1">
        <v>1.8059258325059599E-2</v>
      </c>
      <c r="R953" s="1">
        <v>6.9358021097504197E-4</v>
      </c>
      <c r="S953" s="16">
        <f t="shared" si="98"/>
        <v>0.90703333302319034</v>
      </c>
      <c r="T953" s="16">
        <f t="shared" si="99"/>
        <v>6.7146543479483761E-2</v>
      </c>
      <c r="U953" s="5">
        <f t="shared" si="100"/>
        <v>2.4850228302005215E-3</v>
      </c>
      <c r="V953" s="18">
        <f t="shared" si="101"/>
        <v>1.8396313282050344E-4</v>
      </c>
      <c r="W953" s="18">
        <f t="shared" si="102"/>
        <v>1.6924608219486318E-4</v>
      </c>
      <c r="X953" s="5">
        <f>LOOKUP(G137,'Load Factor Adjustment'!$A$19:$A$27,'Load Factor Adjustment'!$D$19:$D$27)</f>
        <v>0.68571428571428572</v>
      </c>
      <c r="Y953" s="5">
        <f t="shared" si="103"/>
        <v>1.7040156549946433E-3</v>
      </c>
      <c r="Z953" s="18">
        <f t="shared" si="104"/>
        <v>1.1605445636219189E-4</v>
      </c>
    </row>
    <row r="954" spans="1:26" s="5" customFormat="1" ht="15" customHeight="1" x14ac:dyDescent="0.25">
      <c r="A954" s="2">
        <v>2017</v>
      </c>
      <c r="B954" s="2">
        <v>2378</v>
      </c>
      <c r="C954" s="3" t="s">
        <v>7</v>
      </c>
      <c r="D954" s="4">
        <v>42997</v>
      </c>
      <c r="E954" s="2">
        <v>6780</v>
      </c>
      <c r="F954" s="3" t="s">
        <v>5</v>
      </c>
      <c r="G954" s="3" t="s">
        <v>1</v>
      </c>
      <c r="H954" s="3" t="s">
        <v>4</v>
      </c>
      <c r="I954" s="2">
        <v>1977</v>
      </c>
      <c r="J954" s="2">
        <v>300</v>
      </c>
      <c r="K954" s="2">
        <v>63</v>
      </c>
      <c r="L954" s="2">
        <v>0.7</v>
      </c>
      <c r="M954" s="1">
        <v>12.09</v>
      </c>
      <c r="N954" s="1">
        <v>2.7999999999999998E-4</v>
      </c>
      <c r="O954" s="1">
        <v>0.60499999999999998</v>
      </c>
      <c r="P954" s="1">
        <v>4.3999999999999999E-5</v>
      </c>
      <c r="Q954" s="1">
        <v>0.22531249969693201</v>
      </c>
      <c r="R954" s="1">
        <v>1.6522916723578199E-2</v>
      </c>
      <c r="S954" s="16"/>
      <c r="T954" s="16"/>
      <c r="V954" s="18"/>
      <c r="W954" s="18"/>
      <c r="Z954" s="18"/>
    </row>
    <row r="955" spans="1:26" s="5" customFormat="1" ht="15" customHeight="1" x14ac:dyDescent="0.25">
      <c r="A955" s="2">
        <v>2017</v>
      </c>
      <c r="B955" s="2">
        <v>2378</v>
      </c>
      <c r="C955" s="3" t="s">
        <v>7</v>
      </c>
      <c r="D955" s="4">
        <v>42997</v>
      </c>
      <c r="E955" s="2">
        <v>6781</v>
      </c>
      <c r="F955" s="3" t="s">
        <v>2</v>
      </c>
      <c r="G955" s="3" t="s">
        <v>1</v>
      </c>
      <c r="H955" s="3" t="s">
        <v>0</v>
      </c>
      <c r="I955" s="2">
        <v>2017</v>
      </c>
      <c r="J955" s="2">
        <v>300</v>
      </c>
      <c r="K955" s="2">
        <v>75</v>
      </c>
      <c r="L955" s="2">
        <v>0.7</v>
      </c>
      <c r="M955" s="1">
        <v>0.26</v>
      </c>
      <c r="N955" s="1">
        <v>3.4999999999999999E-6</v>
      </c>
      <c r="O955" s="1">
        <v>8.9999999999999993E-3</v>
      </c>
      <c r="P955" s="1">
        <v>8.9999999999999996E-7</v>
      </c>
      <c r="Q955" s="1">
        <v>4.6050344794806696E-3</v>
      </c>
      <c r="R955" s="1">
        <v>1.79687489562429E-4</v>
      </c>
      <c r="S955" s="16">
        <f t="shared" si="98"/>
        <v>0.22070746521745135</v>
      </c>
      <c r="T955" s="16">
        <f t="shared" si="99"/>
        <v>1.6343229234015769E-2</v>
      </c>
      <c r="U955" s="5">
        <f t="shared" si="100"/>
        <v>6.0467798689712703E-4</v>
      </c>
      <c r="V955" s="18">
        <f t="shared" si="101"/>
        <v>4.4775970504152795E-5</v>
      </c>
      <c r="W955" s="18">
        <f t="shared" si="102"/>
        <v>4.1193892863820575E-5</v>
      </c>
      <c r="X955" s="5">
        <f>LOOKUP(G139,'Load Factor Adjustment'!$A$19:$A$27,'Load Factor Adjustment'!$D$19:$D$27)</f>
        <v>0.68571428571428572</v>
      </c>
      <c r="Y955" s="5">
        <f t="shared" si="103"/>
        <v>4.1463633387231566E-4</v>
      </c>
      <c r="Z955" s="18">
        <f t="shared" si="104"/>
        <v>2.8247240820905537E-5</v>
      </c>
    </row>
    <row r="956" spans="1:26" s="5" customFormat="1" ht="15" customHeight="1" x14ac:dyDescent="0.25">
      <c r="A956" s="2">
        <v>2017</v>
      </c>
      <c r="B956" s="2">
        <v>2379</v>
      </c>
      <c r="C956" s="3" t="s">
        <v>7</v>
      </c>
      <c r="D956" s="4">
        <v>42997</v>
      </c>
      <c r="E956" s="2">
        <v>6778</v>
      </c>
      <c r="F956" s="3" t="s">
        <v>5</v>
      </c>
      <c r="G956" s="3" t="s">
        <v>1</v>
      </c>
      <c r="H956" s="3" t="s">
        <v>8</v>
      </c>
      <c r="I956" s="2">
        <v>2003</v>
      </c>
      <c r="J956" s="2">
        <v>300</v>
      </c>
      <c r="K956" s="2">
        <v>54</v>
      </c>
      <c r="L956" s="2">
        <v>0.7</v>
      </c>
      <c r="M956" s="1">
        <v>6.54</v>
      </c>
      <c r="N956" s="1">
        <v>1.4999999999999999E-4</v>
      </c>
      <c r="O956" s="1">
        <v>0.55200000000000005</v>
      </c>
      <c r="P956" s="1">
        <v>4.0200000000000001E-5</v>
      </c>
      <c r="Q956" s="1">
        <v>9.2437498456590605E-2</v>
      </c>
      <c r="R956" s="1">
        <v>9.7642496973718192E-3</v>
      </c>
      <c r="S956" s="16"/>
      <c r="T956" s="16"/>
      <c r="V956" s="18"/>
      <c r="W956" s="18"/>
      <c r="Z956" s="18"/>
    </row>
    <row r="957" spans="1:26" s="5" customFormat="1" ht="15" customHeight="1" x14ac:dyDescent="0.25">
      <c r="A957" s="2">
        <v>2017</v>
      </c>
      <c r="B957" s="2">
        <v>2379</v>
      </c>
      <c r="C957" s="3" t="s">
        <v>7</v>
      </c>
      <c r="D957" s="4">
        <v>42997</v>
      </c>
      <c r="E957" s="2">
        <v>6779</v>
      </c>
      <c r="F957" s="3" t="s">
        <v>2</v>
      </c>
      <c r="G957" s="3" t="s">
        <v>1</v>
      </c>
      <c r="H957" s="3" t="s">
        <v>0</v>
      </c>
      <c r="I957" s="2">
        <v>2017</v>
      </c>
      <c r="J957" s="2">
        <v>300</v>
      </c>
      <c r="K957" s="2">
        <v>62</v>
      </c>
      <c r="L957" s="2">
        <v>0.7</v>
      </c>
      <c r="M957" s="1">
        <v>2.74</v>
      </c>
      <c r="N957" s="1">
        <v>3.6000000000000001E-5</v>
      </c>
      <c r="O957" s="1">
        <v>8.9999999999999993E-3</v>
      </c>
      <c r="P957" s="1">
        <v>8.9999999999999996E-7</v>
      </c>
      <c r="Q957" s="1">
        <v>4.0099073555473298E-2</v>
      </c>
      <c r="R957" s="1">
        <v>1.4854165803827399E-4</v>
      </c>
      <c r="S957" s="16">
        <f t="shared" si="98"/>
        <v>5.2338424901117307E-2</v>
      </c>
      <c r="T957" s="16">
        <f t="shared" si="99"/>
        <v>9.6157080393335457E-3</v>
      </c>
      <c r="U957" s="5">
        <f t="shared" si="100"/>
        <v>1.4339294493456796E-4</v>
      </c>
      <c r="V957" s="18">
        <f t="shared" si="101"/>
        <v>2.6344405587215194E-5</v>
      </c>
      <c r="W957" s="18">
        <f t="shared" si="102"/>
        <v>2.423685314023798E-5</v>
      </c>
      <c r="X957" s="5">
        <f>LOOKUP(G141,'Load Factor Adjustment'!$A$19:$A$27,'Load Factor Adjustment'!$D$19:$D$27)</f>
        <v>0.68571428571428572</v>
      </c>
      <c r="Y957" s="5">
        <f t="shared" si="103"/>
        <v>9.8326590812275168E-5</v>
      </c>
      <c r="Z957" s="18">
        <f t="shared" si="104"/>
        <v>1.661955643902033E-5</v>
      </c>
    </row>
    <row r="958" spans="1:26" s="5" customFormat="1" ht="15" customHeight="1" x14ac:dyDescent="0.25">
      <c r="A958" s="2">
        <v>2017</v>
      </c>
      <c r="B958" s="2">
        <v>2380</v>
      </c>
      <c r="C958" s="3" t="s">
        <v>10</v>
      </c>
      <c r="D958" s="4">
        <v>42926</v>
      </c>
      <c r="E958" s="2">
        <v>6776</v>
      </c>
      <c r="F958" s="3" t="s">
        <v>5</v>
      </c>
      <c r="G958" s="3" t="s">
        <v>1</v>
      </c>
      <c r="H958" s="3" t="s">
        <v>8</v>
      </c>
      <c r="I958" s="2">
        <v>2002</v>
      </c>
      <c r="J958" s="2">
        <v>800</v>
      </c>
      <c r="K958" s="2">
        <v>54</v>
      </c>
      <c r="L958" s="2">
        <v>0.7</v>
      </c>
      <c r="M958" s="1">
        <v>6.54</v>
      </c>
      <c r="N958" s="1">
        <v>1.4999999999999999E-4</v>
      </c>
      <c r="O958" s="1">
        <v>0.55200000000000005</v>
      </c>
      <c r="P958" s="1">
        <v>4.0200000000000001E-5</v>
      </c>
      <c r="Q958" s="1">
        <v>0.27799999684396898</v>
      </c>
      <c r="R958" s="1">
        <v>3.4479999156832003E-2</v>
      </c>
      <c r="S958" s="16"/>
      <c r="T958" s="16"/>
      <c r="V958" s="18"/>
      <c r="W958" s="18"/>
      <c r="Z958" s="18"/>
    </row>
    <row r="959" spans="1:26" s="5" customFormat="1" ht="15" customHeight="1" x14ac:dyDescent="0.25">
      <c r="A959" s="2">
        <v>2017</v>
      </c>
      <c r="B959" s="2">
        <v>2380</v>
      </c>
      <c r="C959" s="3" t="s">
        <v>10</v>
      </c>
      <c r="D959" s="4">
        <v>42926</v>
      </c>
      <c r="E959" s="2">
        <v>6777</v>
      </c>
      <c r="F959" s="3" t="s">
        <v>2</v>
      </c>
      <c r="G959" s="3" t="s">
        <v>1</v>
      </c>
      <c r="H959" s="3" t="s">
        <v>0</v>
      </c>
      <c r="I959" s="2">
        <v>2016</v>
      </c>
      <c r="J959" s="2">
        <v>800</v>
      </c>
      <c r="K959" s="2">
        <v>58</v>
      </c>
      <c r="L959" s="2">
        <v>0.7</v>
      </c>
      <c r="M959" s="1">
        <v>2.74</v>
      </c>
      <c r="N959" s="1">
        <v>3.6000000000000001E-5</v>
      </c>
      <c r="O959" s="1">
        <v>8.9999999999999993E-3</v>
      </c>
      <c r="P959" s="1">
        <v>8.9999999999999996E-7</v>
      </c>
      <c r="Q959" s="1">
        <v>0.103254319753039</v>
      </c>
      <c r="R959" s="1">
        <v>4.5111108597614902E-4</v>
      </c>
      <c r="S959" s="16">
        <f t="shared" si="98"/>
        <v>0.17474567709092997</v>
      </c>
      <c r="T959" s="16">
        <f t="shared" si="99"/>
        <v>3.4028888070855856E-2</v>
      </c>
      <c r="U959" s="5">
        <f t="shared" si="100"/>
        <v>4.78755279701178E-4</v>
      </c>
      <c r="V959" s="18">
        <f t="shared" si="101"/>
        <v>9.322983033111193E-5</v>
      </c>
      <c r="W959" s="18">
        <f t="shared" si="102"/>
        <v>8.5771443904622983E-5</v>
      </c>
      <c r="X959" s="5">
        <f>LOOKUP(G143,'Load Factor Adjustment'!$A$19:$A$27,'Load Factor Adjustment'!$D$19:$D$27)</f>
        <v>0.68571428571428572</v>
      </c>
      <c r="Y959" s="5">
        <f t="shared" si="103"/>
        <v>3.2828933465223637E-4</v>
      </c>
      <c r="Z959" s="18">
        <f t="shared" si="104"/>
        <v>5.8814704391741471E-5</v>
      </c>
    </row>
    <row r="960" spans="1:26" s="5" customFormat="1" ht="15" customHeight="1" x14ac:dyDescent="0.25">
      <c r="A960" s="2">
        <v>2016</v>
      </c>
      <c r="B960" s="2">
        <v>2382</v>
      </c>
      <c r="C960" s="3" t="s">
        <v>7</v>
      </c>
      <c r="D960" s="4">
        <v>42978</v>
      </c>
      <c r="E960" s="2">
        <v>6771</v>
      </c>
      <c r="F960" s="3" t="s">
        <v>5</v>
      </c>
      <c r="G960" s="3" t="s">
        <v>1</v>
      </c>
      <c r="H960" s="3" t="s">
        <v>4</v>
      </c>
      <c r="I960" s="2">
        <v>1994</v>
      </c>
      <c r="J960" s="2">
        <v>250</v>
      </c>
      <c r="K960" s="2">
        <v>95</v>
      </c>
      <c r="L960" s="2">
        <v>0.7</v>
      </c>
      <c r="M960" s="1">
        <v>8.17</v>
      </c>
      <c r="N960" s="1">
        <v>1.9000000000000001E-4</v>
      </c>
      <c r="O960" s="1">
        <v>0.47899999999999998</v>
      </c>
      <c r="P960" s="1">
        <v>3.6100000000000003E-5</v>
      </c>
      <c r="Q960" s="1">
        <v>0.173222896581014</v>
      </c>
      <c r="R960" s="1">
        <v>1.32434650861568E-2</v>
      </c>
      <c r="S960" s="16"/>
      <c r="T960" s="16"/>
      <c r="V960" s="18"/>
      <c r="W960" s="18"/>
      <c r="Z960" s="18"/>
    </row>
    <row r="961" spans="1:26" s="5" customFormat="1" ht="15" customHeight="1" x14ac:dyDescent="0.25">
      <c r="A961" s="2">
        <v>2016</v>
      </c>
      <c r="B961" s="2">
        <v>2382</v>
      </c>
      <c r="C961" s="3" t="s">
        <v>7</v>
      </c>
      <c r="D961" s="4">
        <v>42978</v>
      </c>
      <c r="E961" s="2">
        <v>6772</v>
      </c>
      <c r="F961" s="3" t="s">
        <v>2</v>
      </c>
      <c r="G961" s="3" t="s">
        <v>1</v>
      </c>
      <c r="H961" s="3" t="s">
        <v>0</v>
      </c>
      <c r="I961" s="2">
        <v>2016</v>
      </c>
      <c r="J961" s="2">
        <v>250</v>
      </c>
      <c r="K961" s="2">
        <v>86</v>
      </c>
      <c r="L961" s="2">
        <v>0.7</v>
      </c>
      <c r="M961" s="1">
        <v>0.26</v>
      </c>
      <c r="N961" s="1">
        <v>3.4999999999999999E-6</v>
      </c>
      <c r="O961" s="1">
        <v>8.9999999999999993E-3</v>
      </c>
      <c r="P961" s="1">
        <v>8.9999999999999996E-7</v>
      </c>
      <c r="Q961" s="1">
        <v>4.3858504625395103E-3</v>
      </c>
      <c r="R961" s="1">
        <v>1.67968740193612E-4</v>
      </c>
      <c r="S961" s="16">
        <f t="shared" si="98"/>
        <v>0.1688370461184745</v>
      </c>
      <c r="T961" s="16">
        <f t="shared" si="99"/>
        <v>1.3075496345963188E-2</v>
      </c>
      <c r="U961" s="5">
        <f t="shared" si="100"/>
        <v>4.6256724963965616E-4</v>
      </c>
      <c r="V961" s="18">
        <f t="shared" si="101"/>
        <v>3.5823277660173119E-5</v>
      </c>
      <c r="W961" s="18">
        <f t="shared" si="102"/>
        <v>3.295741544735927E-5</v>
      </c>
      <c r="X961" s="5">
        <f>LOOKUP(G145,'Load Factor Adjustment'!$A$19:$A$27,'Load Factor Adjustment'!$D$19:$D$27)</f>
        <v>0.68571428571428572</v>
      </c>
      <c r="Y961" s="5">
        <f t="shared" si="103"/>
        <v>3.1718897118147854E-4</v>
      </c>
      <c r="Z961" s="18">
        <f t="shared" si="104"/>
        <v>2.2599370592474929E-5</v>
      </c>
    </row>
    <row r="962" spans="1:26" s="5" customFormat="1" ht="15" customHeight="1" x14ac:dyDescent="0.25">
      <c r="A962" s="2">
        <v>2017</v>
      </c>
      <c r="B962" s="2">
        <v>2383</v>
      </c>
      <c r="C962" s="3" t="s">
        <v>7</v>
      </c>
      <c r="D962" s="4">
        <v>42984</v>
      </c>
      <c r="E962" s="2">
        <v>6774</v>
      </c>
      <c r="F962" s="3" t="s">
        <v>5</v>
      </c>
      <c r="G962" s="3" t="s">
        <v>1</v>
      </c>
      <c r="H962" s="3" t="s">
        <v>4</v>
      </c>
      <c r="I962" s="2">
        <v>1990</v>
      </c>
      <c r="J962" s="2">
        <v>600</v>
      </c>
      <c r="K962" s="2">
        <v>95</v>
      </c>
      <c r="L962" s="2">
        <v>0.7</v>
      </c>
      <c r="M962" s="1">
        <v>8.17</v>
      </c>
      <c r="N962" s="1">
        <v>1.9000000000000001E-4</v>
      </c>
      <c r="O962" s="1">
        <v>0.47899999999999998</v>
      </c>
      <c r="P962" s="1">
        <v>3.6100000000000003E-5</v>
      </c>
      <c r="Q962" s="1">
        <v>0.45960648023685402</v>
      </c>
      <c r="R962" s="1">
        <v>4.0119905972421398E-2</v>
      </c>
      <c r="S962" s="16"/>
      <c r="T962" s="16"/>
      <c r="V962" s="18"/>
      <c r="W962" s="18"/>
      <c r="Z962" s="18"/>
    </row>
    <row r="963" spans="1:26" s="5" customFormat="1" ht="15" customHeight="1" x14ac:dyDescent="0.25">
      <c r="A963" s="2">
        <v>2017</v>
      </c>
      <c r="B963" s="2">
        <v>2383</v>
      </c>
      <c r="C963" s="3" t="s">
        <v>7</v>
      </c>
      <c r="D963" s="4">
        <v>42984</v>
      </c>
      <c r="E963" s="2">
        <v>6775</v>
      </c>
      <c r="F963" s="3" t="s">
        <v>2</v>
      </c>
      <c r="G963" s="3" t="s">
        <v>1</v>
      </c>
      <c r="H963" s="3" t="s">
        <v>0</v>
      </c>
      <c r="I963" s="2">
        <v>2016</v>
      </c>
      <c r="J963" s="2">
        <v>600</v>
      </c>
      <c r="K963" s="2">
        <v>115</v>
      </c>
      <c r="L963" s="2">
        <v>0.7</v>
      </c>
      <c r="M963" s="1">
        <v>0.26</v>
      </c>
      <c r="N963" s="1">
        <v>3.9999999999999998E-6</v>
      </c>
      <c r="O963" s="1">
        <v>8.9999999999999993E-3</v>
      </c>
      <c r="P963" s="1">
        <v>3.9999999999999998E-7</v>
      </c>
      <c r="Q963" s="1">
        <v>1.4481480725507E-2</v>
      </c>
      <c r="R963" s="1">
        <v>5.4305552642691603E-4</v>
      </c>
      <c r="S963" s="16">
        <f t="shared" si="98"/>
        <v>0.44512499951134704</v>
      </c>
      <c r="T963" s="16">
        <f t="shared" si="99"/>
        <v>3.9576850445994481E-2</v>
      </c>
      <c r="U963" s="5">
        <f t="shared" si="100"/>
        <v>1.2195205466064302E-3</v>
      </c>
      <c r="V963" s="18">
        <f t="shared" si="101"/>
        <v>1.0842972724929995E-4</v>
      </c>
      <c r="W963" s="18">
        <f t="shared" si="102"/>
        <v>9.9755349069355963E-5</v>
      </c>
      <c r="X963" s="5">
        <f>LOOKUP(G147,'Load Factor Adjustment'!$A$19:$A$27,'Load Factor Adjustment'!$D$19:$D$27)</f>
        <v>0.68571428571428572</v>
      </c>
      <c r="Y963" s="5">
        <f t="shared" si="103"/>
        <v>8.3624266053012361E-4</v>
      </c>
      <c r="Z963" s="18">
        <f t="shared" si="104"/>
        <v>6.8403667933272658E-5</v>
      </c>
    </row>
    <row r="964" spans="1:26" s="5" customFormat="1" ht="15" customHeight="1" x14ac:dyDescent="0.25">
      <c r="A964" s="2">
        <v>2017</v>
      </c>
      <c r="B964" s="2">
        <v>2386</v>
      </c>
      <c r="C964" s="3" t="s">
        <v>7</v>
      </c>
      <c r="D964" s="4">
        <v>42829</v>
      </c>
      <c r="E964" s="2">
        <v>6517</v>
      </c>
      <c r="F964" s="3" t="s">
        <v>5</v>
      </c>
      <c r="G964" s="3" t="s">
        <v>1</v>
      </c>
      <c r="H964" s="3" t="s">
        <v>6</v>
      </c>
      <c r="I964" s="2">
        <v>2005</v>
      </c>
      <c r="J964" s="2">
        <v>700</v>
      </c>
      <c r="K964" s="2">
        <v>105</v>
      </c>
      <c r="L964" s="2">
        <v>0.7</v>
      </c>
      <c r="M964" s="1">
        <v>4.1500000000000004</v>
      </c>
      <c r="N964" s="1">
        <v>6.0000000000000002E-5</v>
      </c>
      <c r="O964" s="1">
        <v>0.128</v>
      </c>
      <c r="P964" s="1">
        <v>9.3999999999999998E-6</v>
      </c>
      <c r="Q964" s="1">
        <v>0.275851851539752</v>
      </c>
      <c r="R964" s="1">
        <v>1.36031712246191E-2</v>
      </c>
      <c r="S964" s="16"/>
      <c r="T964" s="16"/>
      <c r="V964" s="18"/>
      <c r="W964" s="18"/>
      <c r="Z964" s="18"/>
    </row>
    <row r="965" spans="1:26" s="5" customFormat="1" ht="15" customHeight="1" x14ac:dyDescent="0.25">
      <c r="A965" s="2">
        <v>2017</v>
      </c>
      <c r="B965" s="2">
        <v>2386</v>
      </c>
      <c r="C965" s="3" t="s">
        <v>7</v>
      </c>
      <c r="D965" s="4">
        <v>42829</v>
      </c>
      <c r="E965" s="2">
        <v>6518</v>
      </c>
      <c r="F965" s="3" t="s">
        <v>2</v>
      </c>
      <c r="G965" s="3" t="s">
        <v>1</v>
      </c>
      <c r="H965" s="3" t="s">
        <v>0</v>
      </c>
      <c r="I965" s="2">
        <v>2016</v>
      </c>
      <c r="J965" s="2">
        <v>700</v>
      </c>
      <c r="K965" s="2">
        <v>106</v>
      </c>
      <c r="L965" s="2">
        <v>0.7</v>
      </c>
      <c r="M965" s="1">
        <v>0.26</v>
      </c>
      <c r="N965" s="1">
        <v>3.9999999999999998E-6</v>
      </c>
      <c r="O965" s="1">
        <v>8.9999999999999993E-3</v>
      </c>
      <c r="P965" s="1">
        <v>3.9999999999999998E-7</v>
      </c>
      <c r="Q965" s="1">
        <v>1.5687344863826801E-2</v>
      </c>
      <c r="R965" s="1">
        <v>5.9543206738040097E-4</v>
      </c>
      <c r="S965" s="16">
        <f t="shared" ref="S965:S1026" si="105">Q964-Q965</f>
        <v>0.26016450667592522</v>
      </c>
      <c r="T965" s="16">
        <f t="shared" ref="T965:T1026" si="106">R964-R965</f>
        <v>1.3007739157238699E-2</v>
      </c>
      <c r="U965" s="5">
        <f t="shared" ref="U965:U1026" si="107">S965/365</f>
        <v>7.1277947034500066E-4</v>
      </c>
      <c r="V965" s="18">
        <f t="shared" ref="V965:V1026" si="108">T965/365</f>
        <v>3.5637641526681364E-5</v>
      </c>
      <c r="W965" s="18">
        <f t="shared" ref="W965:W1026" si="109">V965*0.92</f>
        <v>3.2786630204546853E-5</v>
      </c>
      <c r="X965" s="5">
        <f>LOOKUP(G149,'Load Factor Adjustment'!$A$19:$A$27,'Load Factor Adjustment'!$D$19:$D$27)</f>
        <v>0.68571428571428572</v>
      </c>
      <c r="Y965" s="5">
        <f t="shared" ref="Y965:Y1026" si="110">U965*X965</f>
        <v>4.88763065379429E-4</v>
      </c>
      <c r="Z965" s="18">
        <f t="shared" ref="Z965:Z1026" si="111">W965*X965</f>
        <v>2.248226071168927E-5</v>
      </c>
    </row>
    <row r="966" spans="1:26" s="5" customFormat="1" ht="15" customHeight="1" x14ac:dyDescent="0.25">
      <c r="A966" s="2">
        <v>2016</v>
      </c>
      <c r="B966" s="2">
        <v>2388</v>
      </c>
      <c r="C966" s="3" t="s">
        <v>7</v>
      </c>
      <c r="D966" s="4">
        <v>42767</v>
      </c>
      <c r="E966" s="2">
        <v>6513</v>
      </c>
      <c r="F966" s="3" t="s">
        <v>5</v>
      </c>
      <c r="G966" s="3" t="s">
        <v>1</v>
      </c>
      <c r="H966" s="3" t="s">
        <v>4</v>
      </c>
      <c r="I966" s="2">
        <v>1980</v>
      </c>
      <c r="J966" s="2">
        <v>400</v>
      </c>
      <c r="K966" s="2">
        <v>153</v>
      </c>
      <c r="L966" s="2">
        <v>0.7</v>
      </c>
      <c r="M966" s="1">
        <v>10.23</v>
      </c>
      <c r="N966" s="1">
        <v>2.4000000000000001E-4</v>
      </c>
      <c r="O966" s="1">
        <v>0.39600000000000002</v>
      </c>
      <c r="P966" s="1">
        <v>2.8799999999999999E-5</v>
      </c>
      <c r="Q966" s="1">
        <v>0.61908329773814097</v>
      </c>
      <c r="R966" s="1">
        <v>3.5019998848776802E-2</v>
      </c>
      <c r="S966" s="16"/>
      <c r="T966" s="16"/>
      <c r="V966" s="18"/>
      <c r="W966" s="18"/>
      <c r="Z966" s="18"/>
    </row>
    <row r="967" spans="1:26" s="5" customFormat="1" ht="15" customHeight="1" x14ac:dyDescent="0.25">
      <c r="A967" s="2">
        <v>2016</v>
      </c>
      <c r="B967" s="2">
        <v>2388</v>
      </c>
      <c r="C967" s="3" t="s">
        <v>7</v>
      </c>
      <c r="D967" s="4">
        <v>42767</v>
      </c>
      <c r="E967" s="2">
        <v>6514</v>
      </c>
      <c r="F967" s="3" t="s">
        <v>2</v>
      </c>
      <c r="G967" s="3" t="s">
        <v>1</v>
      </c>
      <c r="H967" s="3" t="s">
        <v>0</v>
      </c>
      <c r="I967" s="2">
        <v>2016</v>
      </c>
      <c r="J967" s="2">
        <v>400</v>
      </c>
      <c r="K967" s="2">
        <v>125</v>
      </c>
      <c r="L967" s="2">
        <v>0.7</v>
      </c>
      <c r="M967" s="1">
        <v>2.3199999999999998</v>
      </c>
      <c r="N967" s="1">
        <v>3.0000000000000001E-5</v>
      </c>
      <c r="O967" s="1">
        <v>0.112</v>
      </c>
      <c r="P967" s="1">
        <v>7.9999999999999996E-6</v>
      </c>
      <c r="Q967" s="1">
        <v>9.1820983456632393E-2</v>
      </c>
      <c r="R967" s="1">
        <v>4.9382716526561003E-3</v>
      </c>
      <c r="S967" s="16">
        <f t="shared" si="105"/>
        <v>0.5272623142815086</v>
      </c>
      <c r="T967" s="16">
        <f t="shared" si="106"/>
        <v>3.0081727196120702E-2</v>
      </c>
      <c r="U967" s="5">
        <f t="shared" si="107"/>
        <v>1.4445542857027633E-3</v>
      </c>
      <c r="V967" s="18">
        <f t="shared" si="108"/>
        <v>8.2415690948275892E-5</v>
      </c>
      <c r="W967" s="18">
        <f t="shared" si="109"/>
        <v>7.5822435672413829E-5</v>
      </c>
      <c r="X967" s="5">
        <f>LOOKUP(G151,'Load Factor Adjustment'!$A$19:$A$27,'Load Factor Adjustment'!$D$19:$D$27)</f>
        <v>0.68571428571428572</v>
      </c>
      <c r="Y967" s="5">
        <f t="shared" si="110"/>
        <v>9.9055151019618055E-4</v>
      </c>
      <c r="Z967" s="18">
        <f t="shared" si="111"/>
        <v>5.1992527318226627E-5</v>
      </c>
    </row>
    <row r="968" spans="1:26" s="5" customFormat="1" ht="15" customHeight="1" x14ac:dyDescent="0.25">
      <c r="A968" s="2">
        <v>2017</v>
      </c>
      <c r="B968" s="2">
        <v>2389</v>
      </c>
      <c r="C968" s="3" t="s">
        <v>7</v>
      </c>
      <c r="D968" s="4">
        <v>42829</v>
      </c>
      <c r="E968" s="2">
        <v>6511</v>
      </c>
      <c r="F968" s="3" t="s">
        <v>5</v>
      </c>
      <c r="G968" s="3" t="s">
        <v>1</v>
      </c>
      <c r="H968" s="3" t="s">
        <v>4</v>
      </c>
      <c r="I968" s="2">
        <v>1965</v>
      </c>
      <c r="J968" s="2">
        <v>200</v>
      </c>
      <c r="K968" s="2">
        <v>55</v>
      </c>
      <c r="L968" s="2">
        <v>0.7</v>
      </c>
      <c r="M968" s="1">
        <v>12.09</v>
      </c>
      <c r="N968" s="1">
        <v>2.7999999999999998E-4</v>
      </c>
      <c r="O968" s="1">
        <v>0.60499999999999998</v>
      </c>
      <c r="P968" s="1">
        <v>4.3999999999999999E-5</v>
      </c>
      <c r="Q968" s="1">
        <v>0.12970833314314301</v>
      </c>
      <c r="R968" s="1">
        <v>9.3924383067939196E-3</v>
      </c>
      <c r="S968" s="16"/>
      <c r="T968" s="16"/>
      <c r="V968" s="18"/>
      <c r="W968" s="18"/>
      <c r="Z968" s="18"/>
    </row>
    <row r="969" spans="1:26" s="5" customFormat="1" ht="15" customHeight="1" x14ac:dyDescent="0.25">
      <c r="A969" s="2">
        <v>2017</v>
      </c>
      <c r="B969" s="2">
        <v>2389</v>
      </c>
      <c r="C969" s="3" t="s">
        <v>7</v>
      </c>
      <c r="D969" s="4">
        <v>42829</v>
      </c>
      <c r="E969" s="2">
        <v>6512</v>
      </c>
      <c r="F969" s="3" t="s">
        <v>2</v>
      </c>
      <c r="G969" s="3" t="s">
        <v>1</v>
      </c>
      <c r="H969" s="3" t="s">
        <v>0</v>
      </c>
      <c r="I969" s="2">
        <v>2016</v>
      </c>
      <c r="J969" s="2">
        <v>200</v>
      </c>
      <c r="K969" s="2">
        <v>65</v>
      </c>
      <c r="L969" s="2">
        <v>0.7</v>
      </c>
      <c r="M969" s="1">
        <v>2.74</v>
      </c>
      <c r="N969" s="1">
        <v>3.6000000000000001E-5</v>
      </c>
      <c r="O969" s="1">
        <v>8.9999999999999993E-3</v>
      </c>
      <c r="P969" s="1">
        <v>8.9999999999999996E-7</v>
      </c>
      <c r="Q969" s="1">
        <v>2.7845678646571202E-2</v>
      </c>
      <c r="R969" s="1">
        <v>9.9305549727264102E-5</v>
      </c>
      <c r="S969" s="16">
        <f t="shared" si="105"/>
        <v>0.10186265449657181</v>
      </c>
      <c r="T969" s="16">
        <f t="shared" si="106"/>
        <v>9.293132757066655E-3</v>
      </c>
      <c r="U969" s="5">
        <f t="shared" si="107"/>
        <v>2.7907576574403236E-4</v>
      </c>
      <c r="V969" s="18">
        <f t="shared" si="108"/>
        <v>2.5460637690593574E-5</v>
      </c>
      <c r="W969" s="18">
        <f t="shared" si="109"/>
        <v>2.342378667534609E-5</v>
      </c>
      <c r="X969" s="5">
        <f>LOOKUP(G153,'Load Factor Adjustment'!$A$19:$A$27,'Load Factor Adjustment'!$D$19:$D$27)</f>
        <v>0.68571428571428572</v>
      </c>
      <c r="Y969" s="5">
        <f t="shared" si="110"/>
        <v>1.9136623936733647E-4</v>
      </c>
      <c r="Z969" s="18">
        <f t="shared" si="111"/>
        <v>1.6062025148808749E-5</v>
      </c>
    </row>
    <row r="970" spans="1:26" s="5" customFormat="1" ht="15" customHeight="1" x14ac:dyDescent="0.25">
      <c r="A970" s="2">
        <v>2017</v>
      </c>
      <c r="B970" s="2">
        <v>2392</v>
      </c>
      <c r="C970" s="3" t="s">
        <v>7</v>
      </c>
      <c r="D970" s="4">
        <v>42817</v>
      </c>
      <c r="E970" s="2">
        <v>6501</v>
      </c>
      <c r="F970" s="3" t="s">
        <v>5</v>
      </c>
      <c r="G970" s="3" t="s">
        <v>1</v>
      </c>
      <c r="H970" s="3" t="s">
        <v>4</v>
      </c>
      <c r="I970" s="2">
        <v>1988</v>
      </c>
      <c r="J970" s="2">
        <v>400</v>
      </c>
      <c r="K970" s="2">
        <v>85</v>
      </c>
      <c r="L970" s="2">
        <v>0.7</v>
      </c>
      <c r="M970" s="1">
        <v>8.17</v>
      </c>
      <c r="N970" s="1">
        <v>1.9000000000000001E-4</v>
      </c>
      <c r="O970" s="1">
        <v>0.47899999999999998</v>
      </c>
      <c r="P970" s="1">
        <v>3.6100000000000003E-5</v>
      </c>
      <c r="Q970" s="1">
        <v>0.274151233825492</v>
      </c>
      <c r="R970" s="1">
        <v>2.39311719835496E-2</v>
      </c>
      <c r="S970" s="16"/>
      <c r="T970" s="16"/>
      <c r="V970" s="18"/>
      <c r="W970" s="18"/>
      <c r="Z970" s="18"/>
    </row>
    <row r="971" spans="1:26" s="5" customFormat="1" ht="15" customHeight="1" x14ac:dyDescent="0.25">
      <c r="A971" s="2">
        <v>2017</v>
      </c>
      <c r="B971" s="2">
        <v>2392</v>
      </c>
      <c r="C971" s="3" t="s">
        <v>7</v>
      </c>
      <c r="D971" s="4">
        <v>42817</v>
      </c>
      <c r="E971" s="2">
        <v>6502</v>
      </c>
      <c r="F971" s="3" t="s">
        <v>2</v>
      </c>
      <c r="G971" s="3" t="s">
        <v>1</v>
      </c>
      <c r="H971" s="3" t="s">
        <v>0</v>
      </c>
      <c r="I971" s="2">
        <v>2015</v>
      </c>
      <c r="J971" s="2">
        <v>400</v>
      </c>
      <c r="K971" s="2">
        <v>99</v>
      </c>
      <c r="L971" s="2">
        <v>0.7</v>
      </c>
      <c r="M971" s="1">
        <v>0.26</v>
      </c>
      <c r="N971" s="1">
        <v>3.4999999999999999E-6</v>
      </c>
      <c r="O971" s="1">
        <v>8.9999999999999993E-3</v>
      </c>
      <c r="P971" s="1">
        <v>8.9999999999999996E-7</v>
      </c>
      <c r="Q971" s="1">
        <v>8.1583329059310098E-3</v>
      </c>
      <c r="R971" s="1">
        <v>3.2999998101362199E-4</v>
      </c>
      <c r="S971" s="16">
        <f t="shared" si="105"/>
        <v>0.26599290091956102</v>
      </c>
      <c r="T971" s="16">
        <f t="shared" si="106"/>
        <v>2.3601172002535978E-2</v>
      </c>
      <c r="U971" s="5">
        <f t="shared" si="107"/>
        <v>7.2874767375222195E-4</v>
      </c>
      <c r="V971" s="18">
        <f t="shared" si="108"/>
        <v>6.4660745212427337E-5</v>
      </c>
      <c r="W971" s="18">
        <f t="shared" si="109"/>
        <v>5.9487885595433156E-5</v>
      </c>
      <c r="X971" s="5">
        <f>LOOKUP(G155,'Load Factor Adjustment'!$A$19:$A$27,'Load Factor Adjustment'!$D$19:$D$27)</f>
        <v>0.68571428571428572</v>
      </c>
      <c r="Y971" s="5">
        <f t="shared" si="110"/>
        <v>4.9971269057295215E-4</v>
      </c>
      <c r="Z971" s="18">
        <f t="shared" si="111"/>
        <v>4.0791692979725594E-5</v>
      </c>
    </row>
    <row r="972" spans="1:26" s="5" customFormat="1" ht="15" customHeight="1" x14ac:dyDescent="0.25">
      <c r="A972" s="2">
        <v>2016</v>
      </c>
      <c r="B972" s="2">
        <v>2397</v>
      </c>
      <c r="C972" s="3" t="s">
        <v>9</v>
      </c>
      <c r="D972" s="4">
        <v>42886</v>
      </c>
      <c r="E972" s="2">
        <v>6647</v>
      </c>
      <c r="F972" s="3" t="s">
        <v>5</v>
      </c>
      <c r="G972" s="3" t="s">
        <v>31</v>
      </c>
      <c r="H972" s="3" t="s">
        <v>4</v>
      </c>
      <c r="I972" s="2">
        <v>1975</v>
      </c>
      <c r="J972" s="2">
        <v>300</v>
      </c>
      <c r="K972" s="2">
        <v>65</v>
      </c>
      <c r="L972" s="2">
        <v>0.36</v>
      </c>
      <c r="M972" s="1">
        <v>12.09</v>
      </c>
      <c r="N972" s="1">
        <v>2.7999999999999998E-4</v>
      </c>
      <c r="O972" s="1">
        <v>0.60499999999999998</v>
      </c>
      <c r="P972" s="1">
        <v>4.3999999999999999E-5</v>
      </c>
      <c r="Q972" s="1">
        <v>0.119553578054377</v>
      </c>
      <c r="R972" s="1">
        <v>8.7672624326451606E-3</v>
      </c>
      <c r="S972" s="16"/>
      <c r="T972" s="16"/>
      <c r="V972" s="18"/>
      <c r="W972" s="18"/>
      <c r="Z972" s="18"/>
    </row>
    <row r="973" spans="1:26" s="5" customFormat="1" ht="15" customHeight="1" x14ac:dyDescent="0.25">
      <c r="A973" s="2">
        <v>2016</v>
      </c>
      <c r="B973" s="2">
        <v>2397</v>
      </c>
      <c r="C973" s="3" t="s">
        <v>9</v>
      </c>
      <c r="D973" s="4">
        <v>42886</v>
      </c>
      <c r="E973" s="2">
        <v>6648</v>
      </c>
      <c r="F973" s="3" t="s">
        <v>2</v>
      </c>
      <c r="G973" s="3" t="s">
        <v>31</v>
      </c>
      <c r="H973" s="3" t="s">
        <v>0</v>
      </c>
      <c r="I973" s="2">
        <v>2016</v>
      </c>
      <c r="J973" s="2">
        <v>300</v>
      </c>
      <c r="K973" s="2">
        <v>73</v>
      </c>
      <c r="L973" s="2">
        <v>0.36</v>
      </c>
      <c r="M973" s="1">
        <v>2.74</v>
      </c>
      <c r="N973" s="1">
        <v>3.6000000000000001E-5</v>
      </c>
      <c r="O973" s="1">
        <v>8.9999999999999993E-3</v>
      </c>
      <c r="P973" s="1">
        <v>8.9999999999999996E-7</v>
      </c>
      <c r="Q973" s="1">
        <v>2.4281191540516198E-2</v>
      </c>
      <c r="R973" s="1">
        <v>8.9946428452606899E-5</v>
      </c>
      <c r="S973" s="16">
        <f t="shared" si="105"/>
        <v>9.5272386513860802E-2</v>
      </c>
      <c r="T973" s="16">
        <f t="shared" si="106"/>
        <v>8.6773160041925534E-3</v>
      </c>
      <c r="U973" s="5">
        <f t="shared" si="107"/>
        <v>2.6102023702427617E-4</v>
      </c>
      <c r="V973" s="18">
        <f t="shared" si="108"/>
        <v>2.3773468504637132E-5</v>
      </c>
      <c r="W973" s="18">
        <f t="shared" si="109"/>
        <v>2.1871591024266164E-5</v>
      </c>
      <c r="X973" s="5">
        <f>LOOKUP(G157,'Load Factor Adjustment'!$A$19:$A$27,'Load Factor Adjustment'!$D$19:$D$27)</f>
        <v>0.68571428571428572</v>
      </c>
      <c r="Y973" s="5">
        <f t="shared" si="110"/>
        <v>1.7898530538807509E-4</v>
      </c>
      <c r="Z973" s="18">
        <f t="shared" si="111"/>
        <v>1.4997662416639655E-5</v>
      </c>
    </row>
    <row r="974" spans="1:26" s="5" customFormat="1" ht="15" customHeight="1" x14ac:dyDescent="0.25">
      <c r="A974" s="2">
        <v>2015</v>
      </c>
      <c r="B974" s="2">
        <v>2398</v>
      </c>
      <c r="C974" s="3" t="s">
        <v>9</v>
      </c>
      <c r="D974" s="4">
        <v>42797</v>
      </c>
      <c r="E974" s="2">
        <v>6658</v>
      </c>
      <c r="F974" s="3" t="s">
        <v>5</v>
      </c>
      <c r="G974" s="3" t="s">
        <v>1</v>
      </c>
      <c r="H974" s="3" t="s">
        <v>4</v>
      </c>
      <c r="I974" s="2">
        <v>1986</v>
      </c>
      <c r="J974" s="2">
        <v>800</v>
      </c>
      <c r="K974" s="2">
        <v>80</v>
      </c>
      <c r="L974" s="2">
        <v>0.7</v>
      </c>
      <c r="M974" s="1">
        <v>12.09</v>
      </c>
      <c r="N974" s="1">
        <v>2.7999999999999998E-4</v>
      </c>
      <c r="O974" s="1">
        <v>0.60499999999999998</v>
      </c>
      <c r="P974" s="1">
        <v>4.3999999999999999E-5</v>
      </c>
      <c r="Q974" s="1">
        <v>0.76296296193670099</v>
      </c>
      <c r="R974" s="1">
        <v>5.5950617476666999E-2</v>
      </c>
      <c r="S974" s="16"/>
      <c r="T974" s="16"/>
      <c r="V974" s="18"/>
      <c r="W974" s="18"/>
      <c r="Z974" s="18"/>
    </row>
    <row r="975" spans="1:26" s="5" customFormat="1" ht="15" customHeight="1" x14ac:dyDescent="0.25">
      <c r="A975" s="2">
        <v>2015</v>
      </c>
      <c r="B975" s="2">
        <v>2398</v>
      </c>
      <c r="C975" s="3" t="s">
        <v>9</v>
      </c>
      <c r="D975" s="4">
        <v>42797</v>
      </c>
      <c r="E975" s="2">
        <v>6659</v>
      </c>
      <c r="F975" s="3" t="s">
        <v>2</v>
      </c>
      <c r="G975" s="3" t="s">
        <v>1</v>
      </c>
      <c r="H975" s="3" t="s">
        <v>0</v>
      </c>
      <c r="I975" s="2">
        <v>2016</v>
      </c>
      <c r="J975" s="2">
        <v>800</v>
      </c>
      <c r="K975" s="2">
        <v>100</v>
      </c>
      <c r="L975" s="2">
        <v>0.7</v>
      </c>
      <c r="M975" s="1">
        <v>0.26</v>
      </c>
      <c r="N975" s="1">
        <v>3.9999999999999998E-6</v>
      </c>
      <c r="O975" s="1">
        <v>8.9999999999999993E-3</v>
      </c>
      <c r="P975" s="1">
        <v>3.9999999999999998E-7</v>
      </c>
      <c r="Q975" s="1">
        <v>1.7037036155716601E-2</v>
      </c>
      <c r="R975" s="1">
        <v>6.5432095375004E-4</v>
      </c>
      <c r="S975" s="16">
        <f t="shared" si="105"/>
        <v>0.74592592578098438</v>
      </c>
      <c r="T975" s="16">
        <f t="shared" si="106"/>
        <v>5.5296296522916961E-2</v>
      </c>
      <c r="U975" s="5">
        <f t="shared" si="107"/>
        <v>2.0436326733725601E-3</v>
      </c>
      <c r="V975" s="18">
        <f t="shared" si="108"/>
        <v>1.5149670280251222E-4</v>
      </c>
      <c r="W975" s="18">
        <f t="shared" si="109"/>
        <v>1.3937696657831126E-4</v>
      </c>
      <c r="X975" s="5">
        <f>LOOKUP(G159,'Load Factor Adjustment'!$A$19:$A$27,'Load Factor Adjustment'!$D$19:$D$27)</f>
        <v>0.68571428571428572</v>
      </c>
      <c r="Y975" s="5">
        <f t="shared" si="110"/>
        <v>1.4013481188840412E-3</v>
      </c>
      <c r="Z975" s="18">
        <f t="shared" si="111"/>
        <v>9.5572777082270573E-5</v>
      </c>
    </row>
    <row r="976" spans="1:26" s="5" customFormat="1" ht="15" customHeight="1" x14ac:dyDescent="0.25">
      <c r="A976" s="2">
        <v>2017</v>
      </c>
      <c r="B976" s="2">
        <v>2401</v>
      </c>
      <c r="C976" s="3" t="s">
        <v>9</v>
      </c>
      <c r="D976" s="4">
        <v>42846</v>
      </c>
      <c r="E976" s="2">
        <v>6652</v>
      </c>
      <c r="F976" s="3" t="s">
        <v>5</v>
      </c>
      <c r="G976" s="3" t="s">
        <v>1</v>
      </c>
      <c r="H976" s="3" t="s">
        <v>4</v>
      </c>
      <c r="I976" s="2">
        <v>1964</v>
      </c>
      <c r="J976" s="2">
        <v>550</v>
      </c>
      <c r="K976" s="2">
        <v>115</v>
      </c>
      <c r="L976" s="2">
        <v>0.7</v>
      </c>
      <c r="M976" s="1">
        <v>12.09</v>
      </c>
      <c r="N976" s="1">
        <v>2.7999999999999998E-4</v>
      </c>
      <c r="O976" s="1">
        <v>0.60499999999999998</v>
      </c>
      <c r="P976" s="1">
        <v>4.3999999999999999E-5</v>
      </c>
      <c r="Q976" s="1">
        <v>0.75402198972650503</v>
      </c>
      <c r="R976" s="1">
        <v>5.52949461781123E-2</v>
      </c>
      <c r="S976" s="16"/>
      <c r="T976" s="16"/>
      <c r="V976" s="18"/>
      <c r="W976" s="18"/>
      <c r="Z976" s="18"/>
    </row>
    <row r="977" spans="1:26" s="5" customFormat="1" ht="15" customHeight="1" x14ac:dyDescent="0.25">
      <c r="A977" s="2">
        <v>2017</v>
      </c>
      <c r="B977" s="2">
        <v>2401</v>
      </c>
      <c r="C977" s="3" t="s">
        <v>9</v>
      </c>
      <c r="D977" s="4">
        <v>42846</v>
      </c>
      <c r="E977" s="2">
        <v>6653</v>
      </c>
      <c r="F977" s="3" t="s">
        <v>2</v>
      </c>
      <c r="G977" s="3" t="s">
        <v>1</v>
      </c>
      <c r="H977" s="3" t="s">
        <v>0</v>
      </c>
      <c r="I977" s="2">
        <v>2016</v>
      </c>
      <c r="J977" s="2">
        <v>550</v>
      </c>
      <c r="K977" s="2">
        <v>110</v>
      </c>
      <c r="L977" s="2">
        <v>0.7</v>
      </c>
      <c r="M977" s="1">
        <v>2.3199999999999998</v>
      </c>
      <c r="N977" s="1">
        <v>3.0000000000000001E-5</v>
      </c>
      <c r="O977" s="1">
        <v>0.112</v>
      </c>
      <c r="P977" s="1">
        <v>7.9999999999999996E-6</v>
      </c>
      <c r="Q977" s="1">
        <v>0.11215373716032601</v>
      </c>
      <c r="R977" s="1">
        <v>6.2554012868293596E-3</v>
      </c>
      <c r="S977" s="16">
        <f t="shared" si="105"/>
        <v>0.64186825256617897</v>
      </c>
      <c r="T977" s="16">
        <f t="shared" si="106"/>
        <v>4.9039544891282941E-2</v>
      </c>
      <c r="U977" s="5">
        <f t="shared" si="107"/>
        <v>1.7585431577155587E-3</v>
      </c>
      <c r="V977" s="18">
        <f t="shared" si="108"/>
        <v>1.3435491751036423E-4</v>
      </c>
      <c r="W977" s="18">
        <f t="shared" si="109"/>
        <v>1.236065241095351E-4</v>
      </c>
      <c r="X977" s="5">
        <f>LOOKUP(G161,'Load Factor Adjustment'!$A$19:$A$27,'Load Factor Adjustment'!$D$19:$D$27)</f>
        <v>0.68571428571428572</v>
      </c>
      <c r="Y977" s="5">
        <f t="shared" si="110"/>
        <v>1.2058581652906689E-3</v>
      </c>
      <c r="Z977" s="18">
        <f t="shared" si="111"/>
        <v>8.47587593893955E-5</v>
      </c>
    </row>
    <row r="978" spans="1:26" s="5" customFormat="1" ht="15" customHeight="1" x14ac:dyDescent="0.25">
      <c r="A978" s="2">
        <v>2017</v>
      </c>
      <c r="B978" s="2">
        <v>2404</v>
      </c>
      <c r="C978" s="3" t="s">
        <v>9</v>
      </c>
      <c r="D978" s="4">
        <v>42886</v>
      </c>
      <c r="E978" s="2">
        <v>6701</v>
      </c>
      <c r="F978" s="3" t="s">
        <v>5</v>
      </c>
      <c r="G978" s="3" t="s">
        <v>1</v>
      </c>
      <c r="H978" s="3" t="s">
        <v>4</v>
      </c>
      <c r="I978" s="2">
        <v>1983</v>
      </c>
      <c r="J978" s="2">
        <v>500</v>
      </c>
      <c r="K978" s="2">
        <v>84</v>
      </c>
      <c r="L978" s="2">
        <v>0.7</v>
      </c>
      <c r="M978" s="1">
        <v>12.09</v>
      </c>
      <c r="N978" s="1">
        <v>2.7999999999999998E-4</v>
      </c>
      <c r="O978" s="1">
        <v>0.60499999999999998</v>
      </c>
      <c r="P978" s="1">
        <v>4.3999999999999999E-5</v>
      </c>
      <c r="Q978" s="1">
        <v>0.50069444377095995</v>
      </c>
      <c r="R978" s="1">
        <v>3.6717592719062699E-2</v>
      </c>
      <c r="S978" s="16"/>
      <c r="T978" s="16"/>
      <c r="V978" s="18"/>
      <c r="W978" s="18"/>
      <c r="Z978" s="18"/>
    </row>
    <row r="979" spans="1:26" s="5" customFormat="1" ht="15" customHeight="1" x14ac:dyDescent="0.25">
      <c r="A979" s="2">
        <v>2017</v>
      </c>
      <c r="B979" s="2">
        <v>2404</v>
      </c>
      <c r="C979" s="3" t="s">
        <v>9</v>
      </c>
      <c r="D979" s="4">
        <v>42886</v>
      </c>
      <c r="E979" s="2">
        <v>6702</v>
      </c>
      <c r="F979" s="3" t="s">
        <v>2</v>
      </c>
      <c r="G979" s="3" t="s">
        <v>1</v>
      </c>
      <c r="H979" s="3" t="s">
        <v>0</v>
      </c>
      <c r="I979" s="2">
        <v>2016</v>
      </c>
      <c r="J979" s="2">
        <v>500</v>
      </c>
      <c r="K979" s="2">
        <v>105</v>
      </c>
      <c r="L979" s="2">
        <v>0.7</v>
      </c>
      <c r="M979" s="1">
        <v>0.26</v>
      </c>
      <c r="N979" s="1">
        <v>3.9999999999999998E-6</v>
      </c>
      <c r="O979" s="1">
        <v>8.9999999999999993E-3</v>
      </c>
      <c r="P979" s="1">
        <v>3.9999999999999998E-7</v>
      </c>
      <c r="Q979" s="1">
        <v>1.0937499426386299E-2</v>
      </c>
      <c r="R979" s="1">
        <v>4.0509257047279202E-4</v>
      </c>
      <c r="S979" s="16">
        <f t="shared" si="105"/>
        <v>0.48975694434457367</v>
      </c>
      <c r="T979" s="16">
        <f t="shared" si="106"/>
        <v>3.6312500148589909E-2</v>
      </c>
      <c r="U979" s="5">
        <f t="shared" si="107"/>
        <v>1.3417998475193798E-3</v>
      </c>
      <c r="V979" s="18">
        <f t="shared" si="108"/>
        <v>9.9486301776958649E-5</v>
      </c>
      <c r="W979" s="18">
        <f t="shared" si="109"/>
        <v>9.1527397634801963E-5</v>
      </c>
      <c r="X979" s="5">
        <f>LOOKUP(G163,'Load Factor Adjustment'!$A$19:$A$27,'Load Factor Adjustment'!$D$19:$D$27)</f>
        <v>2</v>
      </c>
      <c r="Y979" s="5">
        <f t="shared" si="110"/>
        <v>2.6835996950387597E-3</v>
      </c>
      <c r="Z979" s="18">
        <f t="shared" si="111"/>
        <v>1.8305479526960393E-4</v>
      </c>
    </row>
    <row r="980" spans="1:26" s="5" customFormat="1" ht="15" customHeight="1" x14ac:dyDescent="0.25">
      <c r="A980" s="2">
        <v>2016</v>
      </c>
      <c r="B980" s="2">
        <v>2405</v>
      </c>
      <c r="C980" s="3" t="s">
        <v>9</v>
      </c>
      <c r="D980" s="4">
        <v>42796</v>
      </c>
      <c r="E980" s="2">
        <v>6699</v>
      </c>
      <c r="F980" s="3" t="s">
        <v>5</v>
      </c>
      <c r="G980" s="3" t="s">
        <v>1</v>
      </c>
      <c r="H980" s="3" t="s">
        <v>4</v>
      </c>
      <c r="I980" s="2">
        <v>1963</v>
      </c>
      <c r="J980" s="2">
        <v>700</v>
      </c>
      <c r="K980" s="2">
        <v>114</v>
      </c>
      <c r="L980" s="2">
        <v>0.7</v>
      </c>
      <c r="M980" s="1">
        <v>12.09</v>
      </c>
      <c r="N980" s="1">
        <v>2.7999999999999998E-4</v>
      </c>
      <c r="O980" s="1">
        <v>0.60499999999999998</v>
      </c>
      <c r="P980" s="1">
        <v>4.3999999999999999E-5</v>
      </c>
      <c r="Q980" s="1">
        <v>0.95131944316482397</v>
      </c>
      <c r="R980" s="1">
        <v>6.9763426166219195E-2</v>
      </c>
      <c r="S980" s="16"/>
      <c r="T980" s="16"/>
      <c r="V980" s="18"/>
      <c r="W980" s="18"/>
      <c r="Z980" s="18"/>
    </row>
    <row r="981" spans="1:26" s="5" customFormat="1" ht="15" customHeight="1" x14ac:dyDescent="0.25">
      <c r="A981" s="2">
        <v>2016</v>
      </c>
      <c r="B981" s="2">
        <v>2405</v>
      </c>
      <c r="C981" s="3" t="s">
        <v>9</v>
      </c>
      <c r="D981" s="4">
        <v>42796</v>
      </c>
      <c r="E981" s="2">
        <v>6700</v>
      </c>
      <c r="F981" s="3" t="s">
        <v>2</v>
      </c>
      <c r="G981" s="3" t="s">
        <v>1</v>
      </c>
      <c r="H981" s="3" t="s">
        <v>0</v>
      </c>
      <c r="I981" s="2">
        <v>2016</v>
      </c>
      <c r="J981" s="2">
        <v>700</v>
      </c>
      <c r="K981" s="2">
        <v>100</v>
      </c>
      <c r="L981" s="2">
        <v>0.7</v>
      </c>
      <c r="M981" s="1">
        <v>0.26</v>
      </c>
      <c r="N981" s="1">
        <v>3.9999999999999998E-6</v>
      </c>
      <c r="O981" s="1">
        <v>8.9999999999999993E-3</v>
      </c>
      <c r="P981" s="1">
        <v>3.9999999999999998E-7</v>
      </c>
      <c r="Q981" s="1">
        <v>1.4799381947006401E-2</v>
      </c>
      <c r="R981" s="1">
        <v>5.6172836545320898E-4</v>
      </c>
      <c r="S981" s="16">
        <f t="shared" si="105"/>
        <v>0.93652006121781761</v>
      </c>
      <c r="T981" s="16">
        <f t="shared" si="106"/>
        <v>6.9201697800765988E-2</v>
      </c>
      <c r="U981" s="5">
        <f t="shared" si="107"/>
        <v>2.5658083868981304E-3</v>
      </c>
      <c r="V981" s="18">
        <f t="shared" si="108"/>
        <v>1.8959369260483834E-4</v>
      </c>
      <c r="W981" s="18">
        <f t="shared" si="109"/>
        <v>1.7442619719645127E-4</v>
      </c>
      <c r="X981" s="5">
        <f>LOOKUP(G165,'Load Factor Adjustment'!$A$19:$A$27,'Load Factor Adjustment'!$D$19:$D$27)</f>
        <v>0.68571428571428572</v>
      </c>
      <c r="Y981" s="5">
        <f t="shared" si="110"/>
        <v>1.7594114653015753E-3</v>
      </c>
      <c r="Z981" s="18">
        <f t="shared" si="111"/>
        <v>1.1960653522042373E-4</v>
      </c>
    </row>
    <row r="982" spans="1:26" s="5" customFormat="1" ht="15" customHeight="1" x14ac:dyDescent="0.25">
      <c r="A982" s="2">
        <v>2015</v>
      </c>
      <c r="B982" s="2">
        <v>2406</v>
      </c>
      <c r="C982" s="3" t="s">
        <v>9</v>
      </c>
      <c r="D982" s="4">
        <v>42797</v>
      </c>
      <c r="E982" s="2">
        <v>6697</v>
      </c>
      <c r="F982" s="3" t="s">
        <v>5</v>
      </c>
      <c r="G982" s="3" t="s">
        <v>1</v>
      </c>
      <c r="H982" s="3" t="s">
        <v>8</v>
      </c>
      <c r="I982" s="2">
        <v>1999</v>
      </c>
      <c r="J982" s="2">
        <v>620</v>
      </c>
      <c r="K982" s="2">
        <v>85</v>
      </c>
      <c r="L982" s="2">
        <v>0.7</v>
      </c>
      <c r="M982" s="1">
        <v>6.54</v>
      </c>
      <c r="N982" s="1">
        <v>1.4999999999999999E-4</v>
      </c>
      <c r="O982" s="1">
        <v>0.55200000000000005</v>
      </c>
      <c r="P982" s="1">
        <v>4.0200000000000001E-5</v>
      </c>
      <c r="Q982" s="1">
        <v>0.33913425540919401</v>
      </c>
      <c r="R982" s="1">
        <v>4.2062406378820499E-2</v>
      </c>
      <c r="S982" s="16"/>
      <c r="T982" s="16"/>
      <c r="V982" s="18"/>
      <c r="W982" s="18"/>
      <c r="Z982" s="18"/>
    </row>
    <row r="983" spans="1:26" s="5" customFormat="1" ht="15" customHeight="1" x14ac:dyDescent="0.25">
      <c r="A983" s="2">
        <v>2015</v>
      </c>
      <c r="B983" s="2">
        <v>2406</v>
      </c>
      <c r="C983" s="3" t="s">
        <v>9</v>
      </c>
      <c r="D983" s="4">
        <v>42797</v>
      </c>
      <c r="E983" s="2">
        <v>6698</v>
      </c>
      <c r="F983" s="3" t="s">
        <v>2</v>
      </c>
      <c r="G983" s="3" t="s">
        <v>1</v>
      </c>
      <c r="H983" s="3" t="s">
        <v>0</v>
      </c>
      <c r="I983" s="2">
        <v>2016</v>
      </c>
      <c r="J983" s="2">
        <v>620</v>
      </c>
      <c r="K983" s="2">
        <v>106</v>
      </c>
      <c r="L983" s="2">
        <v>0.7</v>
      </c>
      <c r="M983" s="1">
        <v>2.3199999999999998</v>
      </c>
      <c r="N983" s="1">
        <v>3.0000000000000001E-5</v>
      </c>
      <c r="O983" s="1">
        <v>0.112</v>
      </c>
      <c r="P983" s="1">
        <v>7.9999999999999996E-6</v>
      </c>
      <c r="Q983" s="1">
        <v>0.122362926510551</v>
      </c>
      <c r="R983" s="1">
        <v>6.9371111651052196E-3</v>
      </c>
      <c r="S983" s="16">
        <f t="shared" si="105"/>
        <v>0.21677132889864301</v>
      </c>
      <c r="T983" s="16">
        <f t="shared" si="106"/>
        <v>3.5125295213715282E-2</v>
      </c>
      <c r="U983" s="5">
        <f t="shared" si="107"/>
        <v>5.9389405177710417E-4</v>
      </c>
      <c r="V983" s="18">
        <f t="shared" si="108"/>
        <v>9.6233685517028164E-5</v>
      </c>
      <c r="W983" s="18">
        <f t="shared" si="109"/>
        <v>8.8534990675665922E-5</v>
      </c>
      <c r="X983" s="5">
        <f>LOOKUP(G167,'Load Factor Adjustment'!$A$19:$A$27,'Load Factor Adjustment'!$D$19:$D$27)</f>
        <v>0.68571428571428572</v>
      </c>
      <c r="Y983" s="5">
        <f t="shared" si="110"/>
        <v>4.0724163550429998E-4</v>
      </c>
      <c r="Z983" s="18">
        <f t="shared" si="111"/>
        <v>6.0709707891885204E-5</v>
      </c>
    </row>
    <row r="984" spans="1:26" s="5" customFormat="1" ht="15" customHeight="1" x14ac:dyDescent="0.25">
      <c r="A984" s="2">
        <v>2015</v>
      </c>
      <c r="B984" s="2">
        <v>2410</v>
      </c>
      <c r="C984" s="3" t="s">
        <v>10</v>
      </c>
      <c r="D984" s="4">
        <v>42837</v>
      </c>
      <c r="E984" s="2">
        <v>6378</v>
      </c>
      <c r="F984" s="3" t="s">
        <v>5</v>
      </c>
      <c r="G984" s="3" t="s">
        <v>1</v>
      </c>
      <c r="H984" s="3" t="s">
        <v>4</v>
      </c>
      <c r="I984" s="2">
        <v>1985</v>
      </c>
      <c r="J984" s="2">
        <v>300</v>
      </c>
      <c r="K984" s="2">
        <v>200</v>
      </c>
      <c r="L984" s="2">
        <v>0.7</v>
      </c>
      <c r="M984" s="1">
        <v>10.23</v>
      </c>
      <c r="N984" s="1">
        <v>2.4000000000000001E-4</v>
      </c>
      <c r="O984" s="1">
        <v>0.39600000000000002</v>
      </c>
      <c r="P984" s="1">
        <v>2.8799999999999999E-5</v>
      </c>
      <c r="Q984" s="1">
        <v>0.59027774358539697</v>
      </c>
      <c r="R984" s="1">
        <v>3.2333332294319901E-2</v>
      </c>
      <c r="S984" s="16"/>
      <c r="T984" s="16"/>
      <c r="V984" s="18"/>
      <c r="W984" s="18"/>
      <c r="Z984" s="18"/>
    </row>
    <row r="985" spans="1:26" s="5" customFormat="1" ht="15" customHeight="1" x14ac:dyDescent="0.25">
      <c r="A985" s="2">
        <v>2015</v>
      </c>
      <c r="B985" s="2">
        <v>2410</v>
      </c>
      <c r="C985" s="3" t="s">
        <v>10</v>
      </c>
      <c r="D985" s="4">
        <v>42837</v>
      </c>
      <c r="E985" s="2">
        <v>6379</v>
      </c>
      <c r="F985" s="3" t="s">
        <v>2</v>
      </c>
      <c r="G985" s="3" t="s">
        <v>1</v>
      </c>
      <c r="H985" s="3" t="s">
        <v>0</v>
      </c>
      <c r="I985" s="2">
        <v>2016</v>
      </c>
      <c r="J985" s="2">
        <v>300</v>
      </c>
      <c r="K985" s="2">
        <v>105</v>
      </c>
      <c r="L985" s="2">
        <v>0.7</v>
      </c>
      <c r="M985" s="1">
        <v>0.26</v>
      </c>
      <c r="N985" s="1">
        <v>3.9999999999999998E-6</v>
      </c>
      <c r="O985" s="1">
        <v>8.9999999999999993E-3</v>
      </c>
      <c r="P985" s="1">
        <v>3.9999999999999998E-7</v>
      </c>
      <c r="Q985" s="1">
        <v>6.4652774355107197E-3</v>
      </c>
      <c r="R985" s="1">
        <v>2.3333332011340701E-4</v>
      </c>
      <c r="S985" s="16">
        <f t="shared" si="105"/>
        <v>0.58381246614988624</v>
      </c>
      <c r="T985" s="16">
        <f t="shared" si="106"/>
        <v>3.2099998974206491E-2</v>
      </c>
      <c r="U985" s="5">
        <f t="shared" si="107"/>
        <v>1.5994862086298252E-3</v>
      </c>
      <c r="V985" s="18">
        <f t="shared" si="108"/>
        <v>8.7945202669058875E-5</v>
      </c>
      <c r="W985" s="18">
        <f t="shared" si="109"/>
        <v>8.0909586455534167E-5</v>
      </c>
      <c r="X985" s="5">
        <f>LOOKUP(G169,'Load Factor Adjustment'!$A$19:$A$27,'Load Factor Adjustment'!$D$19:$D$27)</f>
        <v>0.68571428571428572</v>
      </c>
      <c r="Y985" s="5">
        <f t="shared" si="110"/>
        <v>1.0967905430604517E-3</v>
      </c>
      <c r="Z985" s="18">
        <f t="shared" si="111"/>
        <v>5.5480859283794859E-5</v>
      </c>
    </row>
    <row r="986" spans="1:26" s="5" customFormat="1" ht="15" customHeight="1" x14ac:dyDescent="0.25">
      <c r="A986" s="2">
        <v>2015</v>
      </c>
      <c r="B986" s="2">
        <v>2416</v>
      </c>
      <c r="C986" s="3" t="s">
        <v>10</v>
      </c>
      <c r="D986" s="4">
        <v>42790</v>
      </c>
      <c r="E986" s="2">
        <v>6308</v>
      </c>
      <c r="F986" s="3" t="s">
        <v>5</v>
      </c>
      <c r="G986" s="3" t="s">
        <v>1</v>
      </c>
      <c r="H986" s="3" t="s">
        <v>4</v>
      </c>
      <c r="I986" s="2">
        <v>1976</v>
      </c>
      <c r="J986" s="2">
        <v>600</v>
      </c>
      <c r="K986" s="2">
        <v>77</v>
      </c>
      <c r="L986" s="2">
        <v>0.7</v>
      </c>
      <c r="M986" s="1">
        <v>12.09</v>
      </c>
      <c r="N986" s="1">
        <v>2.7999999999999998E-4</v>
      </c>
      <c r="O986" s="1">
        <v>0.60499999999999998</v>
      </c>
      <c r="P986" s="1">
        <v>4.3999999999999999E-5</v>
      </c>
      <c r="Q986" s="1">
        <v>0.55076388814805599</v>
      </c>
      <c r="R986" s="1">
        <v>4.0389351990968998E-2</v>
      </c>
      <c r="S986" s="16"/>
      <c r="T986" s="16"/>
      <c r="V986" s="18"/>
      <c r="W986" s="18"/>
      <c r="Z986" s="18"/>
    </row>
    <row r="987" spans="1:26" s="5" customFormat="1" ht="15" customHeight="1" x14ac:dyDescent="0.25">
      <c r="A987" s="2">
        <v>2015</v>
      </c>
      <c r="B987" s="2">
        <v>2416</v>
      </c>
      <c r="C987" s="3" t="s">
        <v>10</v>
      </c>
      <c r="D987" s="4">
        <v>42790</v>
      </c>
      <c r="E987" s="2">
        <v>6309</v>
      </c>
      <c r="F987" s="3" t="s">
        <v>2</v>
      </c>
      <c r="G987" s="3" t="s">
        <v>1</v>
      </c>
      <c r="H987" s="3" t="s">
        <v>0</v>
      </c>
      <c r="I987" s="2">
        <v>2016</v>
      </c>
      <c r="J987" s="2">
        <v>600</v>
      </c>
      <c r="K987" s="2">
        <v>55</v>
      </c>
      <c r="L987" s="2">
        <v>0.7</v>
      </c>
      <c r="M987" s="1">
        <v>2.74</v>
      </c>
      <c r="N987" s="1">
        <v>3.6000000000000001E-5</v>
      </c>
      <c r="O987" s="1">
        <v>8.9999999999999993E-3</v>
      </c>
      <c r="P987" s="1">
        <v>8.9999999999999996E-7</v>
      </c>
      <c r="Q987" s="1">
        <v>7.2518517623639103E-2</v>
      </c>
      <c r="R987" s="1">
        <v>2.9791664981759601E-4</v>
      </c>
      <c r="S987" s="16">
        <f t="shared" si="105"/>
        <v>0.4782453705244169</v>
      </c>
      <c r="T987" s="16">
        <f t="shared" si="106"/>
        <v>4.00914353411514E-2</v>
      </c>
      <c r="U987" s="5">
        <f t="shared" si="107"/>
        <v>1.3102612891079915E-3</v>
      </c>
      <c r="V987" s="18">
        <f t="shared" si="108"/>
        <v>1.0983954887986685E-4</v>
      </c>
      <c r="W987" s="18">
        <f t="shared" si="109"/>
        <v>1.0105238496947751E-4</v>
      </c>
      <c r="X987" s="5">
        <f>LOOKUP(G171,'Load Factor Adjustment'!$A$19:$A$27,'Load Factor Adjustment'!$D$19:$D$27)</f>
        <v>0.68571428571428572</v>
      </c>
      <c r="Y987" s="5">
        <f t="shared" si="110"/>
        <v>8.984648839597656E-4</v>
      </c>
      <c r="Z987" s="18">
        <f t="shared" si="111"/>
        <v>6.9293063979070294E-5</v>
      </c>
    </row>
    <row r="988" spans="1:26" s="5" customFormat="1" ht="15" customHeight="1" x14ac:dyDescent="0.25">
      <c r="A988" s="2">
        <v>2015</v>
      </c>
      <c r="B988" s="2">
        <v>2417</v>
      </c>
      <c r="C988" s="3" t="s">
        <v>10</v>
      </c>
      <c r="D988" s="4">
        <v>42781</v>
      </c>
      <c r="E988" s="2">
        <v>6316</v>
      </c>
      <c r="F988" s="3" t="s">
        <v>5</v>
      </c>
      <c r="G988" s="3" t="s">
        <v>1</v>
      </c>
      <c r="H988" s="3" t="s">
        <v>4</v>
      </c>
      <c r="I988" s="2">
        <v>1971</v>
      </c>
      <c r="J988" s="2">
        <v>1200</v>
      </c>
      <c r="K988" s="2">
        <v>116</v>
      </c>
      <c r="L988" s="2">
        <v>0.7</v>
      </c>
      <c r="M988" s="1">
        <v>12.09</v>
      </c>
      <c r="N988" s="1">
        <v>2.7999999999999998E-4</v>
      </c>
      <c r="O988" s="1">
        <v>0.60499999999999998</v>
      </c>
      <c r="P988" s="1">
        <v>4.3999999999999999E-5</v>
      </c>
      <c r="Q988" s="1">
        <v>1.65944444221232</v>
      </c>
      <c r="R988" s="1">
        <v>0.121692593011751</v>
      </c>
      <c r="S988" s="16"/>
      <c r="T988" s="16"/>
      <c r="V988" s="18"/>
      <c r="W988" s="18"/>
      <c r="Z988" s="18"/>
    </row>
    <row r="989" spans="1:26" s="5" customFormat="1" ht="15" customHeight="1" x14ac:dyDescent="0.25">
      <c r="A989" s="2">
        <v>2015</v>
      </c>
      <c r="B989" s="2">
        <v>2417</v>
      </c>
      <c r="C989" s="3" t="s">
        <v>10</v>
      </c>
      <c r="D989" s="4">
        <v>42781</v>
      </c>
      <c r="E989" s="2">
        <v>6767</v>
      </c>
      <c r="F989" s="3" t="s">
        <v>2</v>
      </c>
      <c r="G989" s="3" t="s">
        <v>1</v>
      </c>
      <c r="H989" s="3" t="s">
        <v>0</v>
      </c>
      <c r="I989" s="2">
        <v>2016</v>
      </c>
      <c r="J989" s="2">
        <v>1200</v>
      </c>
      <c r="K989" s="2">
        <v>115</v>
      </c>
      <c r="L989" s="2">
        <v>0.7</v>
      </c>
      <c r="M989" s="1">
        <v>2.3199999999999998</v>
      </c>
      <c r="N989" s="1">
        <v>3.0000000000000001E-5</v>
      </c>
      <c r="O989" s="1">
        <v>0.112</v>
      </c>
      <c r="P989" s="1">
        <v>7.9999999999999996E-6</v>
      </c>
      <c r="Q989" s="1">
        <v>0.26620369157768498</v>
      </c>
      <c r="R989" s="1">
        <v>1.7037037102107602E-2</v>
      </c>
      <c r="S989" s="16">
        <f t="shared" si="105"/>
        <v>1.3932407506346349</v>
      </c>
      <c r="T989" s="16">
        <f t="shared" si="106"/>
        <v>0.1046555559096434</v>
      </c>
      <c r="U989" s="5">
        <f t="shared" si="107"/>
        <v>3.8170979469442051E-3</v>
      </c>
      <c r="V989" s="18">
        <f t="shared" si="108"/>
        <v>2.8672755043737918E-4</v>
      </c>
      <c r="W989" s="18">
        <f t="shared" si="109"/>
        <v>2.6378934640238887E-4</v>
      </c>
      <c r="X989" s="5">
        <f>LOOKUP(G173,'Load Factor Adjustment'!$A$19:$A$27,'Load Factor Adjustment'!$D$19:$D$27)</f>
        <v>0.68571428571428572</v>
      </c>
      <c r="Y989" s="5">
        <f t="shared" si="110"/>
        <v>2.6174385921903121E-3</v>
      </c>
      <c r="Z989" s="18">
        <f t="shared" si="111"/>
        <v>1.8088412324735237E-4</v>
      </c>
    </row>
    <row r="990" spans="1:26" s="5" customFormat="1" ht="15" customHeight="1" x14ac:dyDescent="0.25">
      <c r="A990" s="2">
        <v>2016</v>
      </c>
      <c r="B990" s="2">
        <v>2427</v>
      </c>
      <c r="C990" s="3" t="s">
        <v>10</v>
      </c>
      <c r="D990" s="4">
        <v>42856</v>
      </c>
      <c r="E990" s="2">
        <v>6359</v>
      </c>
      <c r="F990" s="3" t="s">
        <v>5</v>
      </c>
      <c r="G990" s="3" t="s">
        <v>1</v>
      </c>
      <c r="H990" s="3" t="s">
        <v>4</v>
      </c>
      <c r="I990" s="2">
        <v>1997</v>
      </c>
      <c r="J990" s="2">
        <v>1100</v>
      </c>
      <c r="K990" s="2">
        <v>83</v>
      </c>
      <c r="L990" s="2">
        <v>0.7</v>
      </c>
      <c r="M990" s="1">
        <v>8.17</v>
      </c>
      <c r="N990" s="1">
        <v>1.9000000000000001E-4</v>
      </c>
      <c r="O990" s="1">
        <v>0.47899999999999998</v>
      </c>
      <c r="P990" s="1">
        <v>3.6100000000000003E-5</v>
      </c>
      <c r="Q990" s="1">
        <v>0.73617669553727605</v>
      </c>
      <c r="R990" s="1">
        <v>6.4262235355825897E-2</v>
      </c>
      <c r="S990" s="16"/>
      <c r="T990" s="16"/>
      <c r="V990" s="18"/>
      <c r="W990" s="18"/>
      <c r="Z990" s="18"/>
    </row>
    <row r="991" spans="1:26" s="5" customFormat="1" ht="15" customHeight="1" x14ac:dyDescent="0.25">
      <c r="A991" s="2">
        <v>2016</v>
      </c>
      <c r="B991" s="2">
        <v>2427</v>
      </c>
      <c r="C991" s="3" t="s">
        <v>10</v>
      </c>
      <c r="D991" s="4">
        <v>42856</v>
      </c>
      <c r="E991" s="2">
        <v>6360</v>
      </c>
      <c r="F991" s="3" t="s">
        <v>2</v>
      </c>
      <c r="G991" s="3" t="s">
        <v>1</v>
      </c>
      <c r="H991" s="3" t="s">
        <v>13</v>
      </c>
      <c r="I991" s="2">
        <v>2015</v>
      </c>
      <c r="J991" s="2">
        <v>1100</v>
      </c>
      <c r="K991" s="2">
        <v>101</v>
      </c>
      <c r="L991" s="2">
        <v>0.7</v>
      </c>
      <c r="M991" s="1">
        <v>2.3199999999999998</v>
      </c>
      <c r="N991" s="1">
        <v>3.0000000000000001E-5</v>
      </c>
      <c r="O991" s="1">
        <v>0.112</v>
      </c>
      <c r="P991" s="1">
        <v>7.9999999999999996E-6</v>
      </c>
      <c r="Q991" s="1">
        <v>0.213027382267368</v>
      </c>
      <c r="R991" s="1">
        <v>1.3373148207240001E-2</v>
      </c>
      <c r="S991" s="16">
        <f t="shared" si="105"/>
        <v>0.5231493132699081</v>
      </c>
      <c r="T991" s="16">
        <f t="shared" si="106"/>
        <v>5.0889087148585893E-2</v>
      </c>
      <c r="U991" s="5">
        <f t="shared" si="107"/>
        <v>1.4332857897805702E-3</v>
      </c>
      <c r="V991" s="18">
        <f t="shared" si="108"/>
        <v>1.3942215657146819E-4</v>
      </c>
      <c r="W991" s="18">
        <f t="shared" si="109"/>
        <v>1.2826838404575073E-4</v>
      </c>
      <c r="X991" s="5">
        <f>LOOKUP(G175,'Load Factor Adjustment'!$A$19:$A$27,'Load Factor Adjustment'!$D$19:$D$27)</f>
        <v>0.68571428571428572</v>
      </c>
      <c r="Y991" s="5">
        <f t="shared" si="110"/>
        <v>9.8282454156381959E-4</v>
      </c>
      <c r="Z991" s="18">
        <f t="shared" si="111"/>
        <v>8.7955463345657639E-5</v>
      </c>
    </row>
    <row r="992" spans="1:26" s="5" customFormat="1" ht="15" customHeight="1" x14ac:dyDescent="0.25">
      <c r="A992" s="2">
        <v>2016</v>
      </c>
      <c r="B992" s="2">
        <v>2430</v>
      </c>
      <c r="C992" s="3" t="s">
        <v>10</v>
      </c>
      <c r="D992" s="4">
        <v>42832</v>
      </c>
      <c r="E992" s="2">
        <v>6384</v>
      </c>
      <c r="F992" s="3" t="s">
        <v>5</v>
      </c>
      <c r="G992" s="3" t="s">
        <v>1</v>
      </c>
      <c r="H992" s="3" t="s">
        <v>4</v>
      </c>
      <c r="I992" s="2">
        <v>1980</v>
      </c>
      <c r="J992" s="2">
        <v>200</v>
      </c>
      <c r="K992" s="2">
        <v>72</v>
      </c>
      <c r="L992" s="2">
        <v>0.7</v>
      </c>
      <c r="M992" s="1">
        <v>12.09</v>
      </c>
      <c r="N992" s="1">
        <v>2.7999999999999998E-4</v>
      </c>
      <c r="O992" s="1">
        <v>0.60499999999999998</v>
      </c>
      <c r="P992" s="1">
        <v>4.3999999999999999E-5</v>
      </c>
      <c r="Q992" s="1">
        <v>0.159844444099107</v>
      </c>
      <c r="R992" s="1">
        <v>1.07311111716001E-2</v>
      </c>
      <c r="S992" s="16"/>
      <c r="T992" s="16"/>
      <c r="V992" s="18"/>
      <c r="W992" s="18"/>
      <c r="Z992" s="18"/>
    </row>
    <row r="993" spans="1:26" s="5" customFormat="1" ht="15" customHeight="1" x14ac:dyDescent="0.25">
      <c r="A993" s="2">
        <v>2016</v>
      </c>
      <c r="B993" s="2">
        <v>2430</v>
      </c>
      <c r="C993" s="3" t="s">
        <v>10</v>
      </c>
      <c r="D993" s="4">
        <v>42832</v>
      </c>
      <c r="E993" s="2">
        <v>6385</v>
      </c>
      <c r="F993" s="3" t="s">
        <v>2</v>
      </c>
      <c r="G993" s="3" t="s">
        <v>1</v>
      </c>
      <c r="H993" s="3" t="s">
        <v>0</v>
      </c>
      <c r="I993" s="2">
        <v>2016</v>
      </c>
      <c r="J993" s="2">
        <v>200</v>
      </c>
      <c r="K993" s="2">
        <v>90</v>
      </c>
      <c r="L993" s="2">
        <v>0.7</v>
      </c>
      <c r="M993" s="1">
        <v>0.26</v>
      </c>
      <c r="N993" s="1">
        <v>3.4999999999999999E-6</v>
      </c>
      <c r="O993" s="1">
        <v>8.9999999999999993E-3</v>
      </c>
      <c r="P993" s="1">
        <v>8.9999999999999996E-7</v>
      </c>
      <c r="Q993" s="1">
        <v>3.6597220281095202E-3</v>
      </c>
      <c r="R993" s="1">
        <v>1.37499991930058E-4</v>
      </c>
      <c r="S993" s="16">
        <f t="shared" si="105"/>
        <v>0.15618472207099748</v>
      </c>
      <c r="T993" s="16">
        <f t="shared" si="106"/>
        <v>1.0593611179670042E-2</v>
      </c>
      <c r="U993" s="5">
        <f t="shared" si="107"/>
        <v>4.2790334813971913E-4</v>
      </c>
      <c r="V993" s="18">
        <f t="shared" si="108"/>
        <v>2.9023592273068608E-5</v>
      </c>
      <c r="W993" s="18">
        <f t="shared" si="109"/>
        <v>2.670170489122312E-5</v>
      </c>
      <c r="X993" s="5">
        <f>LOOKUP(G177,'Load Factor Adjustment'!$A$19:$A$27,'Load Factor Adjustment'!$D$19:$D$27)</f>
        <v>0.68571428571428572</v>
      </c>
      <c r="Y993" s="5">
        <f t="shared" si="110"/>
        <v>2.9341943872437882E-4</v>
      </c>
      <c r="Z993" s="18">
        <f t="shared" si="111"/>
        <v>1.830974049683871E-5</v>
      </c>
    </row>
    <row r="994" spans="1:26" s="5" customFormat="1" ht="15" customHeight="1" x14ac:dyDescent="0.25">
      <c r="A994" s="2">
        <v>2016</v>
      </c>
      <c r="B994" s="2">
        <v>2431</v>
      </c>
      <c r="C994" s="3" t="s">
        <v>10</v>
      </c>
      <c r="D994" s="4">
        <v>42853</v>
      </c>
      <c r="E994" s="2">
        <v>6400</v>
      </c>
      <c r="F994" s="3" t="s">
        <v>5</v>
      </c>
      <c r="G994" s="3" t="s">
        <v>1</v>
      </c>
      <c r="H994" s="3" t="s">
        <v>4</v>
      </c>
      <c r="I994" s="2">
        <v>1981</v>
      </c>
      <c r="J994" s="2">
        <v>300</v>
      </c>
      <c r="K994" s="2">
        <v>156</v>
      </c>
      <c r="L994" s="2">
        <v>0.7</v>
      </c>
      <c r="M994" s="1">
        <v>10.23</v>
      </c>
      <c r="N994" s="1">
        <v>2.4000000000000001E-4</v>
      </c>
      <c r="O994" s="1">
        <v>0.39600000000000002</v>
      </c>
      <c r="P994" s="1">
        <v>2.8799999999999999E-5</v>
      </c>
      <c r="Q994" s="1">
        <v>0.473416639446813</v>
      </c>
      <c r="R994" s="1">
        <v>2.67799991196528E-2</v>
      </c>
      <c r="S994" s="16"/>
      <c r="T994" s="16"/>
      <c r="V994" s="18"/>
      <c r="W994" s="18"/>
      <c r="Z994" s="18"/>
    </row>
    <row r="995" spans="1:26" s="5" customFormat="1" ht="15" customHeight="1" x14ac:dyDescent="0.25">
      <c r="A995" s="2">
        <v>2016</v>
      </c>
      <c r="B995" s="2">
        <v>2431</v>
      </c>
      <c r="C995" s="3" t="s">
        <v>10</v>
      </c>
      <c r="D995" s="4">
        <v>42853</v>
      </c>
      <c r="E995" s="2">
        <v>6401</v>
      </c>
      <c r="F995" s="3" t="s">
        <v>2</v>
      </c>
      <c r="G995" s="3" t="s">
        <v>1</v>
      </c>
      <c r="H995" s="3" t="s">
        <v>0</v>
      </c>
      <c r="I995" s="2">
        <v>2016</v>
      </c>
      <c r="J995" s="2">
        <v>300</v>
      </c>
      <c r="K995" s="2">
        <v>165</v>
      </c>
      <c r="L995" s="2">
        <v>0.7</v>
      </c>
      <c r="M995" s="1">
        <v>0.26</v>
      </c>
      <c r="N995" s="1">
        <v>3.9999999999999998E-6</v>
      </c>
      <c r="O995" s="1">
        <v>8.9999999999999993E-3</v>
      </c>
      <c r="P995" s="1">
        <v>3.9999999999999998E-7</v>
      </c>
      <c r="Q995" s="1">
        <v>1.0159721684374E-2</v>
      </c>
      <c r="R995" s="1">
        <v>3.6666664589249598E-4</v>
      </c>
      <c r="S995" s="16">
        <f t="shared" si="105"/>
        <v>0.46325691776243899</v>
      </c>
      <c r="T995" s="16">
        <f t="shared" si="106"/>
        <v>2.6413332473760303E-2</v>
      </c>
      <c r="U995" s="5">
        <f t="shared" si="107"/>
        <v>1.2691970349655863E-3</v>
      </c>
      <c r="V995" s="18">
        <f t="shared" si="108"/>
        <v>7.236529444865837E-5</v>
      </c>
      <c r="W995" s="18">
        <f t="shared" si="109"/>
        <v>6.6576070892765705E-5</v>
      </c>
      <c r="X995" s="5">
        <f>LOOKUP(G179,'Load Factor Adjustment'!$A$19:$A$27,'Load Factor Adjustment'!$D$19:$D$27)</f>
        <v>0.68571428571428572</v>
      </c>
      <c r="Y995" s="5">
        <f t="shared" si="110"/>
        <v>8.7030653826211635E-4</v>
      </c>
      <c r="Z995" s="18">
        <f t="shared" si="111"/>
        <v>4.5652162897896482E-5</v>
      </c>
    </row>
    <row r="996" spans="1:26" s="5" customFormat="1" ht="15" customHeight="1" x14ac:dyDescent="0.25">
      <c r="A996" s="2">
        <v>2016</v>
      </c>
      <c r="B996" s="2">
        <v>2436</v>
      </c>
      <c r="C996" s="3" t="s">
        <v>10</v>
      </c>
      <c r="D996" s="4">
        <v>42853</v>
      </c>
      <c r="E996" s="2">
        <v>6353</v>
      </c>
      <c r="F996" s="3" t="s">
        <v>5</v>
      </c>
      <c r="G996" s="3" t="s">
        <v>1</v>
      </c>
      <c r="H996" s="3" t="s">
        <v>4</v>
      </c>
      <c r="I996" s="2">
        <v>1975</v>
      </c>
      <c r="J996" s="2">
        <v>300</v>
      </c>
      <c r="K996" s="2">
        <v>120</v>
      </c>
      <c r="L996" s="2">
        <v>0.7</v>
      </c>
      <c r="M996" s="1">
        <v>11.16</v>
      </c>
      <c r="N996" s="1">
        <v>2.5999999999999998E-4</v>
      </c>
      <c r="O996" s="1">
        <v>0.39600000000000002</v>
      </c>
      <c r="P996" s="1">
        <v>2.8799999999999999E-5</v>
      </c>
      <c r="Q996" s="1">
        <v>0.39666665590885603</v>
      </c>
      <c r="R996" s="1">
        <v>2.0599999322809901E-2</v>
      </c>
      <c r="S996" s="16"/>
      <c r="T996" s="16"/>
      <c r="V996" s="18"/>
      <c r="W996" s="18"/>
      <c r="Z996" s="18"/>
    </row>
    <row r="997" spans="1:26" s="5" customFormat="1" ht="15" customHeight="1" x14ac:dyDescent="0.25">
      <c r="A997" s="2">
        <v>2016</v>
      </c>
      <c r="B997" s="2">
        <v>2436</v>
      </c>
      <c r="C997" s="3" t="s">
        <v>10</v>
      </c>
      <c r="D997" s="4">
        <v>42853</v>
      </c>
      <c r="E997" s="2">
        <v>6354</v>
      </c>
      <c r="F997" s="3" t="s">
        <v>2</v>
      </c>
      <c r="G997" s="3" t="s">
        <v>1</v>
      </c>
      <c r="H997" s="3" t="s">
        <v>0</v>
      </c>
      <c r="I997" s="2">
        <v>2016</v>
      </c>
      <c r="J997" s="2">
        <v>300</v>
      </c>
      <c r="K997" s="2">
        <v>155</v>
      </c>
      <c r="L997" s="2">
        <v>0.7</v>
      </c>
      <c r="M997" s="1">
        <v>0.26</v>
      </c>
      <c r="N997" s="1">
        <v>3.9999999999999998E-6</v>
      </c>
      <c r="O997" s="1">
        <v>8.9999999999999993E-3</v>
      </c>
      <c r="P997" s="1">
        <v>3.9999999999999998E-7</v>
      </c>
      <c r="Q997" s="1">
        <v>9.5439809762301198E-3</v>
      </c>
      <c r="R997" s="1">
        <v>3.44444424929315E-4</v>
      </c>
      <c r="S997" s="16">
        <f t="shared" si="105"/>
        <v>0.38712267493262592</v>
      </c>
      <c r="T997" s="16">
        <f t="shared" si="106"/>
        <v>2.0255554897880584E-2</v>
      </c>
      <c r="U997" s="5">
        <f t="shared" si="107"/>
        <v>1.0606100683085641E-3</v>
      </c>
      <c r="V997" s="18">
        <f t="shared" si="108"/>
        <v>5.5494670953097492E-5</v>
      </c>
      <c r="W997" s="18">
        <f t="shared" si="109"/>
        <v>5.1055097276849693E-5</v>
      </c>
      <c r="X997" s="5">
        <f>LOOKUP(G181,'Load Factor Adjustment'!$A$19:$A$27,'Load Factor Adjustment'!$D$19:$D$27)</f>
        <v>0.68571428571428572</v>
      </c>
      <c r="Y997" s="5">
        <f t="shared" si="110"/>
        <v>7.2727547541158683E-4</v>
      </c>
      <c r="Z997" s="18">
        <f t="shared" si="111"/>
        <v>3.5009209561268359E-5</v>
      </c>
    </row>
    <row r="998" spans="1:26" s="5" customFormat="1" ht="15" customHeight="1" x14ac:dyDescent="0.25">
      <c r="A998" s="2">
        <v>2016</v>
      </c>
      <c r="B998" s="2">
        <v>2437</v>
      </c>
      <c r="C998" s="3" t="s">
        <v>10</v>
      </c>
      <c r="D998" s="4">
        <v>42766</v>
      </c>
      <c r="E998" s="2">
        <v>6268</v>
      </c>
      <c r="F998" s="3" t="s">
        <v>5</v>
      </c>
      <c r="G998" s="3" t="s">
        <v>1</v>
      </c>
      <c r="H998" s="3" t="s">
        <v>4</v>
      </c>
      <c r="I998" s="2">
        <v>1981</v>
      </c>
      <c r="J998" s="2">
        <v>365</v>
      </c>
      <c r="K998" s="2">
        <v>72</v>
      </c>
      <c r="L998" s="2">
        <v>0.7</v>
      </c>
      <c r="M998" s="1">
        <v>12.09</v>
      </c>
      <c r="N998" s="1">
        <v>2.7999999999999998E-4</v>
      </c>
      <c r="O998" s="1">
        <v>0.60499999999999998</v>
      </c>
      <c r="P998" s="1">
        <v>4.3999999999999999E-5</v>
      </c>
      <c r="Q998" s="1">
        <v>0.313291666245258</v>
      </c>
      <c r="R998" s="1">
        <v>2.2974722301356401E-2</v>
      </c>
      <c r="S998" s="16"/>
      <c r="T998" s="16"/>
      <c r="V998" s="18"/>
      <c r="W998" s="18"/>
      <c r="Z998" s="18"/>
    </row>
    <row r="999" spans="1:26" s="5" customFormat="1" ht="15" customHeight="1" x14ac:dyDescent="0.25">
      <c r="A999" s="2">
        <v>2016</v>
      </c>
      <c r="B999" s="2">
        <v>2437</v>
      </c>
      <c r="C999" s="3" t="s">
        <v>10</v>
      </c>
      <c r="D999" s="4">
        <v>42766</v>
      </c>
      <c r="E999" s="2">
        <v>6269</v>
      </c>
      <c r="F999" s="3" t="s">
        <v>2</v>
      </c>
      <c r="G999" s="3" t="s">
        <v>1</v>
      </c>
      <c r="H999" s="3" t="s">
        <v>0</v>
      </c>
      <c r="I999" s="2">
        <v>2014</v>
      </c>
      <c r="J999" s="2">
        <v>365</v>
      </c>
      <c r="K999" s="2">
        <v>54</v>
      </c>
      <c r="L999" s="2">
        <v>0.7</v>
      </c>
      <c r="M999" s="1">
        <v>2.74</v>
      </c>
      <c r="N999" s="1">
        <v>3.6000000000000001E-5</v>
      </c>
      <c r="O999" s="1">
        <v>8.9999999999999993E-3</v>
      </c>
      <c r="P999" s="1">
        <v>8.9999999999999996E-7</v>
      </c>
      <c r="Q999" s="1">
        <v>4.2670020287047299E-2</v>
      </c>
      <c r="R999" s="1">
        <v>1.6185467815731599E-4</v>
      </c>
      <c r="S999" s="16">
        <f t="shared" si="105"/>
        <v>0.2706216459582107</v>
      </c>
      <c r="T999" s="16">
        <f t="shared" si="106"/>
        <v>2.2812867623199087E-2</v>
      </c>
      <c r="U999" s="5">
        <f t="shared" si="107"/>
        <v>7.4142916700879649E-4</v>
      </c>
      <c r="V999" s="18">
        <f t="shared" si="108"/>
        <v>6.2501007186846811E-5</v>
      </c>
      <c r="W999" s="18">
        <f t="shared" si="109"/>
        <v>5.7500926611899069E-5</v>
      </c>
      <c r="X999" s="5">
        <f>LOOKUP(G183,'Load Factor Adjustment'!$A$19:$A$27,'Load Factor Adjustment'!$D$19:$D$27)</f>
        <v>0.68571428571428572</v>
      </c>
      <c r="Y999" s="5">
        <f t="shared" si="110"/>
        <v>5.0840857166317471E-4</v>
      </c>
      <c r="Z999" s="18">
        <f t="shared" si="111"/>
        <v>3.9429206819587936E-5</v>
      </c>
    </row>
    <row r="1000" spans="1:26" s="5" customFormat="1" ht="15" customHeight="1" x14ac:dyDescent="0.25">
      <c r="A1000" s="2">
        <v>2016</v>
      </c>
      <c r="B1000" s="2">
        <v>2440</v>
      </c>
      <c r="C1000" s="3" t="s">
        <v>10</v>
      </c>
      <c r="D1000" s="4">
        <v>42835</v>
      </c>
      <c r="E1000" s="2">
        <v>6266</v>
      </c>
      <c r="F1000" s="3" t="s">
        <v>5</v>
      </c>
      <c r="G1000" s="3" t="s">
        <v>1</v>
      </c>
      <c r="H1000" s="3" t="s">
        <v>8</v>
      </c>
      <c r="I1000" s="2">
        <v>2000</v>
      </c>
      <c r="J1000" s="2">
        <v>400</v>
      </c>
      <c r="K1000" s="2">
        <v>100</v>
      </c>
      <c r="L1000" s="2">
        <v>0.7</v>
      </c>
      <c r="M1000" s="1">
        <v>6.54</v>
      </c>
      <c r="N1000" s="1">
        <v>1.4999999999999999E-4</v>
      </c>
      <c r="O1000" s="1">
        <v>0.30399999999999999</v>
      </c>
      <c r="P1000" s="1">
        <v>2.2099999999999998E-5</v>
      </c>
      <c r="Q1000" s="1">
        <v>0.24074073731069801</v>
      </c>
      <c r="R1000" s="1">
        <v>1.5112344890319301E-2</v>
      </c>
      <c r="S1000" s="16"/>
      <c r="T1000" s="16"/>
      <c r="V1000" s="18"/>
      <c r="W1000" s="18"/>
      <c r="Z1000" s="18"/>
    </row>
    <row r="1001" spans="1:26" s="5" customFormat="1" ht="15" customHeight="1" x14ac:dyDescent="0.25">
      <c r="A1001" s="2">
        <v>2016</v>
      </c>
      <c r="B1001" s="2">
        <v>2440</v>
      </c>
      <c r="C1001" s="3" t="s">
        <v>10</v>
      </c>
      <c r="D1001" s="4">
        <v>42835</v>
      </c>
      <c r="E1001" s="2">
        <v>6267</v>
      </c>
      <c r="F1001" s="3" t="s">
        <v>2</v>
      </c>
      <c r="G1001" s="3" t="s">
        <v>1</v>
      </c>
      <c r="H1001" s="3" t="s">
        <v>0</v>
      </c>
      <c r="I1001" s="2">
        <v>2016</v>
      </c>
      <c r="J1001" s="2">
        <v>400</v>
      </c>
      <c r="K1001" s="2">
        <v>100</v>
      </c>
      <c r="L1001" s="2">
        <v>0.7</v>
      </c>
      <c r="M1001" s="1">
        <v>0.26</v>
      </c>
      <c r="N1001" s="1">
        <v>3.9999999999999998E-6</v>
      </c>
      <c r="O1001" s="1">
        <v>8.9999999999999993E-3</v>
      </c>
      <c r="P1001" s="1">
        <v>3.9999999999999998E-7</v>
      </c>
      <c r="Q1001" s="1">
        <v>8.2716045024396993E-3</v>
      </c>
      <c r="R1001" s="1">
        <v>3.0246911898227399E-4</v>
      </c>
      <c r="S1001" s="16">
        <f t="shared" si="105"/>
        <v>0.23246913280825832</v>
      </c>
      <c r="T1001" s="16">
        <f t="shared" si="106"/>
        <v>1.4809875771337027E-2</v>
      </c>
      <c r="U1001" s="5">
        <f t="shared" si="107"/>
        <v>6.3690173372125567E-4</v>
      </c>
      <c r="V1001" s="18">
        <f t="shared" si="108"/>
        <v>4.0575002113252129E-5</v>
      </c>
      <c r="W1001" s="18">
        <f t="shared" si="109"/>
        <v>3.732900194419196E-5</v>
      </c>
      <c r="X1001" s="5">
        <f>LOOKUP(G185,'Load Factor Adjustment'!$A$19:$A$27,'Load Factor Adjustment'!$D$19:$D$27)</f>
        <v>0.68571428571428572</v>
      </c>
      <c r="Y1001" s="5">
        <f t="shared" si="110"/>
        <v>4.3673261740886102E-4</v>
      </c>
      <c r="Z1001" s="18">
        <f t="shared" si="111"/>
        <v>2.5597029904588773E-5</v>
      </c>
    </row>
    <row r="1002" spans="1:26" s="5" customFormat="1" ht="15" customHeight="1" x14ac:dyDescent="0.25">
      <c r="A1002" s="2">
        <v>2016</v>
      </c>
      <c r="B1002" s="2">
        <v>2442</v>
      </c>
      <c r="C1002" s="3" t="s">
        <v>10</v>
      </c>
      <c r="D1002" s="4">
        <v>42830</v>
      </c>
      <c r="E1002" s="2">
        <v>6262</v>
      </c>
      <c r="F1002" s="3" t="s">
        <v>5</v>
      </c>
      <c r="G1002" s="3" t="s">
        <v>1</v>
      </c>
      <c r="H1002" s="3" t="s">
        <v>8</v>
      </c>
      <c r="I1002" s="2">
        <v>2002</v>
      </c>
      <c r="J1002" s="2">
        <v>300</v>
      </c>
      <c r="K1002" s="2">
        <v>92</v>
      </c>
      <c r="L1002" s="2">
        <v>0.7</v>
      </c>
      <c r="M1002" s="1">
        <v>6.54</v>
      </c>
      <c r="N1002" s="1">
        <v>1.4999999999999999E-4</v>
      </c>
      <c r="O1002" s="1">
        <v>0.55200000000000005</v>
      </c>
      <c r="P1002" s="1">
        <v>4.0200000000000001E-5</v>
      </c>
      <c r="Q1002" s="1">
        <v>0.157486108481599</v>
      </c>
      <c r="R1002" s="1">
        <v>1.66353883733001E-2</v>
      </c>
      <c r="S1002" s="16"/>
      <c r="T1002" s="16"/>
      <c r="V1002" s="18"/>
      <c r="W1002" s="18"/>
      <c r="Z1002" s="18"/>
    </row>
    <row r="1003" spans="1:26" s="5" customFormat="1" ht="15" customHeight="1" x14ac:dyDescent="0.25">
      <c r="A1003" s="2">
        <v>2016</v>
      </c>
      <c r="B1003" s="2">
        <v>2442</v>
      </c>
      <c r="C1003" s="3" t="s">
        <v>10</v>
      </c>
      <c r="D1003" s="4">
        <v>42830</v>
      </c>
      <c r="E1003" s="2">
        <v>6263</v>
      </c>
      <c r="F1003" s="3" t="s">
        <v>2</v>
      </c>
      <c r="G1003" s="3" t="s">
        <v>1</v>
      </c>
      <c r="H1003" s="3" t="s">
        <v>0</v>
      </c>
      <c r="I1003" s="2">
        <v>2016</v>
      </c>
      <c r="J1003" s="2">
        <v>300</v>
      </c>
      <c r="K1003" s="2">
        <v>115</v>
      </c>
      <c r="L1003" s="2">
        <v>0.7</v>
      </c>
      <c r="M1003" s="1">
        <v>0.26</v>
      </c>
      <c r="N1003" s="1">
        <v>3.9999999999999998E-6</v>
      </c>
      <c r="O1003" s="1">
        <v>8.9999999999999993E-3</v>
      </c>
      <c r="P1003" s="1">
        <v>3.9999999999999998E-7</v>
      </c>
      <c r="Q1003" s="1">
        <v>7.0810181436546001E-3</v>
      </c>
      <c r="R1003" s="1">
        <v>2.5555554107658802E-4</v>
      </c>
      <c r="S1003" s="16">
        <f t="shared" si="105"/>
        <v>0.15040509033794439</v>
      </c>
      <c r="T1003" s="16">
        <f t="shared" si="106"/>
        <v>1.6379832832223513E-2</v>
      </c>
      <c r="U1003" s="5">
        <f t="shared" si="107"/>
        <v>4.1206874065190241E-4</v>
      </c>
      <c r="V1003" s="18">
        <f t="shared" si="108"/>
        <v>4.4876254334858941E-5</v>
      </c>
      <c r="W1003" s="18">
        <f t="shared" si="109"/>
        <v>4.1286153988070231E-5</v>
      </c>
      <c r="X1003" s="5">
        <f>LOOKUP(G187,'Load Factor Adjustment'!$A$19:$A$27,'Load Factor Adjustment'!$D$19:$D$27)</f>
        <v>0.68571428571428572</v>
      </c>
      <c r="Y1003" s="5">
        <f t="shared" si="110"/>
        <v>2.8256142216130452E-4</v>
      </c>
      <c r="Z1003" s="18">
        <f t="shared" si="111"/>
        <v>2.8310505591819586E-5</v>
      </c>
    </row>
    <row r="1004" spans="1:26" s="5" customFormat="1" ht="15" customHeight="1" x14ac:dyDescent="0.25">
      <c r="A1004" s="2">
        <v>2016</v>
      </c>
      <c r="B1004" s="2">
        <v>2444</v>
      </c>
      <c r="C1004" s="3" t="s">
        <v>10</v>
      </c>
      <c r="D1004" s="4">
        <v>42801</v>
      </c>
      <c r="E1004" s="2">
        <v>6256</v>
      </c>
      <c r="F1004" s="3" t="s">
        <v>5</v>
      </c>
      <c r="G1004" s="3" t="s">
        <v>1</v>
      </c>
      <c r="H1004" s="3" t="s">
        <v>4</v>
      </c>
      <c r="I1004" s="2">
        <v>1986</v>
      </c>
      <c r="J1004" s="2">
        <v>400</v>
      </c>
      <c r="K1004" s="2">
        <v>85</v>
      </c>
      <c r="L1004" s="2">
        <v>0.7</v>
      </c>
      <c r="M1004" s="1">
        <v>12.09</v>
      </c>
      <c r="N1004" s="1">
        <v>2.7999999999999998E-4</v>
      </c>
      <c r="O1004" s="1">
        <v>0.60499999999999998</v>
      </c>
      <c r="P1004" s="1">
        <v>4.3999999999999999E-5</v>
      </c>
      <c r="Q1004" s="1">
        <v>0.40532407352887201</v>
      </c>
      <c r="R1004" s="1">
        <v>2.9723765534479401E-2</v>
      </c>
      <c r="S1004" s="16"/>
      <c r="T1004" s="16"/>
      <c r="V1004" s="18"/>
      <c r="W1004" s="18"/>
      <c r="Z1004" s="18"/>
    </row>
    <row r="1005" spans="1:26" s="5" customFormat="1" ht="15" customHeight="1" x14ac:dyDescent="0.25">
      <c r="A1005" s="2">
        <v>2016</v>
      </c>
      <c r="B1005" s="2">
        <v>2444</v>
      </c>
      <c r="C1005" s="3" t="s">
        <v>10</v>
      </c>
      <c r="D1005" s="4">
        <v>42801</v>
      </c>
      <c r="E1005" s="2">
        <v>6257</v>
      </c>
      <c r="F1005" s="3" t="s">
        <v>2</v>
      </c>
      <c r="G1005" s="3" t="s">
        <v>1</v>
      </c>
      <c r="H1005" s="3" t="s">
        <v>0</v>
      </c>
      <c r="I1005" s="2">
        <v>2014</v>
      </c>
      <c r="J1005" s="2">
        <v>400</v>
      </c>
      <c r="K1005" s="2">
        <v>100</v>
      </c>
      <c r="L1005" s="2">
        <v>0.7</v>
      </c>
      <c r="M1005" s="1">
        <v>0.26</v>
      </c>
      <c r="N1005" s="1">
        <v>3.9999999999999998E-6</v>
      </c>
      <c r="O1005" s="1">
        <v>8.9999999999999993E-3</v>
      </c>
      <c r="P1005" s="1">
        <v>3.9999999999999998E-7</v>
      </c>
      <c r="Q1005" s="1">
        <v>8.2716045024396993E-3</v>
      </c>
      <c r="R1005" s="1">
        <v>3.0246911898227399E-4</v>
      </c>
      <c r="S1005" s="16">
        <f t="shared" si="105"/>
        <v>0.39705246902643232</v>
      </c>
      <c r="T1005" s="16">
        <f t="shared" si="106"/>
        <v>2.9421296415497126E-2</v>
      </c>
      <c r="U1005" s="5">
        <f t="shared" si="107"/>
        <v>1.0878149836340612E-3</v>
      </c>
      <c r="V1005" s="18">
        <f t="shared" si="108"/>
        <v>8.0606291549307192E-5</v>
      </c>
      <c r="W1005" s="18">
        <f t="shared" si="109"/>
        <v>7.4157788225362613E-5</v>
      </c>
      <c r="X1005" s="5">
        <f>LOOKUP(G189,'Load Factor Adjustment'!$A$19:$A$27,'Load Factor Adjustment'!$D$19:$D$27)</f>
        <v>0.68571428571428572</v>
      </c>
      <c r="Y1005" s="5">
        <f t="shared" si="110"/>
        <v>7.4593027449192768E-4</v>
      </c>
      <c r="Z1005" s="18">
        <f t="shared" si="111"/>
        <v>5.0851054783105791E-5</v>
      </c>
    </row>
    <row r="1006" spans="1:26" s="5" customFormat="1" ht="15" customHeight="1" x14ac:dyDescent="0.25">
      <c r="A1006" s="2">
        <v>2016</v>
      </c>
      <c r="B1006" s="2">
        <v>2450</v>
      </c>
      <c r="C1006" s="3" t="s">
        <v>10</v>
      </c>
      <c r="D1006" s="4">
        <v>42782</v>
      </c>
      <c r="E1006" s="2">
        <v>6245</v>
      </c>
      <c r="F1006" s="3" t="s">
        <v>5</v>
      </c>
      <c r="G1006" s="3" t="s">
        <v>1</v>
      </c>
      <c r="H1006" s="3" t="s">
        <v>4</v>
      </c>
      <c r="I1006" s="2">
        <v>1990</v>
      </c>
      <c r="J1006" s="2">
        <v>800</v>
      </c>
      <c r="K1006" s="2">
        <v>102</v>
      </c>
      <c r="L1006" s="2">
        <v>0.7</v>
      </c>
      <c r="M1006" s="1">
        <v>8.17</v>
      </c>
      <c r="N1006" s="1">
        <v>1.9000000000000001E-4</v>
      </c>
      <c r="O1006" s="1">
        <v>0.47899999999999998</v>
      </c>
      <c r="P1006" s="1">
        <v>3.6100000000000003E-5</v>
      </c>
      <c r="Q1006" s="1">
        <v>0.65796296118118003</v>
      </c>
      <c r="R1006" s="1">
        <v>5.7434812760519101E-2</v>
      </c>
      <c r="S1006" s="16"/>
      <c r="T1006" s="16"/>
      <c r="V1006" s="18"/>
      <c r="W1006" s="18"/>
      <c r="Z1006" s="18"/>
    </row>
    <row r="1007" spans="1:26" s="5" customFormat="1" ht="15" customHeight="1" x14ac:dyDescent="0.25">
      <c r="A1007" s="2">
        <v>2016</v>
      </c>
      <c r="B1007" s="2">
        <v>2450</v>
      </c>
      <c r="C1007" s="3" t="s">
        <v>10</v>
      </c>
      <c r="D1007" s="4">
        <v>42782</v>
      </c>
      <c r="E1007" s="2">
        <v>6246</v>
      </c>
      <c r="F1007" s="3" t="s">
        <v>2</v>
      </c>
      <c r="G1007" s="3" t="s">
        <v>1</v>
      </c>
      <c r="H1007" s="3" t="s">
        <v>0</v>
      </c>
      <c r="I1007" s="2">
        <v>2016</v>
      </c>
      <c r="J1007" s="2">
        <v>800</v>
      </c>
      <c r="K1007" s="2">
        <v>110</v>
      </c>
      <c r="L1007" s="2">
        <v>0.7</v>
      </c>
      <c r="M1007" s="1">
        <v>0.26</v>
      </c>
      <c r="N1007" s="1">
        <v>3.9999999999999998E-6</v>
      </c>
      <c r="O1007" s="1">
        <v>8.9999999999999993E-3</v>
      </c>
      <c r="P1007" s="1">
        <v>3.9999999999999998E-7</v>
      </c>
      <c r="Q1007" s="1">
        <v>1.87407397712883E-2</v>
      </c>
      <c r="R1007" s="1">
        <v>7.1975304912504404E-4</v>
      </c>
      <c r="S1007" s="16">
        <f t="shared" si="105"/>
        <v>0.63922222140989171</v>
      </c>
      <c r="T1007" s="16">
        <f t="shared" si="106"/>
        <v>5.671505971139406E-2</v>
      </c>
      <c r="U1007" s="5">
        <f t="shared" si="107"/>
        <v>1.7512937572873746E-3</v>
      </c>
      <c r="V1007" s="18">
        <f t="shared" si="108"/>
        <v>1.5538372523669604E-4</v>
      </c>
      <c r="W1007" s="18">
        <f t="shared" si="109"/>
        <v>1.4295302721776035E-4</v>
      </c>
      <c r="X1007" s="5">
        <f>LOOKUP(G191,'Load Factor Adjustment'!$A$19:$A$27,'Load Factor Adjustment'!$D$19:$D$27)</f>
        <v>0.68571428571428572</v>
      </c>
      <c r="Y1007" s="5">
        <f t="shared" si="110"/>
        <v>1.2008871478541997E-3</v>
      </c>
      <c r="Z1007" s="18">
        <f t="shared" si="111"/>
        <v>9.8024932949321389E-5</v>
      </c>
    </row>
    <row r="1008" spans="1:26" s="5" customFormat="1" ht="15" customHeight="1" x14ac:dyDescent="0.25">
      <c r="A1008" s="2">
        <v>2017</v>
      </c>
      <c r="B1008" s="2">
        <v>2451</v>
      </c>
      <c r="C1008" s="3" t="s">
        <v>10</v>
      </c>
      <c r="D1008" s="4">
        <v>42839</v>
      </c>
      <c r="E1008" s="2">
        <v>6260</v>
      </c>
      <c r="F1008" s="3" t="s">
        <v>5</v>
      </c>
      <c r="G1008" s="3" t="s">
        <v>1</v>
      </c>
      <c r="H1008" s="3" t="s">
        <v>4</v>
      </c>
      <c r="I1008" s="2">
        <v>1992</v>
      </c>
      <c r="J1008" s="2">
        <v>150</v>
      </c>
      <c r="K1008" s="2">
        <v>88</v>
      </c>
      <c r="L1008" s="2">
        <v>0.7</v>
      </c>
      <c r="M1008" s="1">
        <v>8.17</v>
      </c>
      <c r="N1008" s="1">
        <v>1.9000000000000001E-4</v>
      </c>
      <c r="O1008" s="1">
        <v>0.47899999999999998</v>
      </c>
      <c r="P1008" s="1">
        <v>3.6100000000000003E-5</v>
      </c>
      <c r="Q1008" s="1">
        <v>9.1921295788185003E-2</v>
      </c>
      <c r="R1008" s="1">
        <v>6.5332868741518396E-3</v>
      </c>
      <c r="S1008" s="16"/>
      <c r="T1008" s="16"/>
      <c r="V1008" s="18"/>
      <c r="W1008" s="18"/>
      <c r="Z1008" s="18"/>
    </row>
    <row r="1009" spans="1:26" s="5" customFormat="1" ht="15" customHeight="1" x14ac:dyDescent="0.25">
      <c r="A1009" s="2">
        <v>2017</v>
      </c>
      <c r="B1009" s="2">
        <v>2451</v>
      </c>
      <c r="C1009" s="3" t="s">
        <v>10</v>
      </c>
      <c r="D1009" s="4">
        <v>42839</v>
      </c>
      <c r="E1009" s="2">
        <v>6261</v>
      </c>
      <c r="F1009" s="3" t="s">
        <v>2</v>
      </c>
      <c r="G1009" s="3" t="s">
        <v>1</v>
      </c>
      <c r="H1009" s="3" t="s">
        <v>0</v>
      </c>
      <c r="I1009" s="2">
        <v>2016</v>
      </c>
      <c r="J1009" s="2">
        <v>150</v>
      </c>
      <c r="K1009" s="2">
        <v>100</v>
      </c>
      <c r="L1009" s="2">
        <v>0.7</v>
      </c>
      <c r="M1009" s="1">
        <v>0.26</v>
      </c>
      <c r="N1009" s="1">
        <v>3.9999999999999998E-6</v>
      </c>
      <c r="O1009" s="1">
        <v>8.9999999999999993E-3</v>
      </c>
      <c r="P1009" s="1">
        <v>3.9999999999999998E-7</v>
      </c>
      <c r="Q1009" s="1">
        <v>3.0439813191761502E-3</v>
      </c>
      <c r="R1009" s="1">
        <v>1.07638882612241E-4</v>
      </c>
      <c r="S1009" s="16">
        <f t="shared" si="105"/>
        <v>8.8877314469008858E-2</v>
      </c>
      <c r="T1009" s="16">
        <f t="shared" si="106"/>
        <v>6.4256479915395983E-3</v>
      </c>
      <c r="U1009" s="5">
        <f t="shared" si="107"/>
        <v>2.4349949169591469E-4</v>
      </c>
      <c r="V1009" s="18">
        <f t="shared" si="108"/>
        <v>1.7604515045313967E-5</v>
      </c>
      <c r="W1009" s="18">
        <f t="shared" si="109"/>
        <v>1.6196153841688851E-5</v>
      </c>
      <c r="X1009" s="5">
        <f>LOOKUP(G193,'Load Factor Adjustment'!$A$19:$A$27,'Load Factor Adjustment'!$D$19:$D$27)</f>
        <v>0.68571428571428572</v>
      </c>
      <c r="Y1009" s="5">
        <f t="shared" si="110"/>
        <v>1.6697108002005579E-4</v>
      </c>
      <c r="Z1009" s="18">
        <f t="shared" si="111"/>
        <v>1.1105934062872355E-5</v>
      </c>
    </row>
    <row r="1010" spans="1:26" s="5" customFormat="1" ht="15" customHeight="1" x14ac:dyDescent="0.25">
      <c r="A1010" s="2">
        <v>2017</v>
      </c>
      <c r="B1010" s="2">
        <v>2452</v>
      </c>
      <c r="C1010" s="3" t="s">
        <v>10</v>
      </c>
      <c r="D1010" s="4">
        <v>42837</v>
      </c>
      <c r="E1010" s="2">
        <v>6382</v>
      </c>
      <c r="F1010" s="3" t="s">
        <v>5</v>
      </c>
      <c r="G1010" s="3" t="s">
        <v>1</v>
      </c>
      <c r="H1010" s="3" t="s">
        <v>4</v>
      </c>
      <c r="I1010" s="2">
        <v>1975</v>
      </c>
      <c r="J1010" s="2">
        <v>200</v>
      </c>
      <c r="K1010" s="2">
        <v>72</v>
      </c>
      <c r="L1010" s="2">
        <v>0.7</v>
      </c>
      <c r="M1010" s="1">
        <v>12.09</v>
      </c>
      <c r="N1010" s="1">
        <v>2.7999999999999998E-4</v>
      </c>
      <c r="O1010" s="1">
        <v>0.60499999999999998</v>
      </c>
      <c r="P1010" s="1">
        <v>4.3999999999999999E-5</v>
      </c>
      <c r="Q1010" s="1">
        <v>0.16357777746857599</v>
      </c>
      <c r="R1010" s="1">
        <v>1.1317777832858001E-2</v>
      </c>
      <c r="S1010" s="16"/>
      <c r="T1010" s="16"/>
      <c r="V1010" s="18"/>
      <c r="W1010" s="18"/>
      <c r="Z1010" s="18"/>
    </row>
    <row r="1011" spans="1:26" s="5" customFormat="1" ht="15" customHeight="1" x14ac:dyDescent="0.25">
      <c r="A1011" s="2">
        <v>2017</v>
      </c>
      <c r="B1011" s="2">
        <v>2452</v>
      </c>
      <c r="C1011" s="3" t="s">
        <v>10</v>
      </c>
      <c r="D1011" s="4">
        <v>42837</v>
      </c>
      <c r="E1011" s="2">
        <v>6383</v>
      </c>
      <c r="F1011" s="3" t="s">
        <v>2</v>
      </c>
      <c r="G1011" s="3" t="s">
        <v>1</v>
      </c>
      <c r="H1011" s="3" t="s">
        <v>0</v>
      </c>
      <c r="I1011" s="2">
        <v>2015</v>
      </c>
      <c r="J1011" s="2">
        <v>200</v>
      </c>
      <c r="K1011" s="2">
        <v>85</v>
      </c>
      <c r="L1011" s="2">
        <v>0.7</v>
      </c>
      <c r="M1011" s="1">
        <v>0.26</v>
      </c>
      <c r="N1011" s="1">
        <v>3.4999999999999999E-6</v>
      </c>
      <c r="O1011" s="1">
        <v>8.9999999999999993E-3</v>
      </c>
      <c r="P1011" s="1">
        <v>8.9999999999999996E-7</v>
      </c>
      <c r="Q1011" s="1">
        <v>3.4564041376589898E-3</v>
      </c>
      <c r="R1011" s="1">
        <v>1.29861103489499E-4</v>
      </c>
      <c r="S1011" s="16">
        <f t="shared" si="105"/>
        <v>0.160121373330917</v>
      </c>
      <c r="T1011" s="16">
        <f t="shared" si="106"/>
        <v>1.1187916729368502E-2</v>
      </c>
      <c r="U1011" s="5">
        <f t="shared" si="107"/>
        <v>4.3868869405730686E-4</v>
      </c>
      <c r="V1011" s="18">
        <f t="shared" si="108"/>
        <v>3.0651826655804114E-5</v>
      </c>
      <c r="W1011" s="18">
        <f t="shared" si="109"/>
        <v>2.8199680523339787E-5</v>
      </c>
      <c r="X1011" s="5">
        <f>LOOKUP(G195,'Load Factor Adjustment'!$A$19:$A$27,'Load Factor Adjustment'!$D$19:$D$27)</f>
        <v>0.68571428571428572</v>
      </c>
      <c r="Y1011" s="5">
        <f t="shared" si="110"/>
        <v>3.0081510449643902E-4</v>
      </c>
      <c r="Z1011" s="18">
        <f t="shared" si="111"/>
        <v>1.9336923787432996E-5</v>
      </c>
    </row>
    <row r="1012" spans="1:26" s="5" customFormat="1" ht="15" customHeight="1" x14ac:dyDescent="0.25">
      <c r="A1012" s="2">
        <v>2017</v>
      </c>
      <c r="B1012" s="2">
        <v>2453</v>
      </c>
      <c r="C1012" s="3" t="s">
        <v>10</v>
      </c>
      <c r="D1012" s="4">
        <v>42836</v>
      </c>
      <c r="E1012" s="2">
        <v>6392</v>
      </c>
      <c r="F1012" s="3" t="s">
        <v>5</v>
      </c>
      <c r="G1012" s="3" t="s">
        <v>1</v>
      </c>
      <c r="H1012" s="3" t="s">
        <v>4</v>
      </c>
      <c r="I1012" s="2">
        <v>1986</v>
      </c>
      <c r="J1012" s="2">
        <v>400</v>
      </c>
      <c r="K1012" s="2">
        <v>85</v>
      </c>
      <c r="L1012" s="2">
        <v>0.7</v>
      </c>
      <c r="M1012" s="1">
        <v>12.09</v>
      </c>
      <c r="N1012" s="1">
        <v>2.7999999999999998E-4</v>
      </c>
      <c r="O1012" s="1">
        <v>0.60499999999999998</v>
      </c>
      <c r="P1012" s="1">
        <v>4.3999999999999999E-5</v>
      </c>
      <c r="Q1012" s="1">
        <v>0.40532407352887201</v>
      </c>
      <c r="R1012" s="1">
        <v>2.9723765534479401E-2</v>
      </c>
      <c r="S1012" s="16"/>
      <c r="T1012" s="16"/>
      <c r="V1012" s="18"/>
      <c r="W1012" s="18"/>
      <c r="Z1012" s="18"/>
    </row>
    <row r="1013" spans="1:26" s="5" customFormat="1" ht="15" customHeight="1" x14ac:dyDescent="0.25">
      <c r="A1013" s="2">
        <v>2017</v>
      </c>
      <c r="B1013" s="2">
        <v>2453</v>
      </c>
      <c r="C1013" s="3" t="s">
        <v>10</v>
      </c>
      <c r="D1013" s="4">
        <v>42836</v>
      </c>
      <c r="E1013" s="2">
        <v>6393</v>
      </c>
      <c r="F1013" s="3" t="s">
        <v>2</v>
      </c>
      <c r="G1013" s="3" t="s">
        <v>1</v>
      </c>
      <c r="H1013" s="3" t="s">
        <v>0</v>
      </c>
      <c r="I1013" s="2">
        <v>2015</v>
      </c>
      <c r="J1013" s="2">
        <v>400</v>
      </c>
      <c r="K1013" s="2">
        <v>86</v>
      </c>
      <c r="L1013" s="2">
        <v>0.7</v>
      </c>
      <c r="M1013" s="1">
        <v>0.26</v>
      </c>
      <c r="N1013" s="1">
        <v>3.4999999999999999E-6</v>
      </c>
      <c r="O1013" s="1">
        <v>8.9999999999999993E-3</v>
      </c>
      <c r="P1013" s="1">
        <v>8.9999999999999996E-7</v>
      </c>
      <c r="Q1013" s="1">
        <v>7.0870366657582503E-3</v>
      </c>
      <c r="R1013" s="1">
        <v>2.8666665017344902E-4</v>
      </c>
      <c r="S1013" s="16">
        <f t="shared" si="105"/>
        <v>0.39823703686311374</v>
      </c>
      <c r="T1013" s="16">
        <f t="shared" si="106"/>
        <v>2.9437098884305953E-2</v>
      </c>
      <c r="U1013" s="5">
        <f t="shared" si="107"/>
        <v>1.091060374967435E-3</v>
      </c>
      <c r="V1013" s="18">
        <f t="shared" si="108"/>
        <v>8.0649585984399872E-5</v>
      </c>
      <c r="W1013" s="18">
        <f t="shared" si="109"/>
        <v>7.4197619105647886E-5</v>
      </c>
      <c r="X1013" s="5">
        <f>LOOKUP(G197,'Load Factor Adjustment'!$A$19:$A$27,'Load Factor Adjustment'!$D$19:$D$27)</f>
        <v>0.68571428571428572</v>
      </c>
      <c r="Y1013" s="5">
        <f t="shared" si="110"/>
        <v>7.4815568569195539E-4</v>
      </c>
      <c r="Z1013" s="18">
        <f t="shared" si="111"/>
        <v>5.0878367386729982E-5</v>
      </c>
    </row>
    <row r="1014" spans="1:26" s="5" customFormat="1" ht="15" customHeight="1" x14ac:dyDescent="0.25">
      <c r="A1014" s="2">
        <v>2017</v>
      </c>
      <c r="B1014" s="2">
        <v>2454</v>
      </c>
      <c r="C1014" s="3" t="s">
        <v>10</v>
      </c>
      <c r="D1014" s="4">
        <v>42852</v>
      </c>
      <c r="E1014" s="2">
        <v>6317</v>
      </c>
      <c r="F1014" s="3" t="s">
        <v>5</v>
      </c>
      <c r="G1014" s="3" t="s">
        <v>1</v>
      </c>
      <c r="H1014" s="3" t="s">
        <v>4</v>
      </c>
      <c r="I1014" s="2">
        <v>1978</v>
      </c>
      <c r="J1014" s="2">
        <v>280</v>
      </c>
      <c r="K1014" s="2">
        <v>63</v>
      </c>
      <c r="L1014" s="2">
        <v>0.7</v>
      </c>
      <c r="M1014" s="1">
        <v>12.09</v>
      </c>
      <c r="N1014" s="1">
        <v>2.7999999999999998E-4</v>
      </c>
      <c r="O1014" s="1">
        <v>0.60499999999999998</v>
      </c>
      <c r="P1014" s="1">
        <v>4.3999999999999999E-5</v>
      </c>
      <c r="Q1014" s="1">
        <v>0.21029166638380301</v>
      </c>
      <c r="R1014" s="1">
        <v>1.5421388942006301E-2</v>
      </c>
      <c r="S1014" s="16"/>
      <c r="T1014" s="16"/>
      <c r="V1014" s="18"/>
      <c r="W1014" s="18"/>
      <c r="Z1014" s="18"/>
    </row>
    <row r="1015" spans="1:26" s="5" customFormat="1" ht="15" customHeight="1" x14ac:dyDescent="0.25">
      <c r="A1015" s="2">
        <v>2017</v>
      </c>
      <c r="B1015" s="2">
        <v>2454</v>
      </c>
      <c r="C1015" s="3" t="s">
        <v>10</v>
      </c>
      <c r="D1015" s="4">
        <v>42852</v>
      </c>
      <c r="E1015" s="2">
        <v>6318</v>
      </c>
      <c r="F1015" s="3" t="s">
        <v>2</v>
      </c>
      <c r="G1015" s="3" t="s">
        <v>1</v>
      </c>
      <c r="H1015" s="3" t="s">
        <v>0</v>
      </c>
      <c r="I1015" s="2">
        <v>2016</v>
      </c>
      <c r="J1015" s="2">
        <v>280</v>
      </c>
      <c r="K1015" s="2">
        <v>65</v>
      </c>
      <c r="L1015" s="2">
        <v>0.7</v>
      </c>
      <c r="M1015" s="1">
        <v>2.74</v>
      </c>
      <c r="N1015" s="1">
        <v>3.6000000000000001E-5</v>
      </c>
      <c r="O1015" s="1">
        <v>8.9999999999999993E-3</v>
      </c>
      <c r="P1015" s="1">
        <v>8.9999999999999996E-7</v>
      </c>
      <c r="Q1015" s="1">
        <v>3.9186172331130802E-2</v>
      </c>
      <c r="R1015" s="1">
        <v>1.4408332494714299E-4</v>
      </c>
      <c r="S1015" s="16">
        <f t="shared" si="105"/>
        <v>0.1711054940526722</v>
      </c>
      <c r="T1015" s="16">
        <f t="shared" si="106"/>
        <v>1.5277305617059157E-2</v>
      </c>
      <c r="U1015" s="5">
        <f t="shared" si="107"/>
        <v>4.6878217548677312E-4</v>
      </c>
      <c r="V1015" s="18">
        <f t="shared" si="108"/>
        <v>4.1855631827559332E-5</v>
      </c>
      <c r="W1015" s="18">
        <f t="shared" si="109"/>
        <v>3.8507181281354588E-5</v>
      </c>
      <c r="X1015" s="5">
        <f>LOOKUP(G199,'Load Factor Adjustment'!$A$19:$A$27,'Load Factor Adjustment'!$D$19:$D$27)</f>
        <v>0.68571428571428572</v>
      </c>
      <c r="Y1015" s="5">
        <f t="shared" si="110"/>
        <v>3.2145063461950157E-4</v>
      </c>
      <c r="Z1015" s="18">
        <f t="shared" si="111"/>
        <v>2.6404924307214575E-5</v>
      </c>
    </row>
    <row r="1016" spans="1:26" s="5" customFormat="1" ht="15" customHeight="1" x14ac:dyDescent="0.25">
      <c r="A1016" s="2">
        <v>2017</v>
      </c>
      <c r="B1016" s="2">
        <v>2455</v>
      </c>
      <c r="C1016" s="3" t="s">
        <v>10</v>
      </c>
      <c r="D1016" s="4">
        <v>42914</v>
      </c>
      <c r="E1016" s="2">
        <v>6812</v>
      </c>
      <c r="F1016" s="3" t="s">
        <v>5</v>
      </c>
      <c r="G1016" s="3" t="s">
        <v>1</v>
      </c>
      <c r="H1016" s="3" t="s">
        <v>4</v>
      </c>
      <c r="I1016" s="2">
        <v>1981</v>
      </c>
      <c r="J1016" s="2">
        <v>250</v>
      </c>
      <c r="K1016" s="2">
        <v>57</v>
      </c>
      <c r="L1016" s="2">
        <v>0.7</v>
      </c>
      <c r="M1016" s="1">
        <v>12.09</v>
      </c>
      <c r="N1016" s="1">
        <v>2.7999999999999998E-4</v>
      </c>
      <c r="O1016" s="1">
        <v>0.60499999999999998</v>
      </c>
      <c r="P1016" s="1">
        <v>4.3999999999999999E-5</v>
      </c>
      <c r="Q1016" s="1">
        <v>0.16449074046008899</v>
      </c>
      <c r="R1016" s="1">
        <v>1.16111111618262E-2</v>
      </c>
      <c r="S1016" s="16"/>
      <c r="T1016" s="16"/>
      <c r="V1016" s="18"/>
      <c r="W1016" s="18"/>
      <c r="Z1016" s="18"/>
    </row>
    <row r="1017" spans="1:26" s="5" customFormat="1" ht="15" customHeight="1" x14ac:dyDescent="0.25">
      <c r="A1017" s="2">
        <v>2017</v>
      </c>
      <c r="B1017" s="2">
        <v>2455</v>
      </c>
      <c r="C1017" s="3" t="s">
        <v>10</v>
      </c>
      <c r="D1017" s="4">
        <v>42914</v>
      </c>
      <c r="E1017" s="2">
        <v>6813</v>
      </c>
      <c r="F1017" s="3" t="s">
        <v>2</v>
      </c>
      <c r="G1017" s="3" t="s">
        <v>1</v>
      </c>
      <c r="H1017" s="3" t="s">
        <v>0</v>
      </c>
      <c r="I1017" s="2">
        <v>2015</v>
      </c>
      <c r="J1017" s="2">
        <v>250</v>
      </c>
      <c r="K1017" s="2">
        <v>57</v>
      </c>
      <c r="L1017" s="2">
        <v>0.7</v>
      </c>
      <c r="M1017" s="1">
        <v>2.74</v>
      </c>
      <c r="N1017" s="1">
        <v>3.6000000000000001E-5</v>
      </c>
      <c r="O1017" s="1">
        <v>8.9999999999999993E-3</v>
      </c>
      <c r="P1017" s="1">
        <v>8.9999999999999996E-7</v>
      </c>
      <c r="Q1017" s="1">
        <v>3.0622106082351299E-2</v>
      </c>
      <c r="R1017" s="1">
        <v>1.11328118500417E-4</v>
      </c>
      <c r="S1017" s="16">
        <f t="shared" si="105"/>
        <v>0.13386863437773769</v>
      </c>
      <c r="T1017" s="16">
        <f t="shared" si="106"/>
        <v>1.1499783043325783E-2</v>
      </c>
      <c r="U1017" s="5">
        <f t="shared" si="107"/>
        <v>3.6676338185681558E-4</v>
      </c>
      <c r="V1017" s="18">
        <f t="shared" si="108"/>
        <v>3.1506254913221323E-5</v>
      </c>
      <c r="W1017" s="18">
        <f t="shared" si="109"/>
        <v>2.8985754520163618E-5</v>
      </c>
      <c r="X1017" s="5">
        <f>LOOKUP(G201,'Load Factor Adjustment'!$A$19:$A$27,'Load Factor Adjustment'!$D$19:$D$27)</f>
        <v>0.68571428571428572</v>
      </c>
      <c r="Y1017" s="5">
        <f t="shared" si="110"/>
        <v>2.5149489041610213E-4</v>
      </c>
      <c r="Z1017" s="18">
        <f t="shared" si="111"/>
        <v>1.9875945956683622E-5</v>
      </c>
    </row>
    <row r="1018" spans="1:26" s="5" customFormat="1" ht="15" customHeight="1" x14ac:dyDescent="0.25">
      <c r="A1018" s="2">
        <v>2017</v>
      </c>
      <c r="B1018" s="2">
        <v>2456</v>
      </c>
      <c r="C1018" s="3" t="s">
        <v>10</v>
      </c>
      <c r="D1018" s="4">
        <v>42956</v>
      </c>
      <c r="E1018" s="2">
        <v>6810</v>
      </c>
      <c r="F1018" s="3" t="s">
        <v>5</v>
      </c>
      <c r="G1018" s="3" t="s">
        <v>1</v>
      </c>
      <c r="H1018" s="3" t="s">
        <v>4</v>
      </c>
      <c r="I1018" s="2">
        <v>1978</v>
      </c>
      <c r="J1018" s="2">
        <v>800</v>
      </c>
      <c r="K1018" s="2">
        <v>216</v>
      </c>
      <c r="L1018" s="2">
        <v>0.7</v>
      </c>
      <c r="M1018" s="1">
        <v>11.16</v>
      </c>
      <c r="N1018" s="1">
        <v>2.5999999999999998E-4</v>
      </c>
      <c r="O1018" s="1">
        <v>0.39600000000000002</v>
      </c>
      <c r="P1018" s="1">
        <v>2.8799999999999999E-5</v>
      </c>
      <c r="Q1018" s="1">
        <v>1.9039999483625101</v>
      </c>
      <c r="R1018" s="1">
        <v>9.8879996749487303E-2</v>
      </c>
      <c r="S1018" s="16"/>
      <c r="T1018" s="16"/>
      <c r="V1018" s="18"/>
      <c r="W1018" s="18"/>
      <c r="Z1018" s="18"/>
    </row>
    <row r="1019" spans="1:26" s="5" customFormat="1" ht="15" customHeight="1" x14ac:dyDescent="0.25">
      <c r="A1019" s="2">
        <v>2017</v>
      </c>
      <c r="B1019" s="2">
        <v>2456</v>
      </c>
      <c r="C1019" s="3" t="s">
        <v>10</v>
      </c>
      <c r="D1019" s="4">
        <v>42956</v>
      </c>
      <c r="E1019" s="2">
        <v>6811</v>
      </c>
      <c r="F1019" s="3" t="s">
        <v>2</v>
      </c>
      <c r="G1019" s="3" t="s">
        <v>1</v>
      </c>
      <c r="H1019" s="3" t="s">
        <v>0</v>
      </c>
      <c r="I1019" s="2">
        <v>2016</v>
      </c>
      <c r="J1019" s="2">
        <v>800</v>
      </c>
      <c r="K1019" s="2">
        <v>105</v>
      </c>
      <c r="L1019" s="2">
        <v>0.7</v>
      </c>
      <c r="M1019" s="1">
        <v>0.26</v>
      </c>
      <c r="N1019" s="1">
        <v>3.9999999999999998E-6</v>
      </c>
      <c r="O1019" s="1">
        <v>8.9999999999999993E-3</v>
      </c>
      <c r="P1019" s="1">
        <v>3.9999999999999998E-7</v>
      </c>
      <c r="Q1019" s="1">
        <v>1.7888887963502399E-2</v>
      </c>
      <c r="R1019" s="1">
        <v>6.8703700143754197E-4</v>
      </c>
      <c r="S1019" s="16">
        <f t="shared" si="105"/>
        <v>1.8861110603990077</v>
      </c>
      <c r="T1019" s="16">
        <f t="shared" si="106"/>
        <v>9.8192959748049757E-2</v>
      </c>
      <c r="U1019" s="5">
        <f t="shared" si="107"/>
        <v>5.1674275627370076E-3</v>
      </c>
      <c r="V1019" s="18">
        <f t="shared" si="108"/>
        <v>2.6902180752890343E-4</v>
      </c>
      <c r="W1019" s="18">
        <f t="shared" si="109"/>
        <v>2.4750006292659118E-4</v>
      </c>
      <c r="X1019" s="5">
        <f>LOOKUP(G203,'Load Factor Adjustment'!$A$19:$A$27,'Load Factor Adjustment'!$D$19:$D$27)</f>
        <v>0.68571428571428572</v>
      </c>
      <c r="Y1019" s="5">
        <f t="shared" si="110"/>
        <v>3.5433789001625194E-3</v>
      </c>
      <c r="Z1019" s="18">
        <f t="shared" si="111"/>
        <v>1.6971432886394823E-4</v>
      </c>
    </row>
    <row r="1020" spans="1:26" s="5" customFormat="1" ht="15" customHeight="1" x14ac:dyDescent="0.25">
      <c r="A1020" s="2">
        <v>2013</v>
      </c>
      <c r="B1020" s="2">
        <v>2457</v>
      </c>
      <c r="C1020" s="3" t="s">
        <v>7</v>
      </c>
      <c r="D1020" s="4">
        <v>42807</v>
      </c>
      <c r="E1020" s="2">
        <v>6422</v>
      </c>
      <c r="F1020" s="3" t="s">
        <v>5</v>
      </c>
      <c r="G1020" s="3" t="s">
        <v>1</v>
      </c>
      <c r="H1020" s="3" t="s">
        <v>4</v>
      </c>
      <c r="I1020" s="2">
        <v>1976</v>
      </c>
      <c r="J1020" s="2">
        <v>750</v>
      </c>
      <c r="K1020" s="2">
        <v>91</v>
      </c>
      <c r="L1020" s="2">
        <v>0.7</v>
      </c>
      <c r="M1020" s="1">
        <v>12.09</v>
      </c>
      <c r="N1020" s="1">
        <v>2.7999999999999998E-4</v>
      </c>
      <c r="O1020" s="1">
        <v>0.60499999999999998</v>
      </c>
      <c r="P1020" s="1">
        <v>4.3999999999999999E-5</v>
      </c>
      <c r="Q1020" s="1">
        <v>0.81362847112781</v>
      </c>
      <c r="R1020" s="1">
        <v>5.9666088168476898E-2</v>
      </c>
      <c r="S1020" s="16"/>
      <c r="T1020" s="16"/>
      <c r="V1020" s="18"/>
      <c r="W1020" s="18"/>
      <c r="Z1020" s="18"/>
    </row>
    <row r="1021" spans="1:26" s="5" customFormat="1" ht="15" customHeight="1" x14ac:dyDescent="0.25">
      <c r="A1021" s="2">
        <v>2013</v>
      </c>
      <c r="B1021" s="2">
        <v>2457</v>
      </c>
      <c r="C1021" s="3" t="s">
        <v>7</v>
      </c>
      <c r="D1021" s="4">
        <v>42807</v>
      </c>
      <c r="E1021" s="2">
        <v>6424</v>
      </c>
      <c r="F1021" s="3" t="s">
        <v>5</v>
      </c>
      <c r="G1021" s="3" t="s">
        <v>1</v>
      </c>
      <c r="H1021" s="3" t="s">
        <v>4</v>
      </c>
      <c r="I1021" s="2">
        <v>1978</v>
      </c>
      <c r="J1021" s="2">
        <v>750</v>
      </c>
      <c r="K1021" s="2">
        <v>210</v>
      </c>
      <c r="L1021" s="2">
        <v>0.7</v>
      </c>
      <c r="M1021" s="1">
        <v>11.16</v>
      </c>
      <c r="N1021" s="1">
        <v>2.5999999999999998E-4</v>
      </c>
      <c r="O1021" s="1">
        <v>0.39600000000000002</v>
      </c>
      <c r="P1021" s="1">
        <v>2.8799999999999999E-5</v>
      </c>
      <c r="Q1021" s="1">
        <v>1.7354166196012499</v>
      </c>
      <c r="R1021" s="1">
        <v>9.0124997037293098E-2</v>
      </c>
      <c r="S1021" s="16"/>
      <c r="T1021" s="16"/>
      <c r="V1021" s="18"/>
      <c r="W1021" s="18"/>
      <c r="Z1021" s="18"/>
    </row>
    <row r="1022" spans="1:26" s="5" customFormat="1" ht="15" customHeight="1" x14ac:dyDescent="0.25">
      <c r="A1022" s="2">
        <v>2013</v>
      </c>
      <c r="B1022" s="2">
        <v>2457</v>
      </c>
      <c r="C1022" s="3" t="s">
        <v>7</v>
      </c>
      <c r="D1022" s="4">
        <v>42807</v>
      </c>
      <c r="E1022" s="2">
        <v>6423</v>
      </c>
      <c r="F1022" s="3" t="s">
        <v>2</v>
      </c>
      <c r="G1022" s="3" t="s">
        <v>1</v>
      </c>
      <c r="H1022" s="3" t="s">
        <v>28</v>
      </c>
      <c r="I1022" s="2">
        <v>2015</v>
      </c>
      <c r="J1022" s="2">
        <v>1500</v>
      </c>
      <c r="K1022" s="2">
        <v>125</v>
      </c>
      <c r="L1022" s="2">
        <v>0.7</v>
      </c>
      <c r="M1022" s="1">
        <v>2.15</v>
      </c>
      <c r="N1022" s="1">
        <v>2.6999999999999999E-5</v>
      </c>
      <c r="O1022" s="1">
        <v>8.9999999999999993E-3</v>
      </c>
      <c r="P1022" s="1">
        <v>3.9999999999999998E-7</v>
      </c>
      <c r="Q1022" s="1">
        <v>0.34035012379137503</v>
      </c>
      <c r="R1022" s="1">
        <v>1.73611103056559E-3</v>
      </c>
      <c r="S1022" s="16">
        <f>Q1020+Q1021-Q1022</f>
        <v>2.208694966937685</v>
      </c>
      <c r="T1022" s="16">
        <f>R1020+R1021-R1022</f>
        <v>0.14805497417520441</v>
      </c>
      <c r="U1022" s="5">
        <f t="shared" si="107"/>
        <v>6.0512190875005069E-3</v>
      </c>
      <c r="V1022" s="18">
        <f t="shared" si="108"/>
        <v>4.0563006623343674E-4</v>
      </c>
      <c r="W1022" s="18">
        <f t="shared" si="109"/>
        <v>3.7317966093476179E-4</v>
      </c>
      <c r="X1022" s="5">
        <f>LOOKUP(G206,'Load Factor Adjustment'!$A$19:$A$27,'Load Factor Adjustment'!$D$19:$D$27)</f>
        <v>0.68571428571428572</v>
      </c>
      <c r="Y1022" s="5">
        <f t="shared" si="110"/>
        <v>4.1494073742860621E-3</v>
      </c>
      <c r="Z1022" s="18">
        <f t="shared" si="111"/>
        <v>2.5589462464097951E-4</v>
      </c>
    </row>
    <row r="1023" spans="1:26" s="5" customFormat="1" ht="15" customHeight="1" x14ac:dyDescent="0.25">
      <c r="A1023" s="2">
        <v>2015</v>
      </c>
      <c r="B1023" s="2">
        <v>2463</v>
      </c>
      <c r="C1023" s="3" t="s">
        <v>7</v>
      </c>
      <c r="D1023" s="4">
        <v>42783</v>
      </c>
      <c r="E1023" s="2">
        <v>6431</v>
      </c>
      <c r="F1023" s="3" t="s">
        <v>5</v>
      </c>
      <c r="G1023" s="3" t="s">
        <v>1</v>
      </c>
      <c r="H1023" s="3" t="s">
        <v>4</v>
      </c>
      <c r="I1023" s="2">
        <v>1990</v>
      </c>
      <c r="J1023" s="2">
        <v>600</v>
      </c>
      <c r="K1023" s="2">
        <v>52</v>
      </c>
      <c r="L1023" s="2">
        <v>0.7</v>
      </c>
      <c r="M1023" s="1">
        <v>8.17</v>
      </c>
      <c r="N1023" s="1">
        <v>1.9000000000000001E-4</v>
      </c>
      <c r="O1023" s="1">
        <v>0.47899999999999998</v>
      </c>
      <c r="P1023" s="1">
        <v>3.6100000000000003E-5</v>
      </c>
      <c r="Q1023" s="1">
        <v>0.25157407339280402</v>
      </c>
      <c r="R1023" s="1">
        <v>2.19603695849044E-2</v>
      </c>
      <c r="S1023" s="16"/>
      <c r="T1023" s="16"/>
      <c r="V1023" s="18"/>
      <c r="W1023" s="18"/>
      <c r="Z1023" s="18"/>
    </row>
    <row r="1024" spans="1:26" s="5" customFormat="1" ht="15" customHeight="1" x14ac:dyDescent="0.25">
      <c r="A1024" s="2">
        <v>2015</v>
      </c>
      <c r="B1024" s="2">
        <v>2463</v>
      </c>
      <c r="C1024" s="3" t="s">
        <v>7</v>
      </c>
      <c r="D1024" s="4">
        <v>42783</v>
      </c>
      <c r="E1024" s="2">
        <v>6432</v>
      </c>
      <c r="F1024" s="3" t="s">
        <v>2</v>
      </c>
      <c r="G1024" s="3" t="s">
        <v>1</v>
      </c>
      <c r="H1024" s="3" t="s">
        <v>0</v>
      </c>
      <c r="I1024" s="2">
        <v>2016</v>
      </c>
      <c r="J1024" s="2">
        <v>600</v>
      </c>
      <c r="K1024" s="2">
        <v>60</v>
      </c>
      <c r="L1024" s="2">
        <v>0.7</v>
      </c>
      <c r="M1024" s="1">
        <v>2.74</v>
      </c>
      <c r="N1024" s="1">
        <v>3.6000000000000001E-5</v>
      </c>
      <c r="O1024" s="1">
        <v>8.9999999999999993E-3</v>
      </c>
      <c r="P1024" s="1">
        <v>8.9999999999999996E-7</v>
      </c>
      <c r="Q1024" s="1">
        <v>7.9111110134878995E-2</v>
      </c>
      <c r="R1024" s="1">
        <v>3.24999981619196E-4</v>
      </c>
      <c r="S1024" s="16">
        <f t="shared" si="105"/>
        <v>0.17246296325792504</v>
      </c>
      <c r="T1024" s="16">
        <f t="shared" si="106"/>
        <v>2.1635369603285205E-2</v>
      </c>
      <c r="U1024" s="5">
        <f t="shared" si="107"/>
        <v>4.7250126919979463E-4</v>
      </c>
      <c r="V1024" s="18">
        <f t="shared" si="108"/>
        <v>5.9274985214480014E-5</v>
      </c>
      <c r="W1024" s="18">
        <f t="shared" si="109"/>
        <v>5.4532986397321617E-5</v>
      </c>
      <c r="X1024" s="5">
        <f>LOOKUP(G208,'Load Factor Adjustment'!$A$19:$A$27,'Load Factor Adjustment'!$D$19:$D$27)</f>
        <v>0.68571428571428572</v>
      </c>
      <c r="Y1024" s="5">
        <f t="shared" si="110"/>
        <v>3.2400087030843059E-4</v>
      </c>
      <c r="Z1024" s="18">
        <f t="shared" si="111"/>
        <v>3.7394047815306254E-5</v>
      </c>
    </row>
    <row r="1025" spans="1:26" s="5" customFormat="1" ht="15" customHeight="1" x14ac:dyDescent="0.25">
      <c r="A1025" s="2">
        <v>2015</v>
      </c>
      <c r="B1025" s="2">
        <v>2464</v>
      </c>
      <c r="C1025" s="3" t="s">
        <v>7</v>
      </c>
      <c r="D1025" s="4">
        <v>42754</v>
      </c>
      <c r="E1025" s="2">
        <v>6446</v>
      </c>
      <c r="F1025" s="3" t="s">
        <v>5</v>
      </c>
      <c r="G1025" s="3" t="s">
        <v>1</v>
      </c>
      <c r="H1025" s="3" t="s">
        <v>4</v>
      </c>
      <c r="I1025" s="2">
        <v>1965</v>
      </c>
      <c r="J1025" s="2">
        <v>350</v>
      </c>
      <c r="K1025" s="2">
        <v>89</v>
      </c>
      <c r="L1025" s="2">
        <v>0.7</v>
      </c>
      <c r="M1025" s="1">
        <v>12.09</v>
      </c>
      <c r="N1025" s="1">
        <v>2.7999999999999998E-4</v>
      </c>
      <c r="O1025" s="1">
        <v>0.60499999999999998</v>
      </c>
      <c r="P1025" s="1">
        <v>4.3999999999999999E-5</v>
      </c>
      <c r="Q1025" s="1">
        <v>0.37134837913012902</v>
      </c>
      <c r="R1025" s="1">
        <v>2.7232214599971501E-2</v>
      </c>
      <c r="S1025" s="16"/>
      <c r="T1025" s="16"/>
      <c r="V1025" s="18"/>
      <c r="W1025" s="18"/>
      <c r="Z1025" s="18"/>
    </row>
    <row r="1026" spans="1:26" s="5" customFormat="1" ht="15" customHeight="1" x14ac:dyDescent="0.25">
      <c r="A1026" s="2">
        <v>2015</v>
      </c>
      <c r="B1026" s="2">
        <v>2464</v>
      </c>
      <c r="C1026" s="3" t="s">
        <v>7</v>
      </c>
      <c r="D1026" s="4">
        <v>42754</v>
      </c>
      <c r="E1026" s="2">
        <v>6447</v>
      </c>
      <c r="F1026" s="3" t="s">
        <v>2</v>
      </c>
      <c r="G1026" s="3" t="s">
        <v>1</v>
      </c>
      <c r="H1026" s="3" t="s">
        <v>0</v>
      </c>
      <c r="I1026" s="2">
        <v>2016</v>
      </c>
      <c r="J1026" s="2">
        <v>350</v>
      </c>
      <c r="K1026" s="2">
        <v>115</v>
      </c>
      <c r="L1026" s="2">
        <v>0.7</v>
      </c>
      <c r="M1026" s="1">
        <v>0.26</v>
      </c>
      <c r="N1026" s="1">
        <v>3.9999999999999998E-6</v>
      </c>
      <c r="O1026" s="1">
        <v>8.9999999999999993E-3</v>
      </c>
      <c r="P1026" s="1">
        <v>3.9999999999999998E-7</v>
      </c>
      <c r="Q1026" s="1">
        <v>8.2922449324218193E-3</v>
      </c>
      <c r="R1026" s="1">
        <v>3.0125384111596699E-4</v>
      </c>
      <c r="S1026" s="16">
        <f t="shared" si="105"/>
        <v>0.36305613419770721</v>
      </c>
      <c r="T1026" s="16">
        <f t="shared" si="106"/>
        <v>2.6930960758855534E-2</v>
      </c>
      <c r="U1026" s="5">
        <f t="shared" si="107"/>
        <v>9.9467434026769106E-4</v>
      </c>
      <c r="V1026" s="18">
        <f t="shared" si="108"/>
        <v>7.3783454133850772E-5</v>
      </c>
      <c r="W1026" s="18">
        <f t="shared" si="109"/>
        <v>6.7880777803142715E-5</v>
      </c>
      <c r="X1026" s="5">
        <f>LOOKUP(G210,'Load Factor Adjustment'!$A$19:$A$27,'Load Factor Adjustment'!$D$19:$D$27)</f>
        <v>0.68571428571428572</v>
      </c>
      <c r="Y1026" s="5">
        <f t="shared" si="110"/>
        <v>6.820624047549882E-4</v>
      </c>
      <c r="Z1026" s="18">
        <f t="shared" si="111"/>
        <v>4.6546819065012149E-5</v>
      </c>
    </row>
    <row r="1027" spans="1:26" s="5" customFormat="1" ht="15" customHeight="1" x14ac:dyDescent="0.25">
      <c r="A1027" s="2">
        <v>2015</v>
      </c>
      <c r="B1027" s="2">
        <v>2469</v>
      </c>
      <c r="C1027" s="3" t="s">
        <v>7</v>
      </c>
      <c r="D1027" s="4">
        <v>42822</v>
      </c>
      <c r="E1027" s="2">
        <v>6460</v>
      </c>
      <c r="F1027" s="3" t="s">
        <v>5</v>
      </c>
      <c r="G1027" s="3" t="s">
        <v>1</v>
      </c>
      <c r="H1027" s="3" t="s">
        <v>4</v>
      </c>
      <c r="I1027" s="2">
        <v>1973</v>
      </c>
      <c r="J1027" s="2">
        <v>900</v>
      </c>
      <c r="K1027" s="2">
        <v>91</v>
      </c>
      <c r="L1027" s="2">
        <v>0.7</v>
      </c>
      <c r="M1027" s="1">
        <v>12.09</v>
      </c>
      <c r="N1027" s="1">
        <v>2.7999999999999998E-4</v>
      </c>
      <c r="O1027" s="1">
        <v>0.60499999999999998</v>
      </c>
      <c r="P1027" s="1">
        <v>4.3999999999999999E-5</v>
      </c>
      <c r="Q1027" s="1">
        <v>0.97635416535337205</v>
      </c>
      <c r="R1027" s="1">
        <v>7.1599305802172303E-2</v>
      </c>
      <c r="S1027" s="16"/>
      <c r="T1027" s="16"/>
      <c r="V1027" s="18"/>
      <c r="W1027" s="18"/>
      <c r="Z1027" s="18"/>
    </row>
    <row r="1028" spans="1:26" s="5" customFormat="1" ht="15" customHeight="1" x14ac:dyDescent="0.25">
      <c r="A1028" s="2">
        <v>2015</v>
      </c>
      <c r="B1028" s="2">
        <v>2469</v>
      </c>
      <c r="C1028" s="3" t="s">
        <v>7</v>
      </c>
      <c r="D1028" s="4">
        <v>42822</v>
      </c>
      <c r="E1028" s="2">
        <v>6461</v>
      </c>
      <c r="F1028" s="3" t="s">
        <v>2</v>
      </c>
      <c r="G1028" s="3" t="s">
        <v>1</v>
      </c>
      <c r="H1028" s="3" t="s">
        <v>0</v>
      </c>
      <c r="I1028" s="2">
        <v>2016</v>
      </c>
      <c r="J1028" s="2">
        <v>900</v>
      </c>
      <c r="K1028" s="2">
        <v>112</v>
      </c>
      <c r="L1028" s="2">
        <v>0.7</v>
      </c>
      <c r="M1028" s="1">
        <v>2.3199999999999998</v>
      </c>
      <c r="N1028" s="1">
        <v>3.0000000000000001E-5</v>
      </c>
      <c r="O1028" s="1">
        <v>0.112</v>
      </c>
      <c r="P1028" s="1">
        <v>7.9999999999999996E-6</v>
      </c>
      <c r="Q1028" s="1">
        <v>0.19094443573520101</v>
      </c>
      <c r="R1028" s="1">
        <v>1.15111111768919E-2</v>
      </c>
      <c r="S1028" s="16">
        <f t="shared" ref="S1028:S1090" si="112">Q1027-Q1028</f>
        <v>0.78540972961817102</v>
      </c>
      <c r="T1028" s="16">
        <f t="shared" ref="T1028:T1090" si="113">R1027-R1028</f>
        <v>6.0088194625280401E-2</v>
      </c>
      <c r="U1028" s="5">
        <f t="shared" ref="U1028:U1090" si="114">S1028/365</f>
        <v>2.151807478405948E-3</v>
      </c>
      <c r="V1028" s="18">
        <f t="shared" ref="V1028:V1090" si="115">T1028/365</f>
        <v>1.6462519075419288E-4</v>
      </c>
      <c r="W1028" s="18">
        <f t="shared" ref="W1028:W1090" si="116">V1028*0.92</f>
        <v>1.5145517549385745E-4</v>
      </c>
      <c r="X1028" s="5">
        <f>LOOKUP(G212,'Load Factor Adjustment'!$A$19:$A$27,'Load Factor Adjustment'!$D$19:$D$27)</f>
        <v>0.68571428571428572</v>
      </c>
      <c r="Y1028" s="5">
        <f t="shared" ref="Y1028:Y1090" si="117">U1028*X1028</f>
        <v>1.4755251280497929E-3</v>
      </c>
      <c r="Z1028" s="18">
        <f t="shared" ref="Z1028:Z1090" si="118">W1028*X1028</f>
        <v>1.0385497748150225E-4</v>
      </c>
    </row>
    <row r="1029" spans="1:26" s="5" customFormat="1" ht="15" customHeight="1" x14ac:dyDescent="0.25">
      <c r="A1029" s="2">
        <v>2016</v>
      </c>
      <c r="B1029" s="2">
        <v>2475</v>
      </c>
      <c r="C1029" s="3" t="s">
        <v>7</v>
      </c>
      <c r="D1029" s="4">
        <v>42886</v>
      </c>
      <c r="E1029" s="2">
        <v>6366</v>
      </c>
      <c r="F1029" s="3" t="s">
        <v>5</v>
      </c>
      <c r="G1029" s="3" t="s">
        <v>1</v>
      </c>
      <c r="H1029" s="3" t="s">
        <v>4</v>
      </c>
      <c r="I1029" s="2">
        <v>1996</v>
      </c>
      <c r="J1029" s="2">
        <v>1100</v>
      </c>
      <c r="K1029" s="2">
        <v>110</v>
      </c>
      <c r="L1029" s="2">
        <v>0.7</v>
      </c>
      <c r="M1029" s="1">
        <v>8.17</v>
      </c>
      <c r="N1029" s="1">
        <v>1.9000000000000001E-4</v>
      </c>
      <c r="O1029" s="1">
        <v>0.47899999999999998</v>
      </c>
      <c r="P1029" s="1">
        <v>3.6100000000000003E-5</v>
      </c>
      <c r="Q1029" s="1">
        <v>0.97565586155542605</v>
      </c>
      <c r="R1029" s="1">
        <v>8.5166817941456002E-2</v>
      </c>
      <c r="S1029" s="16"/>
      <c r="T1029" s="16"/>
      <c r="V1029" s="18"/>
      <c r="W1029" s="18"/>
      <c r="Z1029" s="18"/>
    </row>
    <row r="1030" spans="1:26" s="5" customFormat="1" ht="15" customHeight="1" x14ac:dyDescent="0.25">
      <c r="A1030" s="2">
        <v>2016</v>
      </c>
      <c r="B1030" s="2">
        <v>2475</v>
      </c>
      <c r="C1030" s="3" t="s">
        <v>7</v>
      </c>
      <c r="D1030" s="4">
        <v>42886</v>
      </c>
      <c r="E1030" s="2">
        <v>6367</v>
      </c>
      <c r="F1030" s="3" t="s">
        <v>2</v>
      </c>
      <c r="G1030" s="3" t="s">
        <v>1</v>
      </c>
      <c r="H1030" s="3" t="s">
        <v>0</v>
      </c>
      <c r="I1030" s="2">
        <v>2017</v>
      </c>
      <c r="J1030" s="2">
        <v>1100</v>
      </c>
      <c r="K1030" s="2">
        <v>115</v>
      </c>
      <c r="L1030" s="2">
        <v>0.7</v>
      </c>
      <c r="M1030" s="1">
        <v>0.26</v>
      </c>
      <c r="N1030" s="1">
        <v>3.9999999999999998E-6</v>
      </c>
      <c r="O1030" s="1">
        <v>8.9999999999999993E-3</v>
      </c>
      <c r="P1030" s="1">
        <v>3.9999999999999998E-7</v>
      </c>
      <c r="Q1030" s="1">
        <v>2.75254615579229E-2</v>
      </c>
      <c r="R1030" s="1">
        <v>1.0932098226191099E-3</v>
      </c>
      <c r="S1030" s="16">
        <f t="shared" si="112"/>
        <v>0.94813039999750315</v>
      </c>
      <c r="T1030" s="16">
        <f t="shared" si="113"/>
        <v>8.4073608118836893E-2</v>
      </c>
      <c r="U1030" s="5">
        <f t="shared" si="114"/>
        <v>2.5976175342397345E-3</v>
      </c>
      <c r="V1030" s="18">
        <f t="shared" si="115"/>
        <v>2.3033865238037505E-4</v>
      </c>
      <c r="W1030" s="18">
        <f t="shared" si="116"/>
        <v>2.1191156018994506E-4</v>
      </c>
      <c r="X1030" s="5">
        <f>LOOKUP(G214,'Load Factor Adjustment'!$A$19:$A$27,'Load Factor Adjustment'!$D$19:$D$27)</f>
        <v>0.68571428571428572</v>
      </c>
      <c r="Y1030" s="5">
        <f t="shared" si="117"/>
        <v>1.7812234520501037E-3</v>
      </c>
      <c r="Z1030" s="18">
        <f t="shared" si="118"/>
        <v>1.4531078413024804E-4</v>
      </c>
    </row>
    <row r="1031" spans="1:26" s="5" customFormat="1" ht="15" customHeight="1" x14ac:dyDescent="0.25">
      <c r="A1031" s="2">
        <v>2016</v>
      </c>
      <c r="B1031" s="2">
        <v>2483</v>
      </c>
      <c r="C1031" s="3" t="s">
        <v>7</v>
      </c>
      <c r="D1031" s="4">
        <v>42814</v>
      </c>
      <c r="E1031" s="2">
        <v>6471</v>
      </c>
      <c r="F1031" s="3" t="s">
        <v>5</v>
      </c>
      <c r="G1031" s="3" t="s">
        <v>1</v>
      </c>
      <c r="H1031" s="3" t="s">
        <v>4</v>
      </c>
      <c r="I1031" s="2">
        <v>1983</v>
      </c>
      <c r="J1031" s="2">
        <v>500</v>
      </c>
      <c r="K1031" s="2">
        <v>90</v>
      </c>
      <c r="L1031" s="2">
        <v>0.7</v>
      </c>
      <c r="M1031" s="1">
        <v>12.09</v>
      </c>
      <c r="N1031" s="1">
        <v>2.7999999999999998E-4</v>
      </c>
      <c r="O1031" s="1">
        <v>0.60499999999999998</v>
      </c>
      <c r="P1031" s="1">
        <v>4.3999999999999999E-5</v>
      </c>
      <c r="Q1031" s="1">
        <v>0.53645833261174303</v>
      </c>
      <c r="R1031" s="1">
        <v>3.9340277913281499E-2</v>
      </c>
      <c r="S1031" s="16"/>
      <c r="T1031" s="16"/>
      <c r="V1031" s="18"/>
      <c r="W1031" s="18"/>
      <c r="Z1031" s="18"/>
    </row>
    <row r="1032" spans="1:26" s="5" customFormat="1" ht="15" customHeight="1" x14ac:dyDescent="0.25">
      <c r="A1032" s="2">
        <v>2016</v>
      </c>
      <c r="B1032" s="2">
        <v>2483</v>
      </c>
      <c r="C1032" s="3" t="s">
        <v>7</v>
      </c>
      <c r="D1032" s="4">
        <v>42814</v>
      </c>
      <c r="E1032" s="2">
        <v>6473</v>
      </c>
      <c r="F1032" s="3" t="s">
        <v>2</v>
      </c>
      <c r="G1032" s="3" t="s">
        <v>1</v>
      </c>
      <c r="H1032" s="3" t="s">
        <v>0</v>
      </c>
      <c r="I1032" s="2">
        <v>2016</v>
      </c>
      <c r="J1032" s="2">
        <v>500</v>
      </c>
      <c r="K1032" s="2">
        <v>85</v>
      </c>
      <c r="L1032" s="2">
        <v>0.7</v>
      </c>
      <c r="M1032" s="1">
        <v>0.26</v>
      </c>
      <c r="N1032" s="1">
        <v>3.4999999999999999E-6</v>
      </c>
      <c r="O1032" s="1">
        <v>8.9999999999999993E-3</v>
      </c>
      <c r="P1032" s="1">
        <v>8.9999999999999996E-7</v>
      </c>
      <c r="Q1032" s="1">
        <v>8.8131746954288308E-3</v>
      </c>
      <c r="R1032" s="1">
        <v>3.6892359007293301E-4</v>
      </c>
      <c r="S1032" s="16">
        <f t="shared" si="112"/>
        <v>0.52764515791631417</v>
      </c>
      <c r="T1032" s="16">
        <f t="shared" si="113"/>
        <v>3.8971354323208564E-2</v>
      </c>
      <c r="U1032" s="5">
        <f t="shared" si="114"/>
        <v>1.4456031723734635E-3</v>
      </c>
      <c r="V1032" s="18">
        <f t="shared" si="115"/>
        <v>1.0677083376221524E-4</v>
      </c>
      <c r="W1032" s="18">
        <f t="shared" si="116"/>
        <v>9.8229167061238023E-5</v>
      </c>
      <c r="X1032" s="5">
        <f>LOOKUP(G216,'Load Factor Adjustment'!$A$19:$A$27,'Load Factor Adjustment'!$D$19:$D$27)</f>
        <v>0.68571428571428572</v>
      </c>
      <c r="Y1032" s="5">
        <f t="shared" si="117"/>
        <v>9.9127074677037496E-4</v>
      </c>
      <c r="Z1032" s="18">
        <f t="shared" si="118"/>
        <v>6.735714312770607E-5</v>
      </c>
    </row>
    <row r="1033" spans="1:26" s="5" customFormat="1" ht="15" customHeight="1" x14ac:dyDescent="0.25">
      <c r="A1033" s="2">
        <v>2016</v>
      </c>
      <c r="B1033" s="2">
        <v>2488</v>
      </c>
      <c r="C1033" s="3" t="s">
        <v>7</v>
      </c>
      <c r="D1033" s="4">
        <v>42852</v>
      </c>
      <c r="E1033" s="2">
        <v>6420</v>
      </c>
      <c r="F1033" s="3" t="s">
        <v>5</v>
      </c>
      <c r="G1033" s="3" t="s">
        <v>1</v>
      </c>
      <c r="H1033" s="3" t="s">
        <v>8</v>
      </c>
      <c r="I1033" s="2">
        <v>1997</v>
      </c>
      <c r="J1033" s="2">
        <v>1500</v>
      </c>
      <c r="K1033" s="2">
        <v>120</v>
      </c>
      <c r="L1033" s="2">
        <v>0.7</v>
      </c>
      <c r="M1033" s="1">
        <v>6.54</v>
      </c>
      <c r="N1033" s="1">
        <v>1.4999999999999999E-4</v>
      </c>
      <c r="O1033" s="1">
        <v>0.30399999999999999</v>
      </c>
      <c r="P1033" s="1">
        <v>2.2099999999999998E-5</v>
      </c>
      <c r="Q1033" s="1">
        <v>1.15833332018321</v>
      </c>
      <c r="R1033" s="1">
        <v>7.9055551375401101E-2</v>
      </c>
      <c r="S1033" s="16"/>
      <c r="T1033" s="16"/>
      <c r="V1033" s="18"/>
      <c r="W1033" s="18"/>
      <c r="Z1033" s="18"/>
    </row>
    <row r="1034" spans="1:26" s="5" customFormat="1" ht="15" customHeight="1" x14ac:dyDescent="0.25">
      <c r="A1034" s="2">
        <v>2016</v>
      </c>
      <c r="B1034" s="2">
        <v>2488</v>
      </c>
      <c r="C1034" s="3" t="s">
        <v>7</v>
      </c>
      <c r="D1034" s="4">
        <v>42852</v>
      </c>
      <c r="E1034" s="2">
        <v>6421</v>
      </c>
      <c r="F1034" s="3" t="s">
        <v>2</v>
      </c>
      <c r="G1034" s="3" t="s">
        <v>1</v>
      </c>
      <c r="H1034" s="3" t="s">
        <v>0</v>
      </c>
      <c r="I1034" s="2">
        <v>2016</v>
      </c>
      <c r="J1034" s="2">
        <v>1500</v>
      </c>
      <c r="K1034" s="2">
        <v>145</v>
      </c>
      <c r="L1034" s="2">
        <v>0.7</v>
      </c>
      <c r="M1034" s="1">
        <v>0.26</v>
      </c>
      <c r="N1034" s="1">
        <v>3.9999999999999998E-6</v>
      </c>
      <c r="O1034" s="1">
        <v>8.9999999999999993E-3</v>
      </c>
      <c r="P1034" s="1">
        <v>3.9999999999999998E-7</v>
      </c>
      <c r="Q1034" s="1">
        <v>4.8668979039447197E-2</v>
      </c>
      <c r="R1034" s="1">
        <v>2.01388879545608E-3</v>
      </c>
      <c r="S1034" s="16">
        <f t="shared" si="112"/>
        <v>1.1096643411437628</v>
      </c>
      <c r="T1034" s="16">
        <f t="shared" si="113"/>
        <v>7.7041662579945019E-2</v>
      </c>
      <c r="U1034" s="5">
        <f t="shared" si="114"/>
        <v>3.0401762771061994E-3</v>
      </c>
      <c r="V1034" s="18">
        <f t="shared" si="115"/>
        <v>2.1107304816423293E-4</v>
      </c>
      <c r="W1034" s="18">
        <f t="shared" si="116"/>
        <v>1.9418720431109429E-4</v>
      </c>
      <c r="X1034" s="5">
        <f>LOOKUP(G218,'Load Factor Adjustment'!$A$19:$A$27,'Load Factor Adjustment'!$D$19:$D$27)</f>
        <v>0.68571428571428572</v>
      </c>
      <c r="Y1034" s="5">
        <f t="shared" si="117"/>
        <v>2.0846923043013939E-3</v>
      </c>
      <c r="Z1034" s="18">
        <f t="shared" si="118"/>
        <v>1.3315694009903608E-4</v>
      </c>
    </row>
    <row r="1035" spans="1:26" s="5" customFormat="1" ht="15" customHeight="1" x14ac:dyDescent="0.25">
      <c r="A1035" s="2">
        <v>2017</v>
      </c>
      <c r="B1035" s="2">
        <v>2491</v>
      </c>
      <c r="C1035" s="3" t="s">
        <v>7</v>
      </c>
      <c r="D1035" s="4">
        <v>42864</v>
      </c>
      <c r="E1035" s="2">
        <v>6527</v>
      </c>
      <c r="F1035" s="3" t="s">
        <v>5</v>
      </c>
      <c r="G1035" s="3" t="s">
        <v>1</v>
      </c>
      <c r="H1035" s="3" t="s">
        <v>8</v>
      </c>
      <c r="I1035" s="2">
        <v>1997</v>
      </c>
      <c r="J1035" s="2">
        <v>1500</v>
      </c>
      <c r="K1035" s="2">
        <v>100</v>
      </c>
      <c r="L1035" s="2">
        <v>0.7</v>
      </c>
      <c r="M1035" s="1">
        <v>6.54</v>
      </c>
      <c r="N1035" s="1">
        <v>1.4999999999999999E-4</v>
      </c>
      <c r="O1035" s="1">
        <v>0.30399999999999999</v>
      </c>
      <c r="P1035" s="1">
        <v>2.2099999999999998E-5</v>
      </c>
      <c r="Q1035" s="1">
        <v>0.96527776681933897</v>
      </c>
      <c r="R1035" s="1">
        <v>6.5879626146167602E-2</v>
      </c>
      <c r="S1035" s="16"/>
      <c r="T1035" s="16"/>
      <c r="V1035" s="18"/>
      <c r="W1035" s="18"/>
      <c r="Z1035" s="18"/>
    </row>
    <row r="1036" spans="1:26" s="5" customFormat="1" ht="15" customHeight="1" x14ac:dyDescent="0.25">
      <c r="A1036" s="2">
        <v>2017</v>
      </c>
      <c r="B1036" s="2">
        <v>2491</v>
      </c>
      <c r="C1036" s="3" t="s">
        <v>7</v>
      </c>
      <c r="D1036" s="4">
        <v>42864</v>
      </c>
      <c r="E1036" s="2">
        <v>6528</v>
      </c>
      <c r="F1036" s="3" t="s">
        <v>2</v>
      </c>
      <c r="G1036" s="3" t="s">
        <v>1</v>
      </c>
      <c r="H1036" s="3" t="s">
        <v>0</v>
      </c>
      <c r="I1036" s="2">
        <v>2017</v>
      </c>
      <c r="J1036" s="2">
        <v>1500</v>
      </c>
      <c r="K1036" s="2">
        <v>115</v>
      </c>
      <c r="L1036" s="2">
        <v>0.7</v>
      </c>
      <c r="M1036" s="1">
        <v>0.26</v>
      </c>
      <c r="N1036" s="1">
        <v>3.9999999999999998E-6</v>
      </c>
      <c r="O1036" s="1">
        <v>8.9999999999999993E-3</v>
      </c>
      <c r="P1036" s="1">
        <v>3.9999999999999998E-7</v>
      </c>
      <c r="Q1036" s="1">
        <v>3.85995351002512E-2</v>
      </c>
      <c r="R1036" s="1">
        <v>1.5972221481203399E-3</v>
      </c>
      <c r="S1036" s="16">
        <f t="shared" si="112"/>
        <v>0.92667823171908781</v>
      </c>
      <c r="T1036" s="16">
        <f t="shared" si="113"/>
        <v>6.4282403998047258E-2</v>
      </c>
      <c r="U1036" s="5">
        <f t="shared" si="114"/>
        <v>2.5388444704632545E-3</v>
      </c>
      <c r="V1036" s="18">
        <f t="shared" si="115"/>
        <v>1.7611617533711576E-4</v>
      </c>
      <c r="W1036" s="18">
        <f t="shared" si="116"/>
        <v>1.6202688131014651E-4</v>
      </c>
      <c r="X1036" s="5">
        <f>LOOKUP(G220,'Load Factor Adjustment'!$A$19:$A$27,'Load Factor Adjustment'!$D$19:$D$27)</f>
        <v>0.68571428571428572</v>
      </c>
      <c r="Y1036" s="5">
        <f t="shared" si="117"/>
        <v>1.7409219226033744E-3</v>
      </c>
      <c r="Z1036" s="18">
        <f t="shared" si="118"/>
        <v>1.1110414718410046E-4</v>
      </c>
    </row>
    <row r="1037" spans="1:26" s="5" customFormat="1" ht="15" customHeight="1" x14ac:dyDescent="0.25">
      <c r="A1037" s="2">
        <v>2017</v>
      </c>
      <c r="B1037" s="2">
        <v>2493</v>
      </c>
      <c r="C1037" s="3" t="s">
        <v>7</v>
      </c>
      <c r="D1037" s="4">
        <v>42814</v>
      </c>
      <c r="E1037" s="2">
        <v>6435</v>
      </c>
      <c r="F1037" s="3" t="s">
        <v>5</v>
      </c>
      <c r="G1037" s="3" t="s">
        <v>1</v>
      </c>
      <c r="H1037" s="3" t="s">
        <v>4</v>
      </c>
      <c r="I1037" s="2">
        <v>1977</v>
      </c>
      <c r="J1037" s="2">
        <v>200</v>
      </c>
      <c r="K1037" s="2">
        <v>110</v>
      </c>
      <c r="L1037" s="2">
        <v>0.7</v>
      </c>
      <c r="M1037" s="1">
        <v>12.09</v>
      </c>
      <c r="N1037" s="1">
        <v>2.7999999999999998E-4</v>
      </c>
      <c r="O1037" s="1">
        <v>0.60499999999999998</v>
      </c>
      <c r="P1037" s="1">
        <v>4.3999999999999999E-5</v>
      </c>
      <c r="Q1037" s="1">
        <v>0.248009258768465</v>
      </c>
      <c r="R1037" s="1">
        <v>1.6992284037521999E-2</v>
      </c>
      <c r="S1037" s="16"/>
      <c r="T1037" s="16"/>
      <c r="V1037" s="18"/>
      <c r="W1037" s="18"/>
      <c r="Z1037" s="18"/>
    </row>
    <row r="1038" spans="1:26" s="5" customFormat="1" ht="15" customHeight="1" x14ac:dyDescent="0.25">
      <c r="A1038" s="2">
        <v>2017</v>
      </c>
      <c r="B1038" s="2">
        <v>2493</v>
      </c>
      <c r="C1038" s="3" t="s">
        <v>7</v>
      </c>
      <c r="D1038" s="4">
        <v>42814</v>
      </c>
      <c r="E1038" s="2">
        <v>6436</v>
      </c>
      <c r="F1038" s="3" t="s">
        <v>2</v>
      </c>
      <c r="G1038" s="3" t="s">
        <v>1</v>
      </c>
      <c r="H1038" s="3" t="s">
        <v>0</v>
      </c>
      <c r="I1038" s="2">
        <v>2016</v>
      </c>
      <c r="J1038" s="2">
        <v>200</v>
      </c>
      <c r="K1038" s="2">
        <v>117</v>
      </c>
      <c r="L1038" s="2">
        <v>0.7</v>
      </c>
      <c r="M1038" s="1">
        <v>0.26</v>
      </c>
      <c r="N1038" s="1">
        <v>3.9999999999999998E-6</v>
      </c>
      <c r="O1038" s="1">
        <v>8.9999999999999993E-3</v>
      </c>
      <c r="P1038" s="1">
        <v>3.9999999999999998E-7</v>
      </c>
      <c r="Q1038" s="1">
        <v>4.7666664131172801E-3</v>
      </c>
      <c r="R1038" s="1">
        <v>1.6972221242100201E-4</v>
      </c>
      <c r="S1038" s="16">
        <f t="shared" si="112"/>
        <v>0.2432425923553477</v>
      </c>
      <c r="T1038" s="16">
        <f t="shared" si="113"/>
        <v>1.6822561825100998E-2</v>
      </c>
      <c r="U1038" s="5">
        <f t="shared" si="114"/>
        <v>6.6641806124752799E-4</v>
      </c>
      <c r="V1038" s="18">
        <f t="shared" si="115"/>
        <v>4.6089210479728758E-5</v>
      </c>
      <c r="W1038" s="18">
        <f t="shared" si="116"/>
        <v>4.2402073641350462E-5</v>
      </c>
      <c r="X1038" s="5">
        <f>LOOKUP(G222,'Load Factor Adjustment'!$A$19:$A$27,'Load Factor Adjustment'!$D$19:$D$27)</f>
        <v>0.68571428571428572</v>
      </c>
      <c r="Y1038" s="5">
        <f t="shared" si="117"/>
        <v>4.5697238485544779E-4</v>
      </c>
      <c r="Z1038" s="18">
        <f t="shared" si="118"/>
        <v>2.9075707639783175E-5</v>
      </c>
    </row>
    <row r="1039" spans="1:26" s="5" customFormat="1" ht="15" customHeight="1" x14ac:dyDescent="0.25">
      <c r="A1039" s="2">
        <v>2017</v>
      </c>
      <c r="B1039" s="2">
        <v>2494</v>
      </c>
      <c r="C1039" s="3" t="s">
        <v>7</v>
      </c>
      <c r="D1039" s="4">
        <v>42829</v>
      </c>
      <c r="E1039" s="2">
        <v>6480</v>
      </c>
      <c r="F1039" s="3" t="s">
        <v>5</v>
      </c>
      <c r="G1039" s="3" t="s">
        <v>1</v>
      </c>
      <c r="H1039" s="3" t="s">
        <v>4</v>
      </c>
      <c r="I1039" s="2">
        <v>1987</v>
      </c>
      <c r="J1039" s="2">
        <v>1500</v>
      </c>
      <c r="K1039" s="2">
        <v>96</v>
      </c>
      <c r="L1039" s="2">
        <v>0.7</v>
      </c>
      <c r="M1039" s="1">
        <v>12.09</v>
      </c>
      <c r="N1039" s="1">
        <v>2.7999999999999998E-4</v>
      </c>
      <c r="O1039" s="1">
        <v>0.60499999999999998</v>
      </c>
      <c r="P1039" s="1">
        <v>4.3999999999999999E-5</v>
      </c>
      <c r="Q1039" s="1">
        <v>1.7166666643575801</v>
      </c>
      <c r="R1039" s="1">
        <v>0.125888889322501</v>
      </c>
      <c r="S1039" s="16"/>
      <c r="T1039" s="16"/>
      <c r="V1039" s="18"/>
      <c r="W1039" s="18"/>
      <c r="Z1039" s="18"/>
    </row>
    <row r="1040" spans="1:26" s="5" customFormat="1" ht="15" customHeight="1" x14ac:dyDescent="0.25">
      <c r="A1040" s="2">
        <v>2017</v>
      </c>
      <c r="B1040" s="2">
        <v>2494</v>
      </c>
      <c r="C1040" s="3" t="s">
        <v>7</v>
      </c>
      <c r="D1040" s="4">
        <v>42829</v>
      </c>
      <c r="E1040" s="2">
        <v>6481</v>
      </c>
      <c r="F1040" s="3" t="s">
        <v>2</v>
      </c>
      <c r="G1040" s="3" t="s">
        <v>1</v>
      </c>
      <c r="H1040" s="3" t="s">
        <v>0</v>
      </c>
      <c r="I1040" s="2">
        <v>2016</v>
      </c>
      <c r="J1040" s="2">
        <v>1500</v>
      </c>
      <c r="K1040" s="2">
        <v>106</v>
      </c>
      <c r="L1040" s="2">
        <v>0.7</v>
      </c>
      <c r="M1040" s="1">
        <v>2.3199999999999998</v>
      </c>
      <c r="N1040" s="1">
        <v>3.0000000000000001E-5</v>
      </c>
      <c r="O1040" s="1">
        <v>0.112</v>
      </c>
      <c r="P1040" s="1">
        <v>7.9999999999999996E-6</v>
      </c>
      <c r="Q1040" s="1">
        <v>0.31223378209152702</v>
      </c>
      <c r="R1040" s="1">
        <v>2.1101851898035599E-2</v>
      </c>
      <c r="S1040" s="16">
        <f t="shared" si="112"/>
        <v>1.404432882266053</v>
      </c>
      <c r="T1040" s="16">
        <f t="shared" si="113"/>
        <v>0.10478703742446541</v>
      </c>
      <c r="U1040" s="5">
        <f t="shared" si="114"/>
        <v>3.8477613212768574E-3</v>
      </c>
      <c r="V1040" s="18">
        <f t="shared" si="115"/>
        <v>2.8708777376565864E-4</v>
      </c>
      <c r="W1040" s="18">
        <f t="shared" si="116"/>
        <v>2.6412075186440598E-4</v>
      </c>
      <c r="X1040" s="5">
        <f>LOOKUP(G224,'Load Factor Adjustment'!$A$19:$A$27,'Load Factor Adjustment'!$D$19:$D$27)</f>
        <v>0.68571428571428572</v>
      </c>
      <c r="Y1040" s="5">
        <f t="shared" si="117"/>
        <v>2.6384649060184166E-3</v>
      </c>
      <c r="Z1040" s="18">
        <f t="shared" si="118"/>
        <v>1.8111137270702125E-4</v>
      </c>
    </row>
    <row r="1041" spans="1:26" s="5" customFormat="1" ht="15" customHeight="1" x14ac:dyDescent="0.25">
      <c r="A1041" s="2">
        <v>2017</v>
      </c>
      <c r="B1041" s="2">
        <v>2495</v>
      </c>
      <c r="C1041" s="3" t="s">
        <v>7</v>
      </c>
      <c r="D1041" s="4">
        <v>42829</v>
      </c>
      <c r="E1041" s="2">
        <v>6482</v>
      </c>
      <c r="F1041" s="3" t="s">
        <v>5</v>
      </c>
      <c r="G1041" s="3" t="s">
        <v>1</v>
      </c>
      <c r="H1041" s="3" t="s">
        <v>6</v>
      </c>
      <c r="I1041" s="2">
        <v>2005</v>
      </c>
      <c r="J1041" s="2">
        <v>1500</v>
      </c>
      <c r="K1041" s="2">
        <v>91</v>
      </c>
      <c r="L1041" s="2">
        <v>0.7</v>
      </c>
      <c r="M1041" s="1">
        <v>4.75</v>
      </c>
      <c r="N1041" s="1">
        <v>7.1000000000000005E-5</v>
      </c>
      <c r="O1041" s="1">
        <v>0.192</v>
      </c>
      <c r="P1041" s="1">
        <v>1.4100000000000001E-5</v>
      </c>
      <c r="Q1041" s="1">
        <v>0.59002545570576503</v>
      </c>
      <c r="R1041" s="1">
        <v>3.8043055139052699E-2</v>
      </c>
      <c r="S1041" s="16"/>
      <c r="T1041" s="16"/>
      <c r="V1041" s="18"/>
      <c r="W1041" s="18"/>
      <c r="Z1041" s="18"/>
    </row>
    <row r="1042" spans="1:26" s="5" customFormat="1" ht="15" customHeight="1" x14ac:dyDescent="0.25">
      <c r="A1042" s="2">
        <v>2017</v>
      </c>
      <c r="B1042" s="2">
        <v>2495</v>
      </c>
      <c r="C1042" s="3" t="s">
        <v>7</v>
      </c>
      <c r="D1042" s="4">
        <v>42829</v>
      </c>
      <c r="E1042" s="2">
        <v>6483</v>
      </c>
      <c r="F1042" s="3" t="s">
        <v>2</v>
      </c>
      <c r="G1042" s="3" t="s">
        <v>1</v>
      </c>
      <c r="H1042" s="3" t="s">
        <v>0</v>
      </c>
      <c r="I1042" s="2">
        <v>2016</v>
      </c>
      <c r="J1042" s="2">
        <v>1500</v>
      </c>
      <c r="K1042" s="2">
        <v>106</v>
      </c>
      <c r="L1042" s="2">
        <v>0.7</v>
      </c>
      <c r="M1042" s="1">
        <v>2.3199999999999998</v>
      </c>
      <c r="N1042" s="1">
        <v>3.0000000000000001E-5</v>
      </c>
      <c r="O1042" s="1">
        <v>0.112</v>
      </c>
      <c r="P1042" s="1">
        <v>7.9999999999999996E-6</v>
      </c>
      <c r="Q1042" s="1">
        <v>0.31223378209152702</v>
      </c>
      <c r="R1042" s="1">
        <v>2.1101851898035599E-2</v>
      </c>
      <c r="S1042" s="16">
        <f t="shared" si="112"/>
        <v>0.27779167361423801</v>
      </c>
      <c r="T1042" s="16">
        <f t="shared" si="113"/>
        <v>1.6941203241017101E-2</v>
      </c>
      <c r="U1042" s="5">
        <f t="shared" si="114"/>
        <v>7.6107307839517265E-4</v>
      </c>
      <c r="V1042" s="18">
        <f t="shared" si="115"/>
        <v>4.6414255454841369E-5</v>
      </c>
      <c r="W1042" s="18">
        <f t="shared" si="116"/>
        <v>4.2701115018454061E-5</v>
      </c>
      <c r="X1042" s="5">
        <f>LOOKUP(G226,'Load Factor Adjustment'!$A$19:$A$27,'Load Factor Adjustment'!$D$19:$D$27)</f>
        <v>0.68571428571428572</v>
      </c>
      <c r="Y1042" s="5">
        <f t="shared" si="117"/>
        <v>5.2187868232811841E-4</v>
      </c>
      <c r="Z1042" s="18">
        <f t="shared" si="118"/>
        <v>2.9280764584082784E-5</v>
      </c>
    </row>
    <row r="1043" spans="1:26" s="5" customFormat="1" ht="15" customHeight="1" x14ac:dyDescent="0.25">
      <c r="A1043" s="2">
        <v>2017</v>
      </c>
      <c r="B1043" s="2">
        <v>2496</v>
      </c>
      <c r="C1043" s="3" t="s">
        <v>7</v>
      </c>
      <c r="D1043" s="4">
        <v>42817</v>
      </c>
      <c r="E1043" s="2">
        <v>6491</v>
      </c>
      <c r="F1043" s="3" t="s">
        <v>5</v>
      </c>
      <c r="G1043" s="3" t="s">
        <v>19</v>
      </c>
      <c r="H1043" s="3" t="s">
        <v>6</v>
      </c>
      <c r="I1043" s="2">
        <v>2007</v>
      </c>
      <c r="J1043" s="2">
        <v>1226</v>
      </c>
      <c r="K1043" s="2">
        <v>824</v>
      </c>
      <c r="L1043" s="2">
        <v>0.7</v>
      </c>
      <c r="M1043" s="1">
        <v>3.79</v>
      </c>
      <c r="N1043" s="1">
        <v>5.0000000000000002E-5</v>
      </c>
      <c r="O1043" s="1">
        <v>8.7999999999999995E-2</v>
      </c>
      <c r="P1043" s="1">
        <v>4.4000000000000002E-6</v>
      </c>
      <c r="Q1043" s="1">
        <v>3.4219778014083002</v>
      </c>
      <c r="R1043" s="1">
        <v>0.10975272724341401</v>
      </c>
      <c r="S1043" s="16"/>
      <c r="T1043" s="16"/>
      <c r="V1043" s="18"/>
      <c r="W1043" s="18"/>
      <c r="Z1043" s="18"/>
    </row>
    <row r="1044" spans="1:26" s="5" customFormat="1" ht="15" customHeight="1" x14ac:dyDescent="0.25">
      <c r="A1044" s="2">
        <v>2017</v>
      </c>
      <c r="B1044" s="2">
        <v>2496</v>
      </c>
      <c r="C1044" s="3" t="s">
        <v>7</v>
      </c>
      <c r="D1044" s="4">
        <v>42817</v>
      </c>
      <c r="E1044" s="2">
        <v>6492</v>
      </c>
      <c r="F1044" s="3" t="s">
        <v>2</v>
      </c>
      <c r="G1044" s="3" t="s">
        <v>19</v>
      </c>
      <c r="H1044" s="3" t="s">
        <v>23</v>
      </c>
      <c r="I1044" s="2">
        <v>2014</v>
      </c>
      <c r="J1044" s="2">
        <v>1226</v>
      </c>
      <c r="K1044" s="2">
        <v>755</v>
      </c>
      <c r="L1044" s="2">
        <v>0.7</v>
      </c>
      <c r="M1044" s="1">
        <v>2.2400000000000002</v>
      </c>
      <c r="N1044" s="1">
        <v>2.8E-5</v>
      </c>
      <c r="O1044" s="1">
        <v>5.0999999999999997E-2</v>
      </c>
      <c r="P1044" s="1">
        <v>2.0999999999999998E-6</v>
      </c>
      <c r="Q1044" s="1">
        <v>1.7224431374931</v>
      </c>
      <c r="R1044" s="1">
        <v>4.5619416297733001E-2</v>
      </c>
      <c r="S1044" s="16">
        <f t="shared" si="112"/>
        <v>1.6995346639152002</v>
      </c>
      <c r="T1044" s="16">
        <f t="shared" si="113"/>
        <v>6.4133310945681005E-2</v>
      </c>
      <c r="U1044" s="5">
        <f t="shared" si="114"/>
        <v>4.6562593531923298E-3</v>
      </c>
      <c r="V1044" s="18">
        <f t="shared" si="115"/>
        <v>1.7570770122104384E-4</v>
      </c>
      <c r="W1044" s="18">
        <f t="shared" si="116"/>
        <v>1.6165108512336033E-4</v>
      </c>
      <c r="X1044" s="5">
        <f>LOOKUP(G228,'Load Factor Adjustment'!$A$19:$A$27,'Load Factor Adjustment'!$D$19:$D$27)</f>
        <v>0.68571428571428572</v>
      </c>
      <c r="Y1044" s="5">
        <f t="shared" si="117"/>
        <v>3.1928635564747406E-3</v>
      </c>
      <c r="Z1044" s="18">
        <f t="shared" si="118"/>
        <v>1.1084645837030423E-4</v>
      </c>
    </row>
    <row r="1045" spans="1:26" s="5" customFormat="1" ht="15" customHeight="1" x14ac:dyDescent="0.25">
      <c r="A1045" s="2">
        <v>2017</v>
      </c>
      <c r="B1045" s="2">
        <v>2497</v>
      </c>
      <c r="C1045" s="3" t="s">
        <v>17</v>
      </c>
      <c r="D1045" s="4">
        <v>42832</v>
      </c>
      <c r="E1045" s="2">
        <v>6300</v>
      </c>
      <c r="F1045" s="3" t="s">
        <v>5</v>
      </c>
      <c r="G1045" s="3" t="s">
        <v>1</v>
      </c>
      <c r="H1045" s="3" t="s">
        <v>4</v>
      </c>
      <c r="I1045" s="2">
        <v>1975</v>
      </c>
      <c r="J1045" s="2">
        <v>160</v>
      </c>
      <c r="K1045" s="2">
        <v>76</v>
      </c>
      <c r="L1045" s="2">
        <v>0.7</v>
      </c>
      <c r="M1045" s="1">
        <v>12.09</v>
      </c>
      <c r="N1045" s="1">
        <v>2.7999999999999998E-4</v>
      </c>
      <c r="O1045" s="1">
        <v>0.60499999999999998</v>
      </c>
      <c r="P1045" s="1">
        <v>4.3999999999999999E-5</v>
      </c>
      <c r="Q1045" s="1">
        <v>0.13319328364170799</v>
      </c>
      <c r="R1045" s="1">
        <v>8.7810963499640494E-3</v>
      </c>
      <c r="S1045" s="16"/>
      <c r="T1045" s="16"/>
      <c r="V1045" s="18"/>
      <c r="W1045" s="18"/>
      <c r="Z1045" s="18"/>
    </row>
    <row r="1046" spans="1:26" s="5" customFormat="1" ht="15" customHeight="1" x14ac:dyDescent="0.25">
      <c r="A1046" s="2">
        <v>2017</v>
      </c>
      <c r="B1046" s="2">
        <v>2497</v>
      </c>
      <c r="C1046" s="3" t="s">
        <v>17</v>
      </c>
      <c r="D1046" s="4">
        <v>42832</v>
      </c>
      <c r="E1046" s="2">
        <v>6301</v>
      </c>
      <c r="F1046" s="3" t="s">
        <v>2</v>
      </c>
      <c r="G1046" s="3" t="s">
        <v>1</v>
      </c>
      <c r="H1046" s="3" t="s">
        <v>0</v>
      </c>
      <c r="I1046" s="2">
        <v>2016</v>
      </c>
      <c r="J1046" s="2">
        <v>160</v>
      </c>
      <c r="K1046" s="2">
        <v>70</v>
      </c>
      <c r="L1046" s="2">
        <v>0.7</v>
      </c>
      <c r="M1046" s="1">
        <v>2.74</v>
      </c>
      <c r="N1046" s="1">
        <v>3.6000000000000001E-5</v>
      </c>
      <c r="O1046" s="1">
        <v>8.9999999999999993E-3</v>
      </c>
      <c r="P1046" s="1">
        <v>8.9999999999999996E-7</v>
      </c>
      <c r="Q1046" s="1">
        <v>2.3927900918297901E-2</v>
      </c>
      <c r="R1046" s="1">
        <v>8.39999950484202E-5</v>
      </c>
      <c r="S1046" s="16">
        <f t="shared" si="112"/>
        <v>0.10926538272341009</v>
      </c>
      <c r="T1046" s="16">
        <f t="shared" si="113"/>
        <v>8.6970963549156295E-3</v>
      </c>
      <c r="U1046" s="5">
        <f t="shared" si="114"/>
        <v>2.9935721294084956E-4</v>
      </c>
      <c r="V1046" s="18">
        <f t="shared" si="115"/>
        <v>2.382766124634419E-5</v>
      </c>
      <c r="W1046" s="18">
        <f t="shared" si="116"/>
        <v>2.1921448346636654E-5</v>
      </c>
      <c r="X1046" s="5">
        <f>LOOKUP(G230,'Load Factor Adjustment'!$A$19:$A$27,'Load Factor Adjustment'!$D$19:$D$27)</f>
        <v>0.68571428571428572</v>
      </c>
      <c r="Y1046" s="5">
        <f t="shared" si="117"/>
        <v>2.0527351744515398E-4</v>
      </c>
      <c r="Z1046" s="18">
        <f t="shared" si="118"/>
        <v>1.5031850294836562E-5</v>
      </c>
    </row>
    <row r="1047" spans="1:26" s="5" customFormat="1" ht="15" customHeight="1" x14ac:dyDescent="0.25">
      <c r="A1047" s="2">
        <v>2017</v>
      </c>
      <c r="B1047" s="2">
        <v>2498</v>
      </c>
      <c r="C1047" s="3" t="s">
        <v>17</v>
      </c>
      <c r="D1047" s="4">
        <v>42790</v>
      </c>
      <c r="E1047" s="2">
        <v>6302</v>
      </c>
      <c r="F1047" s="3" t="s">
        <v>5</v>
      </c>
      <c r="G1047" s="3" t="s">
        <v>1</v>
      </c>
      <c r="H1047" s="3" t="s">
        <v>4</v>
      </c>
      <c r="I1047" s="2">
        <v>1978</v>
      </c>
      <c r="J1047" s="2">
        <v>300</v>
      </c>
      <c r="K1047" s="2">
        <v>60</v>
      </c>
      <c r="L1047" s="2">
        <v>0.7</v>
      </c>
      <c r="M1047" s="1">
        <v>12.09</v>
      </c>
      <c r="N1047" s="1">
        <v>2.7999999999999998E-4</v>
      </c>
      <c r="O1047" s="1">
        <v>0.60499999999999998</v>
      </c>
      <c r="P1047" s="1">
        <v>4.3999999999999999E-5</v>
      </c>
      <c r="Q1047" s="1">
        <v>0.21458333304469701</v>
      </c>
      <c r="R1047" s="1">
        <v>1.5736111165312601E-2</v>
      </c>
      <c r="S1047" s="16"/>
      <c r="T1047" s="16"/>
      <c r="V1047" s="18"/>
      <c r="W1047" s="18"/>
      <c r="Z1047" s="18"/>
    </row>
    <row r="1048" spans="1:26" s="5" customFormat="1" ht="15" customHeight="1" x14ac:dyDescent="0.25">
      <c r="A1048" s="2">
        <v>2017</v>
      </c>
      <c r="B1048" s="2">
        <v>2498</v>
      </c>
      <c r="C1048" s="3" t="s">
        <v>17</v>
      </c>
      <c r="D1048" s="4">
        <v>42790</v>
      </c>
      <c r="E1048" s="2">
        <v>6303</v>
      </c>
      <c r="F1048" s="3" t="s">
        <v>2</v>
      </c>
      <c r="G1048" s="3" t="s">
        <v>1</v>
      </c>
      <c r="H1048" s="3" t="s">
        <v>0</v>
      </c>
      <c r="I1048" s="2">
        <v>2016</v>
      </c>
      <c r="J1048" s="2">
        <v>300</v>
      </c>
      <c r="K1048" s="2">
        <v>74</v>
      </c>
      <c r="L1048" s="2">
        <v>0.7</v>
      </c>
      <c r="M1048" s="1">
        <v>2.74</v>
      </c>
      <c r="N1048" s="1">
        <v>3.6000000000000001E-5</v>
      </c>
      <c r="O1048" s="1">
        <v>8.9999999999999993E-3</v>
      </c>
      <c r="P1048" s="1">
        <v>8.9999999999999996E-7</v>
      </c>
      <c r="Q1048" s="1">
        <v>4.7860184566210003E-2</v>
      </c>
      <c r="R1048" s="1">
        <v>1.7729165636826301E-4</v>
      </c>
      <c r="S1048" s="16">
        <f t="shared" si="112"/>
        <v>0.16672314847848702</v>
      </c>
      <c r="T1048" s="16">
        <f t="shared" si="113"/>
        <v>1.5558819508944338E-2</v>
      </c>
      <c r="U1048" s="5">
        <f t="shared" si="114"/>
        <v>4.567757492561288E-4</v>
      </c>
      <c r="V1048" s="18">
        <f t="shared" si="115"/>
        <v>4.2626902764231061E-5</v>
      </c>
      <c r="W1048" s="18">
        <f t="shared" si="116"/>
        <v>3.9216750543092579E-5</v>
      </c>
      <c r="X1048" s="5">
        <f>LOOKUP(G232,'Load Factor Adjustment'!$A$19:$A$27,'Load Factor Adjustment'!$D$19:$D$27)</f>
        <v>0.68571428571428572</v>
      </c>
      <c r="Y1048" s="5">
        <f t="shared" si="117"/>
        <v>3.1321765663277405E-4</v>
      </c>
      <c r="Z1048" s="18">
        <f t="shared" si="118"/>
        <v>2.6891486086692054E-5</v>
      </c>
    </row>
    <row r="1049" spans="1:26" s="5" customFormat="1" ht="15" customHeight="1" x14ac:dyDescent="0.25">
      <c r="A1049" s="2">
        <v>2016</v>
      </c>
      <c r="B1049" s="2">
        <v>2500</v>
      </c>
      <c r="C1049" s="3" t="s">
        <v>17</v>
      </c>
      <c r="D1049" s="4">
        <v>42832</v>
      </c>
      <c r="E1049" s="2">
        <v>6278</v>
      </c>
      <c r="F1049" s="3" t="s">
        <v>5</v>
      </c>
      <c r="G1049" s="3" t="s">
        <v>12</v>
      </c>
      <c r="H1049" s="3" t="s">
        <v>4</v>
      </c>
      <c r="I1049" s="2">
        <v>1987</v>
      </c>
      <c r="J1049" s="2">
        <v>300</v>
      </c>
      <c r="K1049" s="2">
        <v>69</v>
      </c>
      <c r="L1049" s="2">
        <v>0.37</v>
      </c>
      <c r="M1049" s="1">
        <v>12.09</v>
      </c>
      <c r="N1049" s="1">
        <v>2.7999999999999998E-4</v>
      </c>
      <c r="O1049" s="1">
        <v>0.60499999999999998</v>
      </c>
      <c r="P1049" s="1">
        <v>4.3999999999999999E-5</v>
      </c>
      <c r="Q1049" s="1">
        <v>0.12618101546313401</v>
      </c>
      <c r="R1049" s="1">
        <v>8.8966649878159804E-3</v>
      </c>
      <c r="S1049" s="16"/>
      <c r="T1049" s="16"/>
      <c r="V1049" s="18"/>
      <c r="W1049" s="18"/>
      <c r="Z1049" s="18"/>
    </row>
    <row r="1050" spans="1:26" s="5" customFormat="1" ht="15" customHeight="1" x14ac:dyDescent="0.25">
      <c r="A1050" s="2">
        <v>2016</v>
      </c>
      <c r="B1050" s="2">
        <v>2500</v>
      </c>
      <c r="C1050" s="3" t="s">
        <v>17</v>
      </c>
      <c r="D1050" s="4">
        <v>42832</v>
      </c>
      <c r="E1050" s="2">
        <v>6277</v>
      </c>
      <c r="F1050" s="3" t="s">
        <v>2</v>
      </c>
      <c r="G1050" s="3" t="s">
        <v>12</v>
      </c>
      <c r="H1050" s="3" t="s">
        <v>0</v>
      </c>
      <c r="I1050" s="2">
        <v>2016</v>
      </c>
      <c r="J1050" s="2">
        <v>300</v>
      </c>
      <c r="K1050" s="2">
        <v>74</v>
      </c>
      <c r="L1050" s="2">
        <v>0.37</v>
      </c>
      <c r="M1050" s="1">
        <v>2.74</v>
      </c>
      <c r="N1050" s="1">
        <v>3.6000000000000001E-5</v>
      </c>
      <c r="O1050" s="1">
        <v>8.9999999999999993E-3</v>
      </c>
      <c r="P1050" s="1">
        <v>8.9999999999999996E-7</v>
      </c>
      <c r="Q1050" s="1">
        <v>2.5297526884689801E-2</v>
      </c>
      <c r="R1050" s="1">
        <v>9.3711306883965205E-5</v>
      </c>
      <c r="S1050" s="16">
        <f t="shared" si="112"/>
        <v>0.1008834885784442</v>
      </c>
      <c r="T1050" s="16">
        <f t="shared" si="113"/>
        <v>8.8029536809320144E-3</v>
      </c>
      <c r="U1050" s="5">
        <f t="shared" si="114"/>
        <v>2.7639311939299782E-4</v>
      </c>
      <c r="V1050" s="18">
        <f t="shared" si="115"/>
        <v>2.4117681317621959E-5</v>
      </c>
      <c r="W1050" s="18">
        <f t="shared" si="116"/>
        <v>2.2188266812212201E-5</v>
      </c>
      <c r="X1050" s="5">
        <f>LOOKUP(G234,'Load Factor Adjustment'!$A$19:$A$27,'Load Factor Adjustment'!$D$19:$D$27)</f>
        <v>0.68571428571428572</v>
      </c>
      <c r="Y1050" s="5">
        <f t="shared" si="117"/>
        <v>1.8952671044091278E-4</v>
      </c>
      <c r="Z1050" s="18">
        <f t="shared" si="118"/>
        <v>1.5214811528374081E-5</v>
      </c>
    </row>
    <row r="1051" spans="1:26" s="5" customFormat="1" ht="15" customHeight="1" x14ac:dyDescent="0.25">
      <c r="A1051" s="2">
        <v>2017</v>
      </c>
      <c r="B1051" s="2">
        <v>2501</v>
      </c>
      <c r="C1051" s="3" t="s">
        <v>17</v>
      </c>
      <c r="D1051" s="4">
        <v>42851</v>
      </c>
      <c r="E1051" s="2">
        <v>6273</v>
      </c>
      <c r="F1051" s="3" t="s">
        <v>5</v>
      </c>
      <c r="G1051" s="3" t="s">
        <v>1</v>
      </c>
      <c r="H1051" s="3" t="s">
        <v>4</v>
      </c>
      <c r="I1051" s="2">
        <v>1976</v>
      </c>
      <c r="J1051" s="2">
        <v>150</v>
      </c>
      <c r="K1051" s="2">
        <v>98</v>
      </c>
      <c r="L1051" s="2">
        <v>0.7</v>
      </c>
      <c r="M1051" s="1">
        <v>12.09</v>
      </c>
      <c r="N1051" s="1">
        <v>2.7999999999999998E-4</v>
      </c>
      <c r="O1051" s="1">
        <v>0.60499999999999998</v>
      </c>
      <c r="P1051" s="1">
        <v>4.3999999999999999E-5</v>
      </c>
      <c r="Q1051" s="1">
        <v>0.15904583294083899</v>
      </c>
      <c r="R1051" s="1">
        <v>1.03058796973603E-2</v>
      </c>
      <c r="S1051" s="16"/>
      <c r="T1051" s="16"/>
      <c r="V1051" s="18"/>
      <c r="W1051" s="18"/>
      <c r="Z1051" s="18"/>
    </row>
    <row r="1052" spans="1:26" s="5" customFormat="1" ht="15" customHeight="1" x14ac:dyDescent="0.25">
      <c r="A1052" s="2">
        <v>2017</v>
      </c>
      <c r="B1052" s="2">
        <v>2501</v>
      </c>
      <c r="C1052" s="3" t="s">
        <v>17</v>
      </c>
      <c r="D1052" s="4">
        <v>42851</v>
      </c>
      <c r="E1052" s="2">
        <v>6274</v>
      </c>
      <c r="F1052" s="3" t="s">
        <v>2</v>
      </c>
      <c r="G1052" s="3" t="s">
        <v>1</v>
      </c>
      <c r="H1052" s="3" t="s">
        <v>0</v>
      </c>
      <c r="I1052" s="2">
        <v>2016</v>
      </c>
      <c r="J1052" s="2">
        <v>150</v>
      </c>
      <c r="K1052" s="2">
        <v>105</v>
      </c>
      <c r="L1052" s="2">
        <v>0.7</v>
      </c>
      <c r="M1052" s="1">
        <v>0.26</v>
      </c>
      <c r="N1052" s="1">
        <v>3.9999999999999998E-6</v>
      </c>
      <c r="O1052" s="1">
        <v>8.9999999999999993E-3</v>
      </c>
      <c r="P1052" s="1">
        <v>3.9999999999999998E-7</v>
      </c>
      <c r="Q1052" s="1">
        <v>3.1961803851349598E-3</v>
      </c>
      <c r="R1052" s="1">
        <v>1.13020826742853E-4</v>
      </c>
      <c r="S1052" s="16">
        <f t="shared" si="112"/>
        <v>0.15584965255570402</v>
      </c>
      <c r="T1052" s="16">
        <f t="shared" si="113"/>
        <v>1.0192858870617447E-2</v>
      </c>
      <c r="U1052" s="5">
        <f t="shared" si="114"/>
        <v>4.2698534946768223E-4</v>
      </c>
      <c r="V1052" s="18">
        <f t="shared" si="115"/>
        <v>2.7925640741417665E-5</v>
      </c>
      <c r="W1052" s="18">
        <f t="shared" si="116"/>
        <v>2.5691589482104252E-5</v>
      </c>
      <c r="X1052" s="5">
        <f>LOOKUP(G236,'Load Factor Adjustment'!$A$19:$A$27,'Load Factor Adjustment'!$D$19:$D$27)</f>
        <v>0.68571428571428572</v>
      </c>
      <c r="Y1052" s="5">
        <f t="shared" si="117"/>
        <v>2.927899539206964E-4</v>
      </c>
      <c r="Z1052" s="18">
        <f t="shared" si="118"/>
        <v>1.7617089930585772E-5</v>
      </c>
    </row>
    <row r="1053" spans="1:26" s="5" customFormat="1" ht="15" customHeight="1" x14ac:dyDescent="0.25">
      <c r="A1053" s="2">
        <v>2017</v>
      </c>
      <c r="B1053" s="2">
        <v>2502</v>
      </c>
      <c r="C1053" s="3" t="s">
        <v>17</v>
      </c>
      <c r="D1053" s="4">
        <v>42818</v>
      </c>
      <c r="E1053" s="2">
        <v>6298</v>
      </c>
      <c r="F1053" s="3" t="s">
        <v>5</v>
      </c>
      <c r="G1053" s="3" t="s">
        <v>1</v>
      </c>
      <c r="H1053" s="3" t="s">
        <v>4</v>
      </c>
      <c r="I1053" s="2">
        <v>1992</v>
      </c>
      <c r="J1053" s="2">
        <v>400</v>
      </c>
      <c r="K1053" s="2">
        <v>75</v>
      </c>
      <c r="L1053" s="2">
        <v>0.7</v>
      </c>
      <c r="M1053" s="1">
        <v>8.17</v>
      </c>
      <c r="N1053" s="1">
        <v>1.9000000000000001E-4</v>
      </c>
      <c r="O1053" s="1">
        <v>0.47899999999999998</v>
      </c>
      <c r="P1053" s="1">
        <v>3.6100000000000003E-5</v>
      </c>
      <c r="Q1053" s="1">
        <v>0.241898147493081</v>
      </c>
      <c r="R1053" s="1">
        <v>2.1115739985485001E-2</v>
      </c>
      <c r="S1053" s="16"/>
      <c r="T1053" s="16"/>
      <c r="V1053" s="18"/>
      <c r="W1053" s="18"/>
      <c r="Z1053" s="18"/>
    </row>
    <row r="1054" spans="1:26" s="5" customFormat="1" ht="15" customHeight="1" x14ac:dyDescent="0.25">
      <c r="A1054" s="2">
        <v>2017</v>
      </c>
      <c r="B1054" s="2">
        <v>2502</v>
      </c>
      <c r="C1054" s="3" t="s">
        <v>17</v>
      </c>
      <c r="D1054" s="4">
        <v>42818</v>
      </c>
      <c r="E1054" s="2">
        <v>6299</v>
      </c>
      <c r="F1054" s="3" t="s">
        <v>2</v>
      </c>
      <c r="G1054" s="3" t="s">
        <v>1</v>
      </c>
      <c r="H1054" s="3" t="s">
        <v>13</v>
      </c>
      <c r="I1054" s="2">
        <v>2015</v>
      </c>
      <c r="J1054" s="2">
        <v>400</v>
      </c>
      <c r="K1054" s="2">
        <v>91</v>
      </c>
      <c r="L1054" s="2">
        <v>0.7</v>
      </c>
      <c r="M1054" s="1">
        <v>2.74</v>
      </c>
      <c r="N1054" s="1">
        <v>3.6000000000000001E-5</v>
      </c>
      <c r="O1054" s="1">
        <v>0.112</v>
      </c>
      <c r="P1054" s="1">
        <v>7.9999999999999996E-6</v>
      </c>
      <c r="Q1054" s="1">
        <v>7.8979011340055097E-2</v>
      </c>
      <c r="R1054" s="1">
        <v>3.5950617631336401E-3</v>
      </c>
      <c r="S1054" s="16">
        <f t="shared" si="112"/>
        <v>0.16291913615302589</v>
      </c>
      <c r="T1054" s="16">
        <f t="shared" si="113"/>
        <v>1.7520678222351361E-2</v>
      </c>
      <c r="U1054" s="5">
        <f t="shared" si="114"/>
        <v>4.4635379767952299E-4</v>
      </c>
      <c r="V1054" s="18">
        <f t="shared" si="115"/>
        <v>4.8001858143428384E-5</v>
      </c>
      <c r="W1054" s="18">
        <f t="shared" si="116"/>
        <v>4.4161709491954112E-5</v>
      </c>
      <c r="X1054" s="5">
        <f>LOOKUP(G238,'Load Factor Adjustment'!$A$19:$A$27,'Load Factor Adjustment'!$D$19:$D$27)</f>
        <v>0.68571428571428572</v>
      </c>
      <c r="Y1054" s="5">
        <f t="shared" si="117"/>
        <v>3.0607117555167291E-4</v>
      </c>
      <c r="Z1054" s="18">
        <f t="shared" si="118"/>
        <v>3.0282315080197107E-5</v>
      </c>
    </row>
    <row r="1055" spans="1:26" s="5" customFormat="1" ht="15" customHeight="1" x14ac:dyDescent="0.25">
      <c r="A1055" s="2">
        <v>2016</v>
      </c>
      <c r="B1055" s="2">
        <v>2503</v>
      </c>
      <c r="C1055" s="3" t="s">
        <v>17</v>
      </c>
      <c r="D1055" s="4">
        <v>42800</v>
      </c>
      <c r="E1055" s="2">
        <v>6295</v>
      </c>
      <c r="F1055" s="3" t="s">
        <v>5</v>
      </c>
      <c r="G1055" s="3" t="s">
        <v>1</v>
      </c>
      <c r="H1055" s="3" t="s">
        <v>4</v>
      </c>
      <c r="I1055" s="2">
        <v>1982</v>
      </c>
      <c r="J1055" s="2">
        <v>400</v>
      </c>
      <c r="K1055" s="2">
        <v>80</v>
      </c>
      <c r="L1055" s="2">
        <v>0.7</v>
      </c>
      <c r="M1055" s="1">
        <v>12.09</v>
      </c>
      <c r="N1055" s="1">
        <v>2.7999999999999998E-4</v>
      </c>
      <c r="O1055" s="1">
        <v>0.60499999999999998</v>
      </c>
      <c r="P1055" s="1">
        <v>4.3999999999999999E-5</v>
      </c>
      <c r="Q1055" s="1">
        <v>0.38148148096835099</v>
      </c>
      <c r="R1055" s="1">
        <v>2.7975308738333499E-2</v>
      </c>
      <c r="S1055" s="16"/>
      <c r="T1055" s="16"/>
      <c r="V1055" s="18"/>
      <c r="W1055" s="18"/>
      <c r="Z1055" s="18"/>
    </row>
    <row r="1056" spans="1:26" s="5" customFormat="1" ht="15" customHeight="1" x14ac:dyDescent="0.25">
      <c r="A1056" s="2">
        <v>2016</v>
      </c>
      <c r="B1056" s="2">
        <v>2503</v>
      </c>
      <c r="C1056" s="3" t="s">
        <v>17</v>
      </c>
      <c r="D1056" s="4">
        <v>42800</v>
      </c>
      <c r="E1056" s="2">
        <v>6296</v>
      </c>
      <c r="F1056" s="3" t="s">
        <v>2</v>
      </c>
      <c r="G1056" s="3" t="s">
        <v>1</v>
      </c>
      <c r="H1056" s="3" t="s">
        <v>13</v>
      </c>
      <c r="I1056" s="2">
        <v>2014</v>
      </c>
      <c r="J1056" s="2">
        <v>400</v>
      </c>
      <c r="K1056" s="2">
        <v>95</v>
      </c>
      <c r="L1056" s="2">
        <v>0.7</v>
      </c>
      <c r="M1056" s="1">
        <v>2.74</v>
      </c>
      <c r="N1056" s="1">
        <v>3.6000000000000001E-5</v>
      </c>
      <c r="O1056" s="1">
        <v>0.112</v>
      </c>
      <c r="P1056" s="1">
        <v>7.9999999999999996E-6</v>
      </c>
      <c r="Q1056" s="1">
        <v>8.2450616234123503E-2</v>
      </c>
      <c r="R1056" s="1">
        <v>3.75308645601864E-3</v>
      </c>
      <c r="S1056" s="16">
        <f t="shared" si="112"/>
        <v>0.29903086473422746</v>
      </c>
      <c r="T1056" s="16">
        <f t="shared" si="113"/>
        <v>2.4222222282314861E-2</v>
      </c>
      <c r="U1056" s="5">
        <f t="shared" si="114"/>
        <v>8.1926264310747251E-4</v>
      </c>
      <c r="V1056" s="18">
        <f t="shared" si="115"/>
        <v>6.6362252828259887E-5</v>
      </c>
      <c r="W1056" s="18">
        <f t="shared" si="116"/>
        <v>6.1053272601999093E-5</v>
      </c>
      <c r="X1056" s="5">
        <f>LOOKUP(G240,'Load Factor Adjustment'!$A$19:$A$27,'Load Factor Adjustment'!$D$19:$D$27)</f>
        <v>0.68571428571428572</v>
      </c>
      <c r="Y1056" s="5">
        <f t="shared" si="117"/>
        <v>5.6178009813083831E-4</v>
      </c>
      <c r="Z1056" s="18">
        <f t="shared" si="118"/>
        <v>4.1865101212799379E-5</v>
      </c>
    </row>
    <row r="1057" spans="1:26" s="5" customFormat="1" ht="15" customHeight="1" x14ac:dyDescent="0.25">
      <c r="A1057" s="2">
        <v>2016</v>
      </c>
      <c r="B1057" s="2">
        <v>2504</v>
      </c>
      <c r="C1057" s="3" t="s">
        <v>17</v>
      </c>
      <c r="D1057" s="4">
        <v>42800</v>
      </c>
      <c r="E1057" s="2">
        <v>6293</v>
      </c>
      <c r="F1057" s="3" t="s">
        <v>5</v>
      </c>
      <c r="G1057" s="3" t="s">
        <v>1</v>
      </c>
      <c r="H1057" s="3" t="s">
        <v>4</v>
      </c>
      <c r="I1057" s="2">
        <v>1982</v>
      </c>
      <c r="J1057" s="2">
        <v>100</v>
      </c>
      <c r="K1057" s="2">
        <v>60</v>
      </c>
      <c r="L1057" s="2">
        <v>0.7</v>
      </c>
      <c r="M1057" s="1">
        <v>12.09</v>
      </c>
      <c r="N1057" s="1">
        <v>2.7999999999999998E-4</v>
      </c>
      <c r="O1057" s="1">
        <v>0.60499999999999998</v>
      </c>
      <c r="P1057" s="1">
        <v>4.3999999999999999E-5</v>
      </c>
      <c r="Q1057" s="1">
        <v>6.1027777579935202E-2</v>
      </c>
      <c r="R1057" s="1">
        <v>3.5953704036496901E-3</v>
      </c>
      <c r="S1057" s="16"/>
      <c r="T1057" s="16"/>
      <c r="V1057" s="18"/>
      <c r="W1057" s="18"/>
      <c r="Z1057" s="18"/>
    </row>
    <row r="1058" spans="1:26" s="5" customFormat="1" ht="15" customHeight="1" x14ac:dyDescent="0.25">
      <c r="A1058" s="2">
        <v>2016</v>
      </c>
      <c r="B1058" s="2">
        <v>2504</v>
      </c>
      <c r="C1058" s="3" t="s">
        <v>17</v>
      </c>
      <c r="D1058" s="4">
        <v>42800</v>
      </c>
      <c r="E1058" s="2">
        <v>6294</v>
      </c>
      <c r="F1058" s="3" t="s">
        <v>2</v>
      </c>
      <c r="G1058" s="3" t="s">
        <v>1</v>
      </c>
      <c r="H1058" s="3" t="s">
        <v>0</v>
      </c>
      <c r="I1058" s="2">
        <v>2016</v>
      </c>
      <c r="J1058" s="2">
        <v>100</v>
      </c>
      <c r="K1058" s="2">
        <v>67</v>
      </c>
      <c r="L1058" s="2">
        <v>0.7</v>
      </c>
      <c r="M1058" s="1">
        <v>2.74</v>
      </c>
      <c r="N1058" s="1">
        <v>3.6000000000000001E-5</v>
      </c>
      <c r="O1058" s="1">
        <v>8.9999999999999993E-3</v>
      </c>
      <c r="P1058" s="1">
        <v>8.9999999999999996E-7</v>
      </c>
      <c r="Q1058" s="1">
        <v>1.42581788221244E-2</v>
      </c>
      <c r="R1058" s="1">
        <v>4.8854163767119898E-5</v>
      </c>
      <c r="S1058" s="16">
        <f t="shared" si="112"/>
        <v>4.6769598757810803E-2</v>
      </c>
      <c r="T1058" s="16">
        <f t="shared" si="113"/>
        <v>3.5465162398825704E-3</v>
      </c>
      <c r="U1058" s="5">
        <f t="shared" si="114"/>
        <v>1.2813588700770083E-4</v>
      </c>
      <c r="V1058" s="18">
        <f t="shared" si="115"/>
        <v>9.716482848993344E-6</v>
      </c>
      <c r="W1058" s="18">
        <f t="shared" si="116"/>
        <v>8.939164221073877E-6</v>
      </c>
      <c r="X1058" s="5">
        <f>LOOKUP(G242,'Load Factor Adjustment'!$A$19:$A$27,'Load Factor Adjustment'!$D$19:$D$27)</f>
        <v>0.68571428571428572</v>
      </c>
      <c r="Y1058" s="5">
        <f t="shared" si="117"/>
        <v>8.7864608233851994E-5</v>
      </c>
      <c r="Z1058" s="18">
        <f t="shared" si="118"/>
        <v>6.1297126087363731E-6</v>
      </c>
    </row>
    <row r="1059" spans="1:26" s="5" customFormat="1" ht="15" customHeight="1" x14ac:dyDescent="0.25">
      <c r="A1059" s="2">
        <v>2017</v>
      </c>
      <c r="B1059" s="2">
        <v>2505</v>
      </c>
      <c r="C1059" s="3" t="s">
        <v>17</v>
      </c>
      <c r="D1059" s="4">
        <v>42852</v>
      </c>
      <c r="E1059" s="2">
        <v>6291</v>
      </c>
      <c r="F1059" s="3" t="s">
        <v>5</v>
      </c>
      <c r="G1059" s="3" t="s">
        <v>1</v>
      </c>
      <c r="H1059" s="3" t="s">
        <v>4</v>
      </c>
      <c r="I1059" s="2">
        <v>1978</v>
      </c>
      <c r="J1059" s="2">
        <v>125</v>
      </c>
      <c r="K1059" s="2">
        <v>72</v>
      </c>
      <c r="L1059" s="2">
        <v>0.7</v>
      </c>
      <c r="M1059" s="1">
        <v>12.09</v>
      </c>
      <c r="N1059" s="1">
        <v>2.7999999999999998E-4</v>
      </c>
      <c r="O1059" s="1">
        <v>0.60499999999999998</v>
      </c>
      <c r="P1059" s="1">
        <v>4.3999999999999999E-5</v>
      </c>
      <c r="Q1059" s="1">
        <v>9.4652777511126607E-2</v>
      </c>
      <c r="R1059" s="1">
        <v>5.8819444898561201E-3</v>
      </c>
      <c r="S1059" s="16"/>
      <c r="T1059" s="16"/>
      <c r="V1059" s="18"/>
      <c r="W1059" s="18"/>
      <c r="Z1059" s="18"/>
    </row>
    <row r="1060" spans="1:26" s="5" customFormat="1" ht="15" customHeight="1" x14ac:dyDescent="0.25">
      <c r="A1060" s="2">
        <v>2017</v>
      </c>
      <c r="B1060" s="2">
        <v>2505</v>
      </c>
      <c r="C1060" s="3" t="s">
        <v>17</v>
      </c>
      <c r="D1060" s="4">
        <v>42852</v>
      </c>
      <c r="E1060" s="2">
        <v>6292</v>
      </c>
      <c r="F1060" s="3" t="s">
        <v>2</v>
      </c>
      <c r="G1060" s="3" t="s">
        <v>1</v>
      </c>
      <c r="H1060" s="3" t="s">
        <v>0</v>
      </c>
      <c r="I1060" s="2">
        <v>2016</v>
      </c>
      <c r="J1060" s="2">
        <v>125</v>
      </c>
      <c r="K1060" s="2">
        <v>71</v>
      </c>
      <c r="L1060" s="2">
        <v>0.7</v>
      </c>
      <c r="M1060" s="1">
        <v>2.74</v>
      </c>
      <c r="N1060" s="1">
        <v>3.6000000000000001E-5</v>
      </c>
      <c r="O1060" s="1">
        <v>8.9999999999999993E-3</v>
      </c>
      <c r="P1060" s="1">
        <v>8.9999999999999996E-7</v>
      </c>
      <c r="Q1060" s="1">
        <v>1.89175826961238E-2</v>
      </c>
      <c r="R1060" s="1">
        <v>6.5483937096876601E-5</v>
      </c>
      <c r="S1060" s="16">
        <f t="shared" si="112"/>
        <v>7.5735194815002807E-2</v>
      </c>
      <c r="T1060" s="16">
        <f t="shared" si="113"/>
        <v>5.8164605527592436E-3</v>
      </c>
      <c r="U1060" s="5">
        <f t="shared" si="114"/>
        <v>2.0749368442466522E-4</v>
      </c>
      <c r="V1060" s="18">
        <f t="shared" si="115"/>
        <v>1.5935508363723956E-5</v>
      </c>
      <c r="W1060" s="18">
        <f t="shared" si="116"/>
        <v>1.466066769462604E-5</v>
      </c>
      <c r="X1060" s="5">
        <f>LOOKUP(G244,'Load Factor Adjustment'!$A$19:$A$27,'Load Factor Adjustment'!$D$19:$D$27)</f>
        <v>0.68571428571428572</v>
      </c>
      <c r="Y1060" s="5">
        <f t="shared" si="117"/>
        <v>1.4228138360548471E-4</v>
      </c>
      <c r="Z1060" s="18">
        <f t="shared" si="118"/>
        <v>1.0053029276314998E-5</v>
      </c>
    </row>
    <row r="1061" spans="1:26" s="5" customFormat="1" ht="15" customHeight="1" x14ac:dyDescent="0.25">
      <c r="A1061" s="2">
        <v>2017</v>
      </c>
      <c r="B1061" s="2">
        <v>2506</v>
      </c>
      <c r="C1061" s="3" t="s">
        <v>17</v>
      </c>
      <c r="D1061" s="4">
        <v>42850</v>
      </c>
      <c r="E1061" s="2">
        <v>6289</v>
      </c>
      <c r="F1061" s="3" t="s">
        <v>5</v>
      </c>
      <c r="G1061" s="3" t="s">
        <v>1</v>
      </c>
      <c r="H1061" s="3" t="s">
        <v>8</v>
      </c>
      <c r="I1061" s="2">
        <v>1998</v>
      </c>
      <c r="J1061" s="2">
        <v>600</v>
      </c>
      <c r="K1061" s="2">
        <v>89</v>
      </c>
      <c r="L1061" s="2">
        <v>0.7</v>
      </c>
      <c r="M1061" s="1">
        <v>6.54</v>
      </c>
      <c r="N1061" s="1">
        <v>1.4999999999999999E-4</v>
      </c>
      <c r="O1061" s="1">
        <v>0.55200000000000005</v>
      </c>
      <c r="P1061" s="1">
        <v>4.0200000000000001E-5</v>
      </c>
      <c r="Q1061" s="1">
        <v>0.34363888498768502</v>
      </c>
      <c r="R1061" s="1">
        <v>4.2621110068861802E-2</v>
      </c>
      <c r="S1061" s="16"/>
      <c r="T1061" s="16"/>
      <c r="V1061" s="18"/>
      <c r="W1061" s="18"/>
      <c r="Z1061" s="18"/>
    </row>
    <row r="1062" spans="1:26" s="5" customFormat="1" ht="15" customHeight="1" x14ac:dyDescent="0.25">
      <c r="A1062" s="2">
        <v>2017</v>
      </c>
      <c r="B1062" s="2">
        <v>2506</v>
      </c>
      <c r="C1062" s="3" t="s">
        <v>17</v>
      </c>
      <c r="D1062" s="4">
        <v>42850</v>
      </c>
      <c r="E1062" s="2">
        <v>8378</v>
      </c>
      <c r="F1062" s="3" t="s">
        <v>2</v>
      </c>
      <c r="G1062" s="3" t="s">
        <v>1</v>
      </c>
      <c r="H1062" s="3" t="s">
        <v>0</v>
      </c>
      <c r="I1062" s="2">
        <v>2018</v>
      </c>
      <c r="J1062" s="2">
        <v>600</v>
      </c>
      <c r="K1062" s="2">
        <v>107</v>
      </c>
      <c r="L1062" s="2">
        <v>0.7</v>
      </c>
      <c r="M1062" s="1">
        <v>0.26</v>
      </c>
      <c r="N1062" s="1">
        <v>3.9999999999999998E-6</v>
      </c>
      <c r="O1062" s="1">
        <v>8.9999999999999993E-3</v>
      </c>
      <c r="P1062" s="1">
        <v>3.9999999999999998E-7</v>
      </c>
      <c r="Q1062" s="1">
        <v>1.3474073370689101E-2</v>
      </c>
      <c r="R1062" s="1">
        <v>5.0527775067547897E-4</v>
      </c>
      <c r="S1062" s="16">
        <f t="shared" si="112"/>
        <v>0.3301648116169959</v>
      </c>
      <c r="T1062" s="16">
        <f t="shared" si="113"/>
        <v>4.2115832318186323E-2</v>
      </c>
      <c r="U1062" s="5">
        <f t="shared" si="114"/>
        <v>9.0456112771779697E-4</v>
      </c>
      <c r="V1062" s="18">
        <f t="shared" si="115"/>
        <v>1.1538584196763376E-4</v>
      </c>
      <c r="W1062" s="18">
        <f t="shared" si="116"/>
        <v>1.0615497461022307E-4</v>
      </c>
      <c r="X1062" s="5">
        <f>LOOKUP(G246,'Load Factor Adjustment'!$A$19:$A$27,'Load Factor Adjustment'!$D$19:$D$27)</f>
        <v>0.68571428571428572</v>
      </c>
      <c r="Y1062" s="5">
        <f t="shared" si="117"/>
        <v>6.2027048757791795E-4</v>
      </c>
      <c r="Z1062" s="18">
        <f t="shared" si="118"/>
        <v>7.2791982589867247E-5</v>
      </c>
    </row>
    <row r="1063" spans="1:26" s="5" customFormat="1" ht="15" customHeight="1" x14ac:dyDescent="0.25">
      <c r="A1063" s="2">
        <v>2016</v>
      </c>
      <c r="B1063" s="2">
        <v>2507</v>
      </c>
      <c r="C1063" s="3" t="s">
        <v>17</v>
      </c>
      <c r="D1063" s="4">
        <v>42870</v>
      </c>
      <c r="E1063" s="2">
        <v>6287</v>
      </c>
      <c r="F1063" s="3" t="s">
        <v>5</v>
      </c>
      <c r="G1063" s="3" t="s">
        <v>1</v>
      </c>
      <c r="H1063" s="3" t="s">
        <v>8</v>
      </c>
      <c r="I1063" s="2">
        <v>2000</v>
      </c>
      <c r="J1063" s="2">
        <v>250</v>
      </c>
      <c r="K1063" s="2">
        <v>92</v>
      </c>
      <c r="L1063" s="2">
        <v>0.7</v>
      </c>
      <c r="M1063" s="1">
        <v>6.54</v>
      </c>
      <c r="N1063" s="1">
        <v>1.4999999999999999E-4</v>
      </c>
      <c r="O1063" s="1">
        <v>0.55200000000000005</v>
      </c>
      <c r="P1063" s="1">
        <v>4.0200000000000001E-5</v>
      </c>
      <c r="Q1063" s="1">
        <v>0.130040507031501</v>
      </c>
      <c r="R1063" s="1">
        <v>1.35417819791252E-2</v>
      </c>
      <c r="S1063" s="16"/>
      <c r="T1063" s="16"/>
      <c r="V1063" s="18"/>
      <c r="W1063" s="18"/>
      <c r="Z1063" s="18"/>
    </row>
    <row r="1064" spans="1:26" s="5" customFormat="1" ht="15" customHeight="1" x14ac:dyDescent="0.25">
      <c r="A1064" s="2">
        <v>2016</v>
      </c>
      <c r="B1064" s="2">
        <v>2507</v>
      </c>
      <c r="C1064" s="3" t="s">
        <v>17</v>
      </c>
      <c r="D1064" s="4">
        <v>42870</v>
      </c>
      <c r="E1064" s="2">
        <v>6288</v>
      </c>
      <c r="F1064" s="3" t="s">
        <v>2</v>
      </c>
      <c r="G1064" s="3" t="s">
        <v>1</v>
      </c>
      <c r="H1064" s="3" t="s">
        <v>0</v>
      </c>
      <c r="I1064" s="2">
        <v>2016</v>
      </c>
      <c r="J1064" s="2">
        <v>250</v>
      </c>
      <c r="K1064" s="2">
        <v>100</v>
      </c>
      <c r="L1064" s="2">
        <v>0.7</v>
      </c>
      <c r="M1064" s="1">
        <v>0.26</v>
      </c>
      <c r="N1064" s="1">
        <v>3.9999999999999998E-6</v>
      </c>
      <c r="O1064" s="1">
        <v>8.9999999999999993E-3</v>
      </c>
      <c r="P1064" s="1">
        <v>3.9999999999999998E-7</v>
      </c>
      <c r="Q1064" s="1">
        <v>5.1118824447860698E-3</v>
      </c>
      <c r="R1064" s="1">
        <v>1.83256162357809E-4</v>
      </c>
      <c r="S1064" s="16">
        <f t="shared" si="112"/>
        <v>0.12492862458671493</v>
      </c>
      <c r="T1064" s="16">
        <f t="shared" si="113"/>
        <v>1.3358525816767391E-2</v>
      </c>
      <c r="U1064" s="5">
        <f t="shared" si="114"/>
        <v>3.4227020434716418E-4</v>
      </c>
      <c r="V1064" s="18">
        <f t="shared" si="115"/>
        <v>3.6598700867855869E-5</v>
      </c>
      <c r="W1064" s="18">
        <f t="shared" si="116"/>
        <v>3.3670804798427399E-5</v>
      </c>
      <c r="X1064" s="5">
        <f>LOOKUP(G248,'Load Factor Adjustment'!$A$19:$A$27,'Load Factor Adjustment'!$D$19:$D$27)</f>
        <v>0.68571428571428572</v>
      </c>
      <c r="Y1064" s="5">
        <f t="shared" si="117"/>
        <v>2.346995686951983E-4</v>
      </c>
      <c r="Z1064" s="18">
        <f t="shared" si="118"/>
        <v>2.3088551861778788E-5</v>
      </c>
    </row>
    <row r="1065" spans="1:26" s="5" customFormat="1" ht="15" customHeight="1" x14ac:dyDescent="0.25">
      <c r="A1065" s="2">
        <v>2016</v>
      </c>
      <c r="B1065" s="2">
        <v>2508</v>
      </c>
      <c r="C1065" s="3" t="s">
        <v>17</v>
      </c>
      <c r="D1065" s="4">
        <v>42870</v>
      </c>
      <c r="E1065" s="2">
        <v>6285</v>
      </c>
      <c r="F1065" s="3" t="s">
        <v>5</v>
      </c>
      <c r="G1065" s="3" t="s">
        <v>1</v>
      </c>
      <c r="H1065" s="3" t="s">
        <v>4</v>
      </c>
      <c r="I1065" s="2">
        <v>1997</v>
      </c>
      <c r="J1065" s="2">
        <v>200</v>
      </c>
      <c r="K1065" s="2">
        <v>92</v>
      </c>
      <c r="L1065" s="2">
        <v>0.7</v>
      </c>
      <c r="M1065" s="1">
        <v>8.17</v>
      </c>
      <c r="N1065" s="1">
        <v>1.9000000000000001E-4</v>
      </c>
      <c r="O1065" s="1">
        <v>0.47899999999999998</v>
      </c>
      <c r="P1065" s="1">
        <v>3.6100000000000003E-5</v>
      </c>
      <c r="Q1065" s="1">
        <v>0.12894197461262599</v>
      </c>
      <c r="R1065" s="1">
        <v>9.2607651955998096E-3</v>
      </c>
      <c r="S1065" s="16"/>
      <c r="T1065" s="16"/>
      <c r="V1065" s="18"/>
      <c r="W1065" s="18"/>
      <c r="Z1065" s="18"/>
    </row>
    <row r="1066" spans="1:26" s="5" customFormat="1" ht="15" customHeight="1" x14ac:dyDescent="0.25">
      <c r="A1066" s="2">
        <v>2016</v>
      </c>
      <c r="B1066" s="2">
        <v>2508</v>
      </c>
      <c r="C1066" s="3" t="s">
        <v>17</v>
      </c>
      <c r="D1066" s="4">
        <v>42870</v>
      </c>
      <c r="E1066" s="2">
        <v>6286</v>
      </c>
      <c r="F1066" s="3" t="s">
        <v>2</v>
      </c>
      <c r="G1066" s="3" t="s">
        <v>1</v>
      </c>
      <c r="H1066" s="3" t="s">
        <v>0</v>
      </c>
      <c r="I1066" s="2">
        <v>2016</v>
      </c>
      <c r="J1066" s="2">
        <v>200</v>
      </c>
      <c r="K1066" s="2">
        <v>100</v>
      </c>
      <c r="L1066" s="2">
        <v>0.7</v>
      </c>
      <c r="M1066" s="1">
        <v>0.26</v>
      </c>
      <c r="N1066" s="1">
        <v>3.9999999999999998E-6</v>
      </c>
      <c r="O1066" s="1">
        <v>8.9999999999999993E-3</v>
      </c>
      <c r="P1066" s="1">
        <v>3.9999999999999998E-7</v>
      </c>
      <c r="Q1066" s="1">
        <v>4.0740738573651998E-3</v>
      </c>
      <c r="R1066" s="1">
        <v>1.4506172001795101E-4</v>
      </c>
      <c r="S1066" s="16">
        <f t="shared" si="112"/>
        <v>0.12486790075526079</v>
      </c>
      <c r="T1066" s="16">
        <f t="shared" si="113"/>
        <v>9.1157034755818579E-3</v>
      </c>
      <c r="U1066" s="5">
        <f t="shared" si="114"/>
        <v>3.4210383768564602E-4</v>
      </c>
      <c r="V1066" s="18">
        <f t="shared" si="115"/>
        <v>2.4974530070087282E-5</v>
      </c>
      <c r="W1066" s="18">
        <f t="shared" si="116"/>
        <v>2.2976567664480301E-5</v>
      </c>
      <c r="X1066" s="5">
        <f>LOOKUP(G250,'Load Factor Adjustment'!$A$19:$A$27,'Load Factor Adjustment'!$D$19:$D$27)</f>
        <v>0.68571428571428572</v>
      </c>
      <c r="Y1066" s="5">
        <f t="shared" si="117"/>
        <v>2.3458548869872869E-4</v>
      </c>
      <c r="Z1066" s="18">
        <f t="shared" si="118"/>
        <v>1.5755360684215063E-5</v>
      </c>
    </row>
    <row r="1067" spans="1:26" s="5" customFormat="1" ht="15" customHeight="1" x14ac:dyDescent="0.25">
      <c r="A1067" s="2">
        <v>2016</v>
      </c>
      <c r="B1067" s="2">
        <v>2509</v>
      </c>
      <c r="C1067" s="3" t="s">
        <v>17</v>
      </c>
      <c r="D1067" s="4">
        <v>42870</v>
      </c>
      <c r="E1067" s="2">
        <v>6283</v>
      </c>
      <c r="F1067" s="3" t="s">
        <v>5</v>
      </c>
      <c r="G1067" s="3" t="s">
        <v>1</v>
      </c>
      <c r="H1067" s="3" t="s">
        <v>8</v>
      </c>
      <c r="I1067" s="2">
        <v>1998</v>
      </c>
      <c r="J1067" s="2">
        <v>300</v>
      </c>
      <c r="K1067" s="2">
        <v>85</v>
      </c>
      <c r="L1067" s="2">
        <v>0.7</v>
      </c>
      <c r="M1067" s="1">
        <v>6.54</v>
      </c>
      <c r="N1067" s="1">
        <v>1.4999999999999999E-4</v>
      </c>
      <c r="O1067" s="1">
        <v>0.55200000000000005</v>
      </c>
      <c r="P1067" s="1">
        <v>4.0200000000000001E-5</v>
      </c>
      <c r="Q1067" s="1">
        <v>0.14904513656735399</v>
      </c>
      <c r="R1067" s="1">
        <v>1.63188189640197E-2</v>
      </c>
      <c r="S1067" s="16"/>
      <c r="T1067" s="16"/>
      <c r="V1067" s="18"/>
      <c r="W1067" s="18"/>
      <c r="Z1067" s="18"/>
    </row>
    <row r="1068" spans="1:26" s="5" customFormat="1" ht="15" customHeight="1" x14ac:dyDescent="0.25">
      <c r="A1068" s="2">
        <v>2016</v>
      </c>
      <c r="B1068" s="2">
        <v>2509</v>
      </c>
      <c r="C1068" s="3" t="s">
        <v>17</v>
      </c>
      <c r="D1068" s="4">
        <v>42870</v>
      </c>
      <c r="E1068" s="2">
        <v>6284</v>
      </c>
      <c r="F1068" s="3" t="s">
        <v>2</v>
      </c>
      <c r="G1068" s="3" t="s">
        <v>1</v>
      </c>
      <c r="H1068" s="3" t="s">
        <v>0</v>
      </c>
      <c r="I1068" s="2">
        <v>2016</v>
      </c>
      <c r="J1068" s="2">
        <v>300</v>
      </c>
      <c r="K1068" s="2">
        <v>100</v>
      </c>
      <c r="L1068" s="2">
        <v>0.7</v>
      </c>
      <c r="M1068" s="1">
        <v>0.26</v>
      </c>
      <c r="N1068" s="1">
        <v>3.9999999999999998E-6</v>
      </c>
      <c r="O1068" s="1">
        <v>8.9999999999999993E-3</v>
      </c>
      <c r="P1068" s="1">
        <v>3.9999999999999998E-7</v>
      </c>
      <c r="Q1068" s="1">
        <v>6.1574070814387804E-3</v>
      </c>
      <c r="R1068" s="1">
        <v>2.22222209631816E-4</v>
      </c>
      <c r="S1068" s="16">
        <f t="shared" si="112"/>
        <v>0.14288772948591522</v>
      </c>
      <c r="T1068" s="16">
        <f t="shared" si="113"/>
        <v>1.6096596754387883E-2</v>
      </c>
      <c r="U1068" s="5">
        <f t="shared" si="114"/>
        <v>3.9147323146826088E-4</v>
      </c>
      <c r="V1068" s="18">
        <f t="shared" si="115"/>
        <v>4.410026508051475E-5</v>
      </c>
      <c r="W1068" s="18">
        <f t="shared" si="116"/>
        <v>4.0572243874073575E-5</v>
      </c>
      <c r="X1068" s="5">
        <f>LOOKUP(G252,'Load Factor Adjustment'!$A$19:$A$27,'Load Factor Adjustment'!$D$19:$D$27)</f>
        <v>0.68571428571428572</v>
      </c>
      <c r="Y1068" s="5">
        <f t="shared" si="117"/>
        <v>2.6843878729252178E-4</v>
      </c>
      <c r="Z1068" s="18">
        <f t="shared" si="118"/>
        <v>2.7820967227936166E-5</v>
      </c>
    </row>
    <row r="1069" spans="1:26" s="5" customFormat="1" ht="15" customHeight="1" x14ac:dyDescent="0.25">
      <c r="A1069" s="2">
        <v>2017</v>
      </c>
      <c r="B1069" s="2">
        <v>2510</v>
      </c>
      <c r="C1069" s="3" t="s">
        <v>17</v>
      </c>
      <c r="D1069" s="4">
        <v>42885</v>
      </c>
      <c r="E1069" s="2">
        <v>6345</v>
      </c>
      <c r="F1069" s="3" t="s">
        <v>5</v>
      </c>
      <c r="G1069" s="3" t="s">
        <v>1</v>
      </c>
      <c r="H1069" s="3" t="s">
        <v>4</v>
      </c>
      <c r="I1069" s="2">
        <v>1978</v>
      </c>
      <c r="J1069" s="2">
        <v>520</v>
      </c>
      <c r="K1069" s="2">
        <v>89</v>
      </c>
      <c r="L1069" s="2">
        <v>0.7</v>
      </c>
      <c r="M1069" s="1">
        <v>12.09</v>
      </c>
      <c r="N1069" s="1">
        <v>2.7999999999999998E-4</v>
      </c>
      <c r="O1069" s="1">
        <v>0.60499999999999998</v>
      </c>
      <c r="P1069" s="1">
        <v>4.3999999999999999E-5</v>
      </c>
      <c r="Q1069" s="1">
        <v>0.55171759185047697</v>
      </c>
      <c r="R1069" s="1">
        <v>4.04592902628148E-2</v>
      </c>
      <c r="S1069" s="16"/>
      <c r="T1069" s="16"/>
      <c r="V1069" s="18"/>
      <c r="W1069" s="18"/>
      <c r="Z1069" s="18"/>
    </row>
    <row r="1070" spans="1:26" s="5" customFormat="1" ht="15" customHeight="1" x14ac:dyDescent="0.25">
      <c r="A1070" s="2">
        <v>2017</v>
      </c>
      <c r="B1070" s="2">
        <v>2510</v>
      </c>
      <c r="C1070" s="3" t="s">
        <v>17</v>
      </c>
      <c r="D1070" s="4">
        <v>42885</v>
      </c>
      <c r="E1070" s="2">
        <v>6346</v>
      </c>
      <c r="F1070" s="3" t="s">
        <v>2</v>
      </c>
      <c r="G1070" s="3" t="s">
        <v>1</v>
      </c>
      <c r="H1070" s="3" t="s">
        <v>0</v>
      </c>
      <c r="I1070" s="2">
        <v>2017</v>
      </c>
      <c r="J1070" s="2">
        <v>520</v>
      </c>
      <c r="K1070" s="2">
        <v>85</v>
      </c>
      <c r="L1070" s="2">
        <v>0.7</v>
      </c>
      <c r="M1070" s="1">
        <v>0.26</v>
      </c>
      <c r="N1070" s="1">
        <v>3.4999999999999999E-6</v>
      </c>
      <c r="O1070" s="1">
        <v>8.9999999999999993E-3</v>
      </c>
      <c r="P1070" s="1">
        <v>8.9999999999999996E-7</v>
      </c>
      <c r="Q1070" s="1">
        <v>9.1776384116014995E-3</v>
      </c>
      <c r="R1070" s="1">
        <v>3.8674997798272798E-4</v>
      </c>
      <c r="S1070" s="16">
        <f t="shared" si="112"/>
        <v>0.54253995343887551</v>
      </c>
      <c r="T1070" s="16">
        <f t="shared" si="113"/>
        <v>4.0072540284832071E-2</v>
      </c>
      <c r="U1070" s="5">
        <f t="shared" si="114"/>
        <v>1.486410831339385E-3</v>
      </c>
      <c r="V1070" s="18">
        <f t="shared" si="115"/>
        <v>1.0978778160227965E-4</v>
      </c>
      <c r="W1070" s="18">
        <f t="shared" si="116"/>
        <v>1.0100475907409729E-4</v>
      </c>
      <c r="X1070" s="5">
        <f>LOOKUP(G254,'Load Factor Adjustment'!$A$19:$A$27,'Load Factor Adjustment'!$D$19:$D$27)</f>
        <v>0.78431372549019607</v>
      </c>
      <c r="Y1070" s="5">
        <f t="shared" si="117"/>
        <v>1.1658124167367725E-3</v>
      </c>
      <c r="Z1070" s="18">
        <f t="shared" si="118"/>
        <v>7.9219418881644934E-5</v>
      </c>
    </row>
    <row r="1071" spans="1:26" s="5" customFormat="1" ht="15" customHeight="1" x14ac:dyDescent="0.25">
      <c r="A1071" s="2">
        <v>2017</v>
      </c>
      <c r="B1071" s="2">
        <v>2511</v>
      </c>
      <c r="C1071" s="3" t="s">
        <v>17</v>
      </c>
      <c r="D1071" s="4">
        <v>42885</v>
      </c>
      <c r="E1071" s="2">
        <v>6347</v>
      </c>
      <c r="F1071" s="3" t="s">
        <v>5</v>
      </c>
      <c r="G1071" s="3" t="s">
        <v>1</v>
      </c>
      <c r="H1071" s="3" t="s">
        <v>4</v>
      </c>
      <c r="I1071" s="2">
        <v>1978</v>
      </c>
      <c r="J1071" s="2">
        <v>500</v>
      </c>
      <c r="K1071" s="2">
        <v>89</v>
      </c>
      <c r="L1071" s="2">
        <v>0.7</v>
      </c>
      <c r="M1071" s="1">
        <v>12.09</v>
      </c>
      <c r="N1071" s="1">
        <v>2.7999999999999998E-4</v>
      </c>
      <c r="O1071" s="1">
        <v>0.60499999999999998</v>
      </c>
      <c r="P1071" s="1">
        <v>4.3999999999999999E-5</v>
      </c>
      <c r="Q1071" s="1">
        <v>0.53049768447161305</v>
      </c>
      <c r="R1071" s="1">
        <v>3.8903163714245001E-2</v>
      </c>
      <c r="S1071" s="16"/>
      <c r="T1071" s="16"/>
      <c r="V1071" s="18"/>
      <c r="W1071" s="18"/>
      <c r="Z1071" s="18"/>
    </row>
    <row r="1072" spans="1:26" s="5" customFormat="1" ht="15" customHeight="1" x14ac:dyDescent="0.25">
      <c r="A1072" s="2">
        <v>2017</v>
      </c>
      <c r="B1072" s="2">
        <v>2511</v>
      </c>
      <c r="C1072" s="3" t="s">
        <v>17</v>
      </c>
      <c r="D1072" s="4">
        <v>42885</v>
      </c>
      <c r="E1072" s="2">
        <v>6348</v>
      </c>
      <c r="F1072" s="3" t="s">
        <v>2</v>
      </c>
      <c r="G1072" s="3" t="s">
        <v>1</v>
      </c>
      <c r="H1072" s="3" t="s">
        <v>0</v>
      </c>
      <c r="I1072" s="2">
        <v>2017</v>
      </c>
      <c r="J1072" s="2">
        <v>500</v>
      </c>
      <c r="K1072" s="2">
        <v>85</v>
      </c>
      <c r="L1072" s="2">
        <v>0.7</v>
      </c>
      <c r="M1072" s="1">
        <v>0.26</v>
      </c>
      <c r="N1072" s="1">
        <v>3.4999999999999999E-6</v>
      </c>
      <c r="O1072" s="1">
        <v>8.9999999999999993E-3</v>
      </c>
      <c r="P1072" s="1">
        <v>8.9999999999999996E-7</v>
      </c>
      <c r="Q1072" s="1">
        <v>8.8131746954288308E-3</v>
      </c>
      <c r="R1072" s="1">
        <v>3.6892359007293301E-4</v>
      </c>
      <c r="S1072" s="16">
        <f t="shared" si="112"/>
        <v>0.52168450977618419</v>
      </c>
      <c r="T1072" s="16">
        <f t="shared" si="113"/>
        <v>3.8534240124172066E-2</v>
      </c>
      <c r="U1072" s="5">
        <f t="shared" si="114"/>
        <v>1.4292726295237923E-3</v>
      </c>
      <c r="V1072" s="18">
        <f t="shared" si="115"/>
        <v>1.0557326061417004E-4</v>
      </c>
      <c r="W1072" s="18">
        <f t="shared" si="116"/>
        <v>9.7127399765036443E-5</v>
      </c>
      <c r="X1072" s="5">
        <f>LOOKUP(G256,'Load Factor Adjustment'!$A$19:$A$27,'Load Factor Adjustment'!$D$19:$D$27)</f>
        <v>0.68571428571428572</v>
      </c>
      <c r="Y1072" s="5">
        <f t="shared" si="117"/>
        <v>9.8007266024488613E-4</v>
      </c>
      <c r="Z1072" s="18">
        <f t="shared" si="118"/>
        <v>6.6601645553167842E-5</v>
      </c>
    </row>
    <row r="1073" spans="1:26" s="5" customFormat="1" ht="15" customHeight="1" x14ac:dyDescent="0.25">
      <c r="A1073" s="2">
        <v>2017</v>
      </c>
      <c r="B1073" s="2">
        <v>2512</v>
      </c>
      <c r="C1073" s="3" t="s">
        <v>17</v>
      </c>
      <c r="D1073" s="4">
        <v>42885</v>
      </c>
      <c r="E1073" s="2">
        <v>6349</v>
      </c>
      <c r="F1073" s="3" t="s">
        <v>5</v>
      </c>
      <c r="G1073" s="3" t="s">
        <v>1</v>
      </c>
      <c r="H1073" s="3" t="s">
        <v>4</v>
      </c>
      <c r="I1073" s="2">
        <v>1983</v>
      </c>
      <c r="J1073" s="2">
        <v>900</v>
      </c>
      <c r="K1073" s="2">
        <v>261</v>
      </c>
      <c r="L1073" s="2">
        <v>0.7</v>
      </c>
      <c r="M1073" s="1">
        <v>10.23</v>
      </c>
      <c r="N1073" s="1">
        <v>2.4000000000000001E-4</v>
      </c>
      <c r="O1073" s="1">
        <v>0.39600000000000002</v>
      </c>
      <c r="P1073" s="1">
        <v>2.8799999999999999E-5</v>
      </c>
      <c r="Q1073" s="1">
        <v>2.3761873633772801</v>
      </c>
      <c r="R1073" s="1">
        <v>0.13441499558133399</v>
      </c>
      <c r="S1073" s="16"/>
      <c r="T1073" s="16"/>
      <c r="V1073" s="18"/>
      <c r="W1073" s="18"/>
      <c r="Z1073" s="18"/>
    </row>
    <row r="1074" spans="1:26" s="5" customFormat="1" ht="15" customHeight="1" x14ac:dyDescent="0.25">
      <c r="A1074" s="2">
        <v>2017</v>
      </c>
      <c r="B1074" s="2">
        <v>2512</v>
      </c>
      <c r="C1074" s="3" t="s">
        <v>17</v>
      </c>
      <c r="D1074" s="4">
        <v>42885</v>
      </c>
      <c r="E1074" s="2">
        <v>6350</v>
      </c>
      <c r="F1074" s="3" t="s">
        <v>2</v>
      </c>
      <c r="G1074" s="3" t="s">
        <v>1</v>
      </c>
      <c r="H1074" s="3" t="s">
        <v>0</v>
      </c>
      <c r="I1074" s="2">
        <v>2016</v>
      </c>
      <c r="J1074" s="2">
        <v>900</v>
      </c>
      <c r="K1074" s="2">
        <v>320</v>
      </c>
      <c r="L1074" s="2">
        <v>0.7</v>
      </c>
      <c r="M1074" s="1">
        <v>0.26</v>
      </c>
      <c r="N1074" s="1">
        <v>3.5999999999999998E-6</v>
      </c>
      <c r="O1074" s="1">
        <v>8.9999999999999993E-3</v>
      </c>
      <c r="P1074" s="1">
        <v>2.9999999999999999E-7</v>
      </c>
      <c r="Q1074" s="1">
        <v>6.1377774513205599E-2</v>
      </c>
      <c r="R1074" s="1">
        <v>2.29999988534689E-3</v>
      </c>
      <c r="S1074" s="16">
        <f t="shared" si="112"/>
        <v>2.3148095888640743</v>
      </c>
      <c r="T1074" s="16">
        <f t="shared" si="113"/>
        <v>0.13211499569598711</v>
      </c>
      <c r="U1074" s="5">
        <f t="shared" si="114"/>
        <v>6.3419440790796556E-3</v>
      </c>
      <c r="V1074" s="18">
        <f t="shared" si="115"/>
        <v>3.619588923177729E-4</v>
      </c>
      <c r="W1074" s="18">
        <f t="shared" si="116"/>
        <v>3.3300218093235107E-4</v>
      </c>
      <c r="X1074" s="5">
        <f>LOOKUP(G258,'Load Factor Adjustment'!$A$19:$A$27,'Load Factor Adjustment'!$D$19:$D$27)</f>
        <v>0.68571428571428572</v>
      </c>
      <c r="Y1074" s="5">
        <f t="shared" si="117"/>
        <v>4.3487616542260497E-3</v>
      </c>
      <c r="Z1074" s="18">
        <f t="shared" si="118"/>
        <v>2.2834435263932644E-4</v>
      </c>
    </row>
    <row r="1075" spans="1:26" s="5" customFormat="1" ht="15" customHeight="1" x14ac:dyDescent="0.25">
      <c r="A1075" s="2">
        <v>2017</v>
      </c>
      <c r="B1075" s="2">
        <v>2513</v>
      </c>
      <c r="C1075" s="3" t="s">
        <v>17</v>
      </c>
      <c r="D1075" s="4">
        <v>42881</v>
      </c>
      <c r="E1075" s="2">
        <v>6351</v>
      </c>
      <c r="F1075" s="3" t="s">
        <v>5</v>
      </c>
      <c r="G1075" s="3" t="s">
        <v>1</v>
      </c>
      <c r="H1075" s="3" t="s">
        <v>4</v>
      </c>
      <c r="I1075" s="2">
        <v>1991</v>
      </c>
      <c r="J1075" s="2">
        <v>350</v>
      </c>
      <c r="K1075" s="2">
        <v>88</v>
      </c>
      <c r="L1075" s="2">
        <v>0.7</v>
      </c>
      <c r="M1075" s="1">
        <v>8.17</v>
      </c>
      <c r="N1075" s="1">
        <v>1.9000000000000001E-4</v>
      </c>
      <c r="O1075" s="1">
        <v>0.47899999999999998</v>
      </c>
      <c r="P1075" s="1">
        <v>3.6100000000000003E-5</v>
      </c>
      <c r="Q1075" s="1">
        <v>0.24315601776731399</v>
      </c>
      <c r="R1075" s="1">
        <v>2.0692204532135001E-2</v>
      </c>
      <c r="S1075" s="16"/>
      <c r="T1075" s="16"/>
      <c r="V1075" s="18"/>
      <c r="W1075" s="18"/>
      <c r="Z1075" s="18"/>
    </row>
    <row r="1076" spans="1:26" s="5" customFormat="1" ht="15" customHeight="1" x14ac:dyDescent="0.25">
      <c r="A1076" s="2">
        <v>2017</v>
      </c>
      <c r="B1076" s="2">
        <v>2513</v>
      </c>
      <c r="C1076" s="3" t="s">
        <v>17</v>
      </c>
      <c r="D1076" s="4">
        <v>42881</v>
      </c>
      <c r="E1076" s="2">
        <v>6352</v>
      </c>
      <c r="F1076" s="3" t="s">
        <v>2</v>
      </c>
      <c r="G1076" s="3" t="s">
        <v>1</v>
      </c>
      <c r="H1076" s="3" t="s">
        <v>0</v>
      </c>
      <c r="I1076" s="2">
        <v>2016</v>
      </c>
      <c r="J1076" s="2">
        <v>350</v>
      </c>
      <c r="K1076" s="2">
        <v>99</v>
      </c>
      <c r="L1076" s="2">
        <v>0.7</v>
      </c>
      <c r="M1076" s="1">
        <v>0.26</v>
      </c>
      <c r="N1076" s="1">
        <v>3.4999999999999999E-6</v>
      </c>
      <c r="O1076" s="1">
        <v>8.9999999999999993E-3</v>
      </c>
      <c r="P1076" s="1">
        <v>8.9999999999999996E-7</v>
      </c>
      <c r="Q1076" s="1">
        <v>7.1151471955449297E-3</v>
      </c>
      <c r="R1076" s="1">
        <v>2.8273435865653002E-4</v>
      </c>
      <c r="S1076" s="16">
        <f t="shared" si="112"/>
        <v>0.23604087057176906</v>
      </c>
      <c r="T1076" s="16">
        <f t="shared" si="113"/>
        <v>2.040947017347847E-2</v>
      </c>
      <c r="U1076" s="5">
        <f t="shared" si="114"/>
        <v>6.4668731663498371E-4</v>
      </c>
      <c r="V1076" s="18">
        <f t="shared" si="115"/>
        <v>5.5916356639667042E-5</v>
      </c>
      <c r="W1076" s="18">
        <f t="shared" si="116"/>
        <v>5.1443048108493679E-5</v>
      </c>
      <c r="X1076" s="5">
        <f>LOOKUP(G260,'Load Factor Adjustment'!$A$19:$A$27,'Load Factor Adjustment'!$D$19:$D$27)</f>
        <v>0.68571428571428572</v>
      </c>
      <c r="Y1076" s="5">
        <f t="shared" si="117"/>
        <v>4.4344273140684595E-4</v>
      </c>
      <c r="Z1076" s="18">
        <f t="shared" si="118"/>
        <v>3.5275232988681377E-5</v>
      </c>
    </row>
    <row r="1077" spans="1:26" s="5" customFormat="1" ht="15" customHeight="1" x14ac:dyDescent="0.25">
      <c r="A1077" s="2">
        <v>2017</v>
      </c>
      <c r="B1077" s="2">
        <v>2514</v>
      </c>
      <c r="C1077" s="3" t="s">
        <v>17</v>
      </c>
      <c r="D1077" s="4">
        <v>42950</v>
      </c>
      <c r="E1077" s="2">
        <v>6763</v>
      </c>
      <c r="F1077" s="3" t="s">
        <v>5</v>
      </c>
      <c r="G1077" s="3" t="s">
        <v>1</v>
      </c>
      <c r="H1077" s="3" t="s">
        <v>4</v>
      </c>
      <c r="I1077" s="2">
        <v>1987</v>
      </c>
      <c r="J1077" s="2">
        <v>400</v>
      </c>
      <c r="K1077" s="2">
        <v>88</v>
      </c>
      <c r="L1077" s="2">
        <v>0.7</v>
      </c>
      <c r="M1077" s="1">
        <v>12.09</v>
      </c>
      <c r="N1077" s="1">
        <v>2.7999999999999998E-4</v>
      </c>
      <c r="O1077" s="1">
        <v>0.60499999999999998</v>
      </c>
      <c r="P1077" s="1">
        <v>4.3999999999999999E-5</v>
      </c>
      <c r="Q1077" s="1">
        <v>0.41962962906518603</v>
      </c>
      <c r="R1077" s="1">
        <v>3.07728396121669E-2</v>
      </c>
      <c r="S1077" s="16"/>
      <c r="T1077" s="16"/>
      <c r="V1077" s="18"/>
      <c r="W1077" s="18"/>
      <c r="Z1077" s="18"/>
    </row>
    <row r="1078" spans="1:26" s="5" customFormat="1" ht="15" customHeight="1" x14ac:dyDescent="0.25">
      <c r="A1078" s="2">
        <v>2017</v>
      </c>
      <c r="B1078" s="2">
        <v>2514</v>
      </c>
      <c r="C1078" s="3" t="s">
        <v>17</v>
      </c>
      <c r="D1078" s="4">
        <v>42950</v>
      </c>
      <c r="E1078" s="2">
        <v>6764</v>
      </c>
      <c r="F1078" s="3" t="s">
        <v>2</v>
      </c>
      <c r="G1078" s="3" t="s">
        <v>1</v>
      </c>
      <c r="H1078" s="3" t="s">
        <v>0</v>
      </c>
      <c r="I1078" s="2">
        <v>2017</v>
      </c>
      <c r="J1078" s="2">
        <v>400</v>
      </c>
      <c r="K1078" s="2">
        <v>100</v>
      </c>
      <c r="L1078" s="2">
        <v>0.7</v>
      </c>
      <c r="M1078" s="1">
        <v>0.26</v>
      </c>
      <c r="N1078" s="1">
        <v>3.9999999999999998E-6</v>
      </c>
      <c r="O1078" s="1">
        <v>8.9999999999999993E-3</v>
      </c>
      <c r="P1078" s="1">
        <v>3.9999999999999998E-7</v>
      </c>
      <c r="Q1078" s="1">
        <v>8.2716045024396993E-3</v>
      </c>
      <c r="R1078" s="1">
        <v>3.0246911898227399E-4</v>
      </c>
      <c r="S1078" s="16">
        <f t="shared" si="112"/>
        <v>0.41135802456274634</v>
      </c>
      <c r="T1078" s="16">
        <f t="shared" si="113"/>
        <v>3.0470370493184625E-2</v>
      </c>
      <c r="U1078" s="5">
        <f t="shared" si="114"/>
        <v>1.1270082864732777E-3</v>
      </c>
      <c r="V1078" s="18">
        <f t="shared" si="115"/>
        <v>8.3480467104615411E-5</v>
      </c>
      <c r="W1078" s="18">
        <f t="shared" si="116"/>
        <v>7.6802029736246181E-5</v>
      </c>
      <c r="X1078" s="5">
        <f>LOOKUP(G262,'Load Factor Adjustment'!$A$19:$A$27,'Load Factor Adjustment'!$D$19:$D$27)</f>
        <v>0.68571428571428572</v>
      </c>
      <c r="Y1078" s="5">
        <f t="shared" si="117"/>
        <v>7.7280568215310473E-4</v>
      </c>
      <c r="Z1078" s="18">
        <f t="shared" si="118"/>
        <v>5.2664248961997383E-5</v>
      </c>
    </row>
    <row r="1079" spans="1:26" s="5" customFormat="1" ht="15" customHeight="1" x14ac:dyDescent="0.25">
      <c r="A1079" s="2">
        <v>2017</v>
      </c>
      <c r="B1079" s="2">
        <v>2515</v>
      </c>
      <c r="C1079" s="3" t="s">
        <v>17</v>
      </c>
      <c r="D1079" s="4">
        <v>42948</v>
      </c>
      <c r="E1079" s="2">
        <v>6761</v>
      </c>
      <c r="F1079" s="3" t="s">
        <v>5</v>
      </c>
      <c r="G1079" s="3" t="s">
        <v>19</v>
      </c>
      <c r="H1079" s="3" t="s">
        <v>8</v>
      </c>
      <c r="I1079" s="2">
        <v>2002</v>
      </c>
      <c r="J1079" s="2">
        <v>300</v>
      </c>
      <c r="K1079" s="2">
        <v>122</v>
      </c>
      <c r="L1079" s="2">
        <v>0.7</v>
      </c>
      <c r="M1079" s="1">
        <v>6.54</v>
      </c>
      <c r="N1079" s="1">
        <v>1.4999999999999999E-4</v>
      </c>
      <c r="O1079" s="1">
        <v>0.30399999999999999</v>
      </c>
      <c r="P1079" s="1">
        <v>2.2099999999999998E-5</v>
      </c>
      <c r="Q1079" s="1">
        <v>0.210111107662868</v>
      </c>
      <c r="R1079" s="1">
        <v>1.2329906771293701E-2</v>
      </c>
      <c r="S1079" s="16"/>
      <c r="T1079" s="16"/>
      <c r="V1079" s="18"/>
      <c r="W1079" s="18"/>
      <c r="Z1079" s="18"/>
    </row>
    <row r="1080" spans="1:26" s="5" customFormat="1" ht="15" customHeight="1" x14ac:dyDescent="0.25">
      <c r="A1080" s="2">
        <v>2017</v>
      </c>
      <c r="B1080" s="2">
        <v>2515</v>
      </c>
      <c r="C1080" s="3" t="s">
        <v>17</v>
      </c>
      <c r="D1080" s="4">
        <v>42948</v>
      </c>
      <c r="E1080" s="2">
        <v>6762</v>
      </c>
      <c r="F1080" s="3" t="s">
        <v>2</v>
      </c>
      <c r="G1080" s="3" t="s">
        <v>19</v>
      </c>
      <c r="H1080" s="3" t="s">
        <v>0</v>
      </c>
      <c r="I1080" s="2">
        <v>2016</v>
      </c>
      <c r="J1080" s="2">
        <v>300</v>
      </c>
      <c r="K1080" s="2">
        <v>147</v>
      </c>
      <c r="L1080" s="2">
        <v>0.7</v>
      </c>
      <c r="M1080" s="1">
        <v>0.26</v>
      </c>
      <c r="N1080" s="1">
        <v>3.9999999999999998E-6</v>
      </c>
      <c r="O1080" s="1">
        <v>8.9999999999999993E-3</v>
      </c>
      <c r="P1080" s="1">
        <v>3.9999999999999998E-7</v>
      </c>
      <c r="Q1080" s="1">
        <v>9.0513884097150107E-3</v>
      </c>
      <c r="R1080" s="1">
        <v>3.2666664815876899E-4</v>
      </c>
      <c r="S1080" s="16">
        <f t="shared" si="112"/>
        <v>0.201059719253153</v>
      </c>
      <c r="T1080" s="16">
        <f t="shared" si="113"/>
        <v>1.2003240123134931E-2</v>
      </c>
      <c r="U1080" s="5">
        <f t="shared" si="114"/>
        <v>5.5084854589904932E-4</v>
      </c>
      <c r="V1080" s="18">
        <f t="shared" si="115"/>
        <v>3.2885589378451867E-5</v>
      </c>
      <c r="W1080" s="18">
        <f t="shared" si="116"/>
        <v>3.0254742228175719E-5</v>
      </c>
      <c r="X1080" s="5">
        <f>LOOKUP(G264,'Load Factor Adjustment'!$A$19:$A$27,'Load Factor Adjustment'!$D$19:$D$27)</f>
        <v>0.68571428571428572</v>
      </c>
      <c r="Y1080" s="5">
        <f t="shared" si="117"/>
        <v>3.7772471718791953E-4</v>
      </c>
      <c r="Z1080" s="18">
        <f t="shared" si="118"/>
        <v>2.0746108956463349E-5</v>
      </c>
    </row>
    <row r="1081" spans="1:26" s="5" customFormat="1" ht="15" customHeight="1" x14ac:dyDescent="0.25">
      <c r="A1081" s="2">
        <v>2017</v>
      </c>
      <c r="B1081" s="2">
        <v>2516</v>
      </c>
      <c r="C1081" s="3" t="s">
        <v>17</v>
      </c>
      <c r="D1081" s="4">
        <v>42944</v>
      </c>
      <c r="E1081" s="2">
        <v>6758</v>
      </c>
      <c r="F1081" s="3" t="s">
        <v>5</v>
      </c>
      <c r="G1081" s="3" t="s">
        <v>31</v>
      </c>
      <c r="H1081" s="3" t="s">
        <v>4</v>
      </c>
      <c r="I1081" s="2">
        <v>1983</v>
      </c>
      <c r="J1081" s="2">
        <v>225</v>
      </c>
      <c r="K1081" s="2">
        <v>30</v>
      </c>
      <c r="L1081" s="2">
        <v>0.36</v>
      </c>
      <c r="M1081" s="1">
        <v>6.51</v>
      </c>
      <c r="N1081" s="1">
        <v>9.7999999999999997E-5</v>
      </c>
      <c r="O1081" s="1">
        <v>0.54700000000000004</v>
      </c>
      <c r="P1081" s="1">
        <v>4.2400000000000001E-5</v>
      </c>
      <c r="Q1081" s="1">
        <v>1.9740938822219299E-2</v>
      </c>
      <c r="R1081" s="1">
        <v>2.4617679089414999E-3</v>
      </c>
      <c r="S1081" s="16"/>
      <c r="T1081" s="16"/>
      <c r="V1081" s="18"/>
      <c r="W1081" s="18"/>
      <c r="Z1081" s="18"/>
    </row>
    <row r="1082" spans="1:26" s="5" customFormat="1" ht="15" customHeight="1" x14ac:dyDescent="0.25">
      <c r="A1082" s="2">
        <v>2017</v>
      </c>
      <c r="B1082" s="2">
        <v>2516</v>
      </c>
      <c r="C1082" s="3" t="s">
        <v>17</v>
      </c>
      <c r="D1082" s="4">
        <v>42944</v>
      </c>
      <c r="E1082" s="2">
        <v>6759</v>
      </c>
      <c r="F1082" s="3" t="s">
        <v>2</v>
      </c>
      <c r="G1082" s="3" t="s">
        <v>31</v>
      </c>
      <c r="H1082" s="3" t="s">
        <v>0</v>
      </c>
      <c r="I1082" s="2">
        <v>2015</v>
      </c>
      <c r="J1082" s="2">
        <v>225</v>
      </c>
      <c r="K1082" s="2">
        <v>36</v>
      </c>
      <c r="L1082" s="2">
        <v>0.36</v>
      </c>
      <c r="M1082" s="1">
        <v>2.75</v>
      </c>
      <c r="N1082" s="1">
        <v>5.7000000000000003E-5</v>
      </c>
      <c r="O1082" s="1">
        <v>8.9999999999999993E-3</v>
      </c>
      <c r="P1082" s="1">
        <v>9.9999999999999995E-7</v>
      </c>
      <c r="Q1082" s="1">
        <v>9.0454021491479606E-3</v>
      </c>
      <c r="R1082" s="1">
        <v>3.2544642895909698E-5</v>
      </c>
      <c r="S1082" s="16">
        <f t="shared" si="112"/>
        <v>1.0695536673071339E-2</v>
      </c>
      <c r="T1082" s="16">
        <f t="shared" si="113"/>
        <v>2.4292232660455904E-3</v>
      </c>
      <c r="U1082" s="5">
        <f t="shared" si="114"/>
        <v>2.9302840200195447E-5</v>
      </c>
      <c r="V1082" s="18">
        <f t="shared" si="115"/>
        <v>6.6554062083440829E-6</v>
      </c>
      <c r="W1082" s="18">
        <f t="shared" si="116"/>
        <v>6.1229737116765562E-6</v>
      </c>
      <c r="X1082" s="5">
        <f>LOOKUP(G266,'Load Factor Adjustment'!$A$19:$A$27,'Load Factor Adjustment'!$D$19:$D$27)</f>
        <v>0.68571428571428572</v>
      </c>
      <c r="Y1082" s="5">
        <f t="shared" si="117"/>
        <v>2.0093376137276879E-5</v>
      </c>
      <c r="Z1082" s="18">
        <f t="shared" si="118"/>
        <v>4.1986105451496389E-6</v>
      </c>
    </row>
    <row r="1083" spans="1:26" s="5" customFormat="1" ht="15" customHeight="1" x14ac:dyDescent="0.25">
      <c r="A1083" s="2">
        <v>2016</v>
      </c>
      <c r="B1083" s="2">
        <v>2517</v>
      </c>
      <c r="C1083" s="3" t="s">
        <v>17</v>
      </c>
      <c r="D1083" s="4">
        <v>42950</v>
      </c>
      <c r="E1083" s="2">
        <v>6756</v>
      </c>
      <c r="F1083" s="3" t="s">
        <v>5</v>
      </c>
      <c r="G1083" s="3" t="s">
        <v>1</v>
      </c>
      <c r="H1083" s="3" t="s">
        <v>4</v>
      </c>
      <c r="I1083" s="2">
        <v>1997</v>
      </c>
      <c r="J1083" s="2">
        <v>600</v>
      </c>
      <c r="K1083" s="2">
        <v>95</v>
      </c>
      <c r="L1083" s="2">
        <v>0.7</v>
      </c>
      <c r="M1083" s="1">
        <v>8.17</v>
      </c>
      <c r="N1083" s="1">
        <v>1.9000000000000001E-4</v>
      </c>
      <c r="O1083" s="1">
        <v>0.47899999999999998</v>
      </c>
      <c r="P1083" s="1">
        <v>3.6100000000000003E-5</v>
      </c>
      <c r="Q1083" s="1">
        <v>0.45960648023685402</v>
      </c>
      <c r="R1083" s="1">
        <v>4.0119905972421398E-2</v>
      </c>
      <c r="S1083" s="16"/>
      <c r="T1083" s="16"/>
      <c r="V1083" s="18"/>
      <c r="W1083" s="18"/>
      <c r="Z1083" s="18"/>
    </row>
    <row r="1084" spans="1:26" s="5" customFormat="1" ht="15" customHeight="1" x14ac:dyDescent="0.25">
      <c r="A1084" s="2">
        <v>2016</v>
      </c>
      <c r="B1084" s="2">
        <v>2517</v>
      </c>
      <c r="C1084" s="3" t="s">
        <v>17</v>
      </c>
      <c r="D1084" s="4">
        <v>42950</v>
      </c>
      <c r="E1084" s="2">
        <v>6757</v>
      </c>
      <c r="F1084" s="3" t="s">
        <v>2</v>
      </c>
      <c r="G1084" s="3" t="s">
        <v>1</v>
      </c>
      <c r="H1084" s="3" t="s">
        <v>0</v>
      </c>
      <c r="I1084" s="2">
        <v>2016</v>
      </c>
      <c r="J1084" s="2">
        <v>600</v>
      </c>
      <c r="K1084" s="2">
        <v>115</v>
      </c>
      <c r="L1084" s="2">
        <v>0.7</v>
      </c>
      <c r="M1084" s="1">
        <v>0.26</v>
      </c>
      <c r="N1084" s="1">
        <v>3.9999999999999998E-6</v>
      </c>
      <c r="O1084" s="1">
        <v>8.9999999999999993E-3</v>
      </c>
      <c r="P1084" s="1">
        <v>3.9999999999999998E-7</v>
      </c>
      <c r="Q1084" s="1">
        <v>1.4481480725507E-2</v>
      </c>
      <c r="R1084" s="1">
        <v>5.4305552642691603E-4</v>
      </c>
      <c r="S1084" s="16">
        <f t="shared" si="112"/>
        <v>0.44512499951134704</v>
      </c>
      <c r="T1084" s="16">
        <f t="shared" si="113"/>
        <v>3.9576850445994481E-2</v>
      </c>
      <c r="U1084" s="5">
        <f t="shared" si="114"/>
        <v>1.2195205466064302E-3</v>
      </c>
      <c r="V1084" s="18">
        <f t="shared" si="115"/>
        <v>1.0842972724929995E-4</v>
      </c>
      <c r="W1084" s="18">
        <f t="shared" si="116"/>
        <v>9.9755349069355963E-5</v>
      </c>
      <c r="X1084" s="5">
        <f>LOOKUP(G268,'Load Factor Adjustment'!$A$19:$A$27,'Load Factor Adjustment'!$D$19:$D$27)</f>
        <v>0.68571428571428572</v>
      </c>
      <c r="Y1084" s="5">
        <f t="shared" si="117"/>
        <v>8.3624266053012361E-4</v>
      </c>
      <c r="Z1084" s="18">
        <f t="shared" si="118"/>
        <v>6.8403667933272658E-5</v>
      </c>
    </row>
    <row r="1085" spans="1:26" s="5" customFormat="1" ht="15" customHeight="1" x14ac:dyDescent="0.25">
      <c r="A1085" s="2">
        <v>2017</v>
      </c>
      <c r="B1085" s="2">
        <v>2518</v>
      </c>
      <c r="C1085" s="3" t="s">
        <v>17</v>
      </c>
      <c r="D1085" s="4">
        <v>42961</v>
      </c>
      <c r="E1085" s="2">
        <v>6765</v>
      </c>
      <c r="F1085" s="3" t="s">
        <v>5</v>
      </c>
      <c r="G1085" s="3" t="s">
        <v>31</v>
      </c>
      <c r="H1085" s="3" t="s">
        <v>4</v>
      </c>
      <c r="I1085" s="2">
        <v>1980</v>
      </c>
      <c r="J1085" s="2">
        <v>120</v>
      </c>
      <c r="K1085" s="2">
        <v>63</v>
      </c>
      <c r="L1085" s="2">
        <v>0.36</v>
      </c>
      <c r="M1085" s="1">
        <v>12.09</v>
      </c>
      <c r="N1085" s="1">
        <v>2.7999999999999998E-4</v>
      </c>
      <c r="O1085" s="1">
        <v>0.60499999999999998</v>
      </c>
      <c r="P1085" s="1">
        <v>4.3999999999999999E-5</v>
      </c>
      <c r="Q1085" s="1">
        <v>4.0503602180307401E-2</v>
      </c>
      <c r="R1085" s="1">
        <v>2.4802801609740402E-3</v>
      </c>
      <c r="S1085" s="16"/>
      <c r="T1085" s="16"/>
      <c r="V1085" s="18"/>
      <c r="W1085" s="18"/>
      <c r="Z1085" s="18"/>
    </row>
    <row r="1086" spans="1:26" s="5" customFormat="1" ht="15" customHeight="1" x14ac:dyDescent="0.25">
      <c r="A1086" s="2">
        <v>2017</v>
      </c>
      <c r="B1086" s="2">
        <v>2518</v>
      </c>
      <c r="C1086" s="3" t="s">
        <v>17</v>
      </c>
      <c r="D1086" s="4">
        <v>42961</v>
      </c>
      <c r="E1086" s="2">
        <v>6766</v>
      </c>
      <c r="F1086" s="3" t="s">
        <v>2</v>
      </c>
      <c r="G1086" s="3" t="s">
        <v>31</v>
      </c>
      <c r="H1086" s="3" t="s">
        <v>0</v>
      </c>
      <c r="I1086" s="2">
        <v>2016</v>
      </c>
      <c r="J1086" s="2">
        <v>120</v>
      </c>
      <c r="K1086" s="2">
        <v>63</v>
      </c>
      <c r="L1086" s="2">
        <v>0.36</v>
      </c>
      <c r="M1086" s="1">
        <v>2.74</v>
      </c>
      <c r="N1086" s="1">
        <v>3.6000000000000001E-5</v>
      </c>
      <c r="O1086" s="1">
        <v>8.9999999999999993E-3</v>
      </c>
      <c r="P1086" s="1">
        <v>8.9999999999999996E-7</v>
      </c>
      <c r="Q1086" s="1">
        <v>8.2848003601106394E-3</v>
      </c>
      <c r="R1086" s="1">
        <v>2.86199999299486E-5</v>
      </c>
      <c r="S1086" s="16">
        <f t="shared" si="112"/>
        <v>3.2218801820196763E-2</v>
      </c>
      <c r="T1086" s="16">
        <f t="shared" si="113"/>
        <v>2.4516601610440917E-3</v>
      </c>
      <c r="U1086" s="5">
        <f t="shared" si="114"/>
        <v>8.8270689918347299E-5</v>
      </c>
      <c r="V1086" s="18">
        <f t="shared" si="115"/>
        <v>6.7168771535454566E-6</v>
      </c>
      <c r="W1086" s="18">
        <f t="shared" si="116"/>
        <v>6.1795269812618207E-6</v>
      </c>
      <c r="X1086" s="5">
        <f>LOOKUP(G270,'Load Factor Adjustment'!$A$19:$A$27,'Load Factor Adjustment'!$D$19:$D$27)</f>
        <v>0.68571428571428572</v>
      </c>
      <c r="Y1086" s="5">
        <f t="shared" si="117"/>
        <v>6.052847308686672E-5</v>
      </c>
      <c r="Z1086" s="18">
        <f t="shared" si="118"/>
        <v>4.2373899300081052E-6</v>
      </c>
    </row>
    <row r="1087" spans="1:26" s="5" customFormat="1" ht="15" customHeight="1" x14ac:dyDescent="0.25">
      <c r="A1087" s="2">
        <v>2017</v>
      </c>
      <c r="B1087" s="2">
        <v>2519</v>
      </c>
      <c r="C1087" s="3" t="s">
        <v>17</v>
      </c>
      <c r="D1087" s="4">
        <v>43000</v>
      </c>
      <c r="E1087" s="2">
        <v>6808</v>
      </c>
      <c r="F1087" s="3" t="s">
        <v>5</v>
      </c>
      <c r="G1087" s="3" t="s">
        <v>1</v>
      </c>
      <c r="H1087" s="3" t="s">
        <v>4</v>
      </c>
      <c r="I1087" s="2">
        <v>1985</v>
      </c>
      <c r="J1087" s="2">
        <v>150</v>
      </c>
      <c r="K1087" s="2">
        <v>36</v>
      </c>
      <c r="L1087" s="2">
        <v>0.7</v>
      </c>
      <c r="M1087" s="1">
        <v>6.51</v>
      </c>
      <c r="N1087" s="1">
        <v>9.7999999999999997E-5</v>
      </c>
      <c r="O1087" s="1">
        <v>0.54700000000000004</v>
      </c>
      <c r="P1087" s="1">
        <v>4.2400000000000001E-5</v>
      </c>
      <c r="Q1087" s="1">
        <v>2.9391250379068399E-2</v>
      </c>
      <c r="R1087" s="1">
        <v>3.2596665520008799E-3</v>
      </c>
      <c r="S1087" s="16"/>
      <c r="T1087" s="16"/>
      <c r="V1087" s="18"/>
      <c r="W1087" s="18"/>
      <c r="Z1087" s="18"/>
    </row>
    <row r="1088" spans="1:26" s="5" customFormat="1" ht="15" customHeight="1" x14ac:dyDescent="0.25">
      <c r="A1088" s="2">
        <v>2017</v>
      </c>
      <c r="B1088" s="2">
        <v>2519</v>
      </c>
      <c r="C1088" s="3" t="s">
        <v>17</v>
      </c>
      <c r="D1088" s="4">
        <v>43000</v>
      </c>
      <c r="E1088" s="2">
        <v>6809</v>
      </c>
      <c r="F1088" s="3" t="s">
        <v>2</v>
      </c>
      <c r="G1088" s="3" t="s">
        <v>1</v>
      </c>
      <c r="H1088" s="3" t="s">
        <v>0</v>
      </c>
      <c r="I1088" s="2">
        <v>2016</v>
      </c>
      <c r="J1088" s="2">
        <v>150</v>
      </c>
      <c r="K1088" s="2">
        <v>42</v>
      </c>
      <c r="L1088" s="2">
        <v>0.7</v>
      </c>
      <c r="M1088" s="1">
        <v>2.75</v>
      </c>
      <c r="N1088" s="1">
        <v>5.7000000000000003E-5</v>
      </c>
      <c r="O1088" s="1">
        <v>8.9999999999999993E-3</v>
      </c>
      <c r="P1088" s="1">
        <v>9.9999999999999995E-7</v>
      </c>
      <c r="Q1088" s="1">
        <v>1.3575867828394501E-2</v>
      </c>
      <c r="R1088" s="1">
        <v>4.7395830633641102E-5</v>
      </c>
      <c r="S1088" s="16">
        <f t="shared" si="112"/>
        <v>1.5815382550673898E-2</v>
      </c>
      <c r="T1088" s="16">
        <f t="shared" si="113"/>
        <v>3.2122707213672387E-3</v>
      </c>
      <c r="U1088" s="5">
        <f t="shared" si="114"/>
        <v>4.3329815207325748E-5</v>
      </c>
      <c r="V1088" s="18">
        <f t="shared" si="115"/>
        <v>8.8007417023759955E-6</v>
      </c>
      <c r="W1088" s="18">
        <f t="shared" si="116"/>
        <v>8.0966823661859166E-6</v>
      </c>
      <c r="X1088" s="5">
        <f>LOOKUP(G272,'Load Factor Adjustment'!$A$19:$A$27,'Load Factor Adjustment'!$D$19:$D$27)</f>
        <v>0.68571428571428572</v>
      </c>
      <c r="Y1088" s="5">
        <f t="shared" si="117"/>
        <v>2.971187328502337E-5</v>
      </c>
      <c r="Z1088" s="18">
        <f t="shared" si="118"/>
        <v>5.5520107653846287E-6</v>
      </c>
    </row>
    <row r="1089" spans="1:26" s="5" customFormat="1" ht="15" customHeight="1" x14ac:dyDescent="0.25">
      <c r="A1089" s="2">
        <v>2017</v>
      </c>
      <c r="B1089" s="2">
        <v>2520</v>
      </c>
      <c r="C1089" s="3" t="s">
        <v>17</v>
      </c>
      <c r="D1089" s="4">
        <v>42998</v>
      </c>
      <c r="E1089" s="2">
        <v>6806</v>
      </c>
      <c r="F1089" s="3" t="s">
        <v>5</v>
      </c>
      <c r="G1089" s="3" t="s">
        <v>1</v>
      </c>
      <c r="H1089" s="3" t="s">
        <v>8</v>
      </c>
      <c r="I1089" s="2">
        <v>1999</v>
      </c>
      <c r="J1089" s="2">
        <v>800</v>
      </c>
      <c r="K1089" s="2">
        <v>58</v>
      </c>
      <c r="L1089" s="2">
        <v>0.7</v>
      </c>
      <c r="M1089" s="1">
        <v>6.54</v>
      </c>
      <c r="N1089" s="1">
        <v>1.4999999999999999E-4</v>
      </c>
      <c r="O1089" s="1">
        <v>0.55200000000000005</v>
      </c>
      <c r="P1089" s="1">
        <v>4.0200000000000001E-5</v>
      </c>
      <c r="Q1089" s="1">
        <v>0.29859258920278198</v>
      </c>
      <c r="R1089" s="1">
        <v>3.70340731684492E-2</v>
      </c>
      <c r="S1089" s="16"/>
      <c r="T1089" s="16"/>
      <c r="V1089" s="18"/>
      <c r="W1089" s="18"/>
      <c r="Z1089" s="18"/>
    </row>
    <row r="1090" spans="1:26" s="5" customFormat="1" ht="15" customHeight="1" x14ac:dyDescent="0.25">
      <c r="A1090" s="2">
        <v>2017</v>
      </c>
      <c r="B1090" s="2">
        <v>2520</v>
      </c>
      <c r="C1090" s="3" t="s">
        <v>17</v>
      </c>
      <c r="D1090" s="4">
        <v>42998</v>
      </c>
      <c r="E1090" s="2">
        <v>6807</v>
      </c>
      <c r="F1090" s="3" t="s">
        <v>2</v>
      </c>
      <c r="G1090" s="3" t="s">
        <v>1</v>
      </c>
      <c r="H1090" s="3" t="s">
        <v>0</v>
      </c>
      <c r="I1090" s="2">
        <v>2017</v>
      </c>
      <c r="J1090" s="2">
        <v>800</v>
      </c>
      <c r="K1090" s="2">
        <v>56</v>
      </c>
      <c r="L1090" s="2">
        <v>0.7</v>
      </c>
      <c r="M1090" s="1">
        <v>2.74</v>
      </c>
      <c r="N1090" s="1">
        <v>3.6000000000000001E-5</v>
      </c>
      <c r="O1090" s="1">
        <v>8.9999999999999993E-3</v>
      </c>
      <c r="P1090" s="1">
        <v>8.9999999999999996E-7</v>
      </c>
      <c r="Q1090" s="1">
        <v>9.9693825968451499E-2</v>
      </c>
      <c r="R1090" s="1">
        <v>4.3555553128731602E-4</v>
      </c>
      <c r="S1090" s="16">
        <f t="shared" si="112"/>
        <v>0.19889876323433048</v>
      </c>
      <c r="T1090" s="16">
        <f t="shared" si="113"/>
        <v>3.6598517637161883E-2</v>
      </c>
      <c r="U1090" s="5">
        <f t="shared" si="114"/>
        <v>5.4492811845022052E-4</v>
      </c>
      <c r="V1090" s="18">
        <f t="shared" si="115"/>
        <v>1.0026991133469008E-4</v>
      </c>
      <c r="W1090" s="18">
        <f t="shared" si="116"/>
        <v>9.2248318427914884E-5</v>
      </c>
      <c r="X1090" s="5">
        <f>LOOKUP(G274,'Load Factor Adjustment'!$A$19:$A$27,'Load Factor Adjustment'!$D$19:$D$27)</f>
        <v>0.78431372549019607</v>
      </c>
      <c r="Y1090" s="5">
        <f t="shared" si="117"/>
        <v>4.2739460270605531E-4</v>
      </c>
      <c r="Z1090" s="18">
        <f t="shared" si="118"/>
        <v>7.2351622296403832E-5</v>
      </c>
    </row>
    <row r="1091" spans="1:26" s="5" customFormat="1" ht="15" customHeight="1" x14ac:dyDescent="0.25">
      <c r="A1091" s="2">
        <v>2017</v>
      </c>
      <c r="B1091" s="2">
        <v>2521</v>
      </c>
      <c r="C1091" s="3" t="s">
        <v>17</v>
      </c>
      <c r="D1091" s="4">
        <v>42998</v>
      </c>
      <c r="E1091" s="2">
        <v>6803</v>
      </c>
      <c r="F1091" s="3" t="s">
        <v>5</v>
      </c>
      <c r="G1091" s="3" t="s">
        <v>1</v>
      </c>
      <c r="H1091" s="3" t="s">
        <v>4</v>
      </c>
      <c r="I1091" s="2">
        <v>1982</v>
      </c>
      <c r="J1091" s="2">
        <v>400</v>
      </c>
      <c r="K1091" s="2">
        <v>34</v>
      </c>
      <c r="L1091" s="2">
        <v>0.7</v>
      </c>
      <c r="M1091" s="1">
        <v>6.51</v>
      </c>
      <c r="N1091" s="1">
        <v>9.7999999999999997E-5</v>
      </c>
      <c r="O1091" s="1">
        <v>0.54700000000000004</v>
      </c>
      <c r="P1091" s="1">
        <v>4.2400000000000001E-5</v>
      </c>
      <c r="Q1091" s="1">
        <v>8.0655556180469504E-2</v>
      </c>
      <c r="R1091" s="1">
        <v>1.10793823157391E-2</v>
      </c>
      <c r="S1091" s="16"/>
      <c r="T1091" s="16"/>
      <c r="V1091" s="18"/>
      <c r="W1091" s="18"/>
      <c r="Z1091" s="18"/>
    </row>
    <row r="1092" spans="1:26" s="5" customFormat="1" ht="15" customHeight="1" x14ac:dyDescent="0.25">
      <c r="A1092" s="2">
        <v>2017</v>
      </c>
      <c r="B1092" s="2">
        <v>2521</v>
      </c>
      <c r="C1092" s="3" t="s">
        <v>17</v>
      </c>
      <c r="D1092" s="4">
        <v>42998</v>
      </c>
      <c r="E1092" s="2">
        <v>6804</v>
      </c>
      <c r="F1092" s="3" t="s">
        <v>2</v>
      </c>
      <c r="G1092" s="3" t="s">
        <v>1</v>
      </c>
      <c r="H1092" s="3" t="s">
        <v>0</v>
      </c>
      <c r="I1092" s="2">
        <v>2016</v>
      </c>
      <c r="J1092" s="2">
        <v>400</v>
      </c>
      <c r="K1092" s="2">
        <v>37</v>
      </c>
      <c r="L1092" s="2">
        <v>0.7</v>
      </c>
      <c r="M1092" s="1">
        <v>2.75</v>
      </c>
      <c r="N1092" s="1">
        <v>5.7000000000000003E-5</v>
      </c>
      <c r="O1092" s="1">
        <v>8.9999999999999993E-3</v>
      </c>
      <c r="P1092" s="1">
        <v>9.9999999999999995E-7</v>
      </c>
      <c r="Q1092" s="1">
        <v>3.2706172307798598E-2</v>
      </c>
      <c r="R1092" s="1">
        <v>1.25617277329346E-4</v>
      </c>
      <c r="S1092" s="16">
        <f t="shared" ref="S1092:S1154" si="119">Q1091-Q1092</f>
        <v>4.7949383872670906E-2</v>
      </c>
      <c r="T1092" s="16">
        <f t="shared" ref="T1092:T1154" si="120">R1091-R1092</f>
        <v>1.0953765038409754E-2</v>
      </c>
      <c r="U1092" s="5">
        <f t="shared" ref="U1092:U1154" si="121">S1092/365</f>
        <v>1.3136817499361891E-4</v>
      </c>
      <c r="V1092" s="18">
        <f t="shared" ref="V1092:V1154" si="122">T1092/365</f>
        <v>3.0010315173725354E-5</v>
      </c>
      <c r="W1092" s="18">
        <f t="shared" ref="W1092:W1154" si="123">V1092*0.92</f>
        <v>2.7609489959827328E-5</v>
      </c>
      <c r="X1092" s="5">
        <f>LOOKUP(G276,'Load Factor Adjustment'!$A$19:$A$27,'Load Factor Adjustment'!$D$19:$D$27)</f>
        <v>0.78431372549019607</v>
      </c>
      <c r="Y1092" s="5">
        <f t="shared" ref="Y1092:Y1154" si="124">U1092*X1092</f>
        <v>1.0303386274009326E-4</v>
      </c>
      <c r="Z1092" s="18">
        <f t="shared" ref="Z1092:Z1154" si="125">W1092*X1092</f>
        <v>2.1654501929276337E-5</v>
      </c>
    </row>
    <row r="1093" spans="1:26" s="5" customFormat="1" ht="15" customHeight="1" x14ac:dyDescent="0.25">
      <c r="A1093" s="2">
        <v>2017</v>
      </c>
      <c r="B1093" s="2">
        <v>2522</v>
      </c>
      <c r="C1093" s="3" t="s">
        <v>17</v>
      </c>
      <c r="D1093" s="4">
        <v>42998</v>
      </c>
      <c r="E1093" s="2">
        <v>6799</v>
      </c>
      <c r="F1093" s="3" t="s">
        <v>5</v>
      </c>
      <c r="G1093" s="3" t="s">
        <v>1</v>
      </c>
      <c r="H1093" s="3" t="s">
        <v>4</v>
      </c>
      <c r="I1093" s="2">
        <v>1985</v>
      </c>
      <c r="J1093" s="2">
        <v>300</v>
      </c>
      <c r="K1093" s="2">
        <v>25</v>
      </c>
      <c r="L1093" s="2">
        <v>0.7</v>
      </c>
      <c r="M1093" s="1">
        <v>6.51</v>
      </c>
      <c r="N1093" s="1">
        <v>9.7999999999999997E-5</v>
      </c>
      <c r="O1093" s="1">
        <v>0.54700000000000004</v>
      </c>
      <c r="P1093" s="1">
        <v>4.2400000000000001E-5</v>
      </c>
      <c r="Q1093" s="1">
        <v>4.3968750369997797E-2</v>
      </c>
      <c r="R1093" s="1">
        <v>5.8891201581926199E-3</v>
      </c>
      <c r="S1093" s="16"/>
      <c r="T1093" s="16"/>
      <c r="V1093" s="18"/>
      <c r="W1093" s="18"/>
      <c r="Z1093" s="18"/>
    </row>
    <row r="1094" spans="1:26" s="5" customFormat="1" ht="15" customHeight="1" x14ac:dyDescent="0.25">
      <c r="A1094" s="2">
        <v>2017</v>
      </c>
      <c r="B1094" s="2">
        <v>2522</v>
      </c>
      <c r="C1094" s="3" t="s">
        <v>17</v>
      </c>
      <c r="D1094" s="4">
        <v>42998</v>
      </c>
      <c r="E1094" s="2">
        <v>6800</v>
      </c>
      <c r="F1094" s="3" t="s">
        <v>2</v>
      </c>
      <c r="G1094" s="3" t="s">
        <v>1</v>
      </c>
      <c r="H1094" s="3" t="s">
        <v>0</v>
      </c>
      <c r="I1094" s="2">
        <v>2016</v>
      </c>
      <c r="J1094" s="2">
        <v>300</v>
      </c>
      <c r="K1094" s="2">
        <v>33</v>
      </c>
      <c r="L1094" s="2">
        <v>0.7</v>
      </c>
      <c r="M1094" s="1">
        <v>2.75</v>
      </c>
      <c r="N1094" s="1">
        <v>5.7000000000000003E-5</v>
      </c>
      <c r="O1094" s="1">
        <v>8.9999999999999993E-3</v>
      </c>
      <c r="P1094" s="1">
        <v>9.9999999999999995E-7</v>
      </c>
      <c r="Q1094" s="1">
        <v>2.1660069088256E-2</v>
      </c>
      <c r="R1094" s="1">
        <v>8.0208328978927896E-5</v>
      </c>
      <c r="S1094" s="16">
        <f t="shared" si="119"/>
        <v>2.2308681281741797E-2</v>
      </c>
      <c r="T1094" s="16">
        <f t="shared" si="120"/>
        <v>5.8089118292136916E-3</v>
      </c>
      <c r="U1094" s="5">
        <f t="shared" si="121"/>
        <v>6.1119674744498077E-5</v>
      </c>
      <c r="V1094" s="18">
        <f t="shared" si="122"/>
        <v>1.5914826929352579E-5</v>
      </c>
      <c r="W1094" s="18">
        <f t="shared" si="123"/>
        <v>1.4641640775004374E-5</v>
      </c>
      <c r="X1094" s="5">
        <f>LOOKUP(G278,'Load Factor Adjustment'!$A$19:$A$27,'Load Factor Adjustment'!$D$19:$D$27)</f>
        <v>0.68571428571428572</v>
      </c>
      <c r="Y1094" s="5">
        <f t="shared" si="124"/>
        <v>4.1910634110512969E-5</v>
      </c>
      <c r="Z1094" s="18">
        <f t="shared" si="125"/>
        <v>1.0039982245717285E-5</v>
      </c>
    </row>
    <row r="1095" spans="1:26" s="5" customFormat="1" ht="15" customHeight="1" x14ac:dyDescent="0.25">
      <c r="A1095" s="2">
        <v>2017</v>
      </c>
      <c r="B1095" s="2">
        <v>2523</v>
      </c>
      <c r="C1095" s="3" t="s">
        <v>17</v>
      </c>
      <c r="D1095" s="4">
        <v>43000</v>
      </c>
      <c r="E1095" s="2">
        <v>6797</v>
      </c>
      <c r="F1095" s="3" t="s">
        <v>5</v>
      </c>
      <c r="G1095" s="3" t="s">
        <v>1</v>
      </c>
      <c r="H1095" s="3" t="s">
        <v>4</v>
      </c>
      <c r="I1095" s="2">
        <v>1977</v>
      </c>
      <c r="J1095" s="2">
        <v>750</v>
      </c>
      <c r="K1095" s="2">
        <v>54</v>
      </c>
      <c r="L1095" s="2">
        <v>0.7</v>
      </c>
      <c r="M1095" s="1">
        <v>12.09</v>
      </c>
      <c r="N1095" s="1">
        <v>2.7999999999999998E-4</v>
      </c>
      <c r="O1095" s="1">
        <v>0.60499999999999998</v>
      </c>
      <c r="P1095" s="1">
        <v>4.3999999999999999E-5</v>
      </c>
      <c r="Q1095" s="1">
        <v>0.48281249935056902</v>
      </c>
      <c r="R1095" s="1">
        <v>3.5406250121953399E-2</v>
      </c>
      <c r="S1095" s="16"/>
      <c r="T1095" s="16"/>
      <c r="V1095" s="18"/>
      <c r="W1095" s="18"/>
      <c r="Z1095" s="18"/>
    </row>
    <row r="1096" spans="1:26" s="5" customFormat="1" ht="15" customHeight="1" x14ac:dyDescent="0.25">
      <c r="A1096" s="2">
        <v>2017</v>
      </c>
      <c r="B1096" s="2">
        <v>2523</v>
      </c>
      <c r="C1096" s="3" t="s">
        <v>17</v>
      </c>
      <c r="D1096" s="4">
        <v>43000</v>
      </c>
      <c r="E1096" s="2">
        <v>6798</v>
      </c>
      <c r="F1096" s="3" t="s">
        <v>2</v>
      </c>
      <c r="G1096" s="3" t="s">
        <v>1</v>
      </c>
      <c r="H1096" s="3" t="s">
        <v>0</v>
      </c>
      <c r="I1096" s="2">
        <v>2017</v>
      </c>
      <c r="J1096" s="2">
        <v>750</v>
      </c>
      <c r="K1096" s="2">
        <v>66</v>
      </c>
      <c r="L1096" s="2">
        <v>0.7</v>
      </c>
      <c r="M1096" s="1">
        <v>2.74</v>
      </c>
      <c r="N1096" s="1">
        <v>3.6000000000000001E-5</v>
      </c>
      <c r="O1096" s="1">
        <v>8.9999999999999993E-3</v>
      </c>
      <c r="P1096" s="1">
        <v>8.9999999999999996E-7</v>
      </c>
      <c r="Q1096" s="1">
        <v>0.109809026454373</v>
      </c>
      <c r="R1096" s="1">
        <v>4.7265622357091998E-4</v>
      </c>
      <c r="S1096" s="16">
        <f t="shared" si="119"/>
        <v>0.37300347289619601</v>
      </c>
      <c r="T1096" s="16">
        <f t="shared" si="120"/>
        <v>3.4933593898382478E-2</v>
      </c>
      <c r="U1096" s="5">
        <f t="shared" si="121"/>
        <v>1.0219273230032766E-3</v>
      </c>
      <c r="V1096" s="18">
        <f t="shared" si="122"/>
        <v>9.5708476433924592E-5</v>
      </c>
      <c r="W1096" s="18">
        <f t="shared" si="123"/>
        <v>8.8051798319210625E-5</v>
      </c>
      <c r="X1096" s="5">
        <f>LOOKUP(G280,'Load Factor Adjustment'!$A$19:$A$27,'Load Factor Adjustment'!$D$19:$D$27)</f>
        <v>0.68571428571428572</v>
      </c>
      <c r="Y1096" s="5">
        <f t="shared" si="124"/>
        <v>7.0075016434510402E-4</v>
      </c>
      <c r="Z1096" s="18">
        <f t="shared" si="125"/>
        <v>6.0378375990315858E-5</v>
      </c>
    </row>
    <row r="1097" spans="1:26" s="5" customFormat="1" ht="15" customHeight="1" x14ac:dyDescent="0.25">
      <c r="A1097" s="2">
        <v>2017</v>
      </c>
      <c r="B1097" s="2">
        <v>2524</v>
      </c>
      <c r="C1097" s="3" t="s">
        <v>17</v>
      </c>
      <c r="D1097" s="4">
        <v>43000</v>
      </c>
      <c r="E1097" s="2">
        <v>6795</v>
      </c>
      <c r="F1097" s="3" t="s">
        <v>5</v>
      </c>
      <c r="G1097" s="3" t="s">
        <v>1</v>
      </c>
      <c r="H1097" s="3" t="s">
        <v>8</v>
      </c>
      <c r="I1097" s="2">
        <v>2002</v>
      </c>
      <c r="J1097" s="2">
        <v>400</v>
      </c>
      <c r="K1097" s="2">
        <v>108</v>
      </c>
      <c r="L1097" s="2">
        <v>0.7</v>
      </c>
      <c r="M1097" s="1">
        <v>6.54</v>
      </c>
      <c r="N1097" s="1">
        <v>1.4999999999999999E-4</v>
      </c>
      <c r="O1097" s="1">
        <v>0.30399999999999999</v>
      </c>
      <c r="P1097" s="1">
        <v>2.2099999999999998E-5</v>
      </c>
      <c r="Q1097" s="1">
        <v>0.257999996234619</v>
      </c>
      <c r="R1097" s="1">
        <v>1.60266658317058E-2</v>
      </c>
      <c r="S1097" s="16"/>
      <c r="T1097" s="16"/>
      <c r="V1097" s="18"/>
      <c r="W1097" s="18"/>
      <c r="Z1097" s="18"/>
    </row>
    <row r="1098" spans="1:26" s="5" customFormat="1" ht="15" customHeight="1" x14ac:dyDescent="0.25">
      <c r="A1098" s="2">
        <v>2017</v>
      </c>
      <c r="B1098" s="2">
        <v>2524</v>
      </c>
      <c r="C1098" s="3" t="s">
        <v>17</v>
      </c>
      <c r="D1098" s="4">
        <v>43000</v>
      </c>
      <c r="E1098" s="2">
        <v>6796</v>
      </c>
      <c r="F1098" s="3" t="s">
        <v>2</v>
      </c>
      <c r="G1098" s="3" t="s">
        <v>1</v>
      </c>
      <c r="H1098" s="3" t="s">
        <v>0</v>
      </c>
      <c r="I1098" s="2">
        <v>2016</v>
      </c>
      <c r="J1098" s="2">
        <v>400</v>
      </c>
      <c r="K1098" s="2">
        <v>100</v>
      </c>
      <c r="L1098" s="2">
        <v>0.7</v>
      </c>
      <c r="M1098" s="1">
        <v>0.26</v>
      </c>
      <c r="N1098" s="1">
        <v>3.9999999999999998E-6</v>
      </c>
      <c r="O1098" s="1">
        <v>8.9999999999999993E-3</v>
      </c>
      <c r="P1098" s="1">
        <v>3.9999999999999998E-7</v>
      </c>
      <c r="Q1098" s="1">
        <v>8.2716045024396993E-3</v>
      </c>
      <c r="R1098" s="1">
        <v>3.0246911898227399E-4</v>
      </c>
      <c r="S1098" s="16">
        <f t="shared" si="119"/>
        <v>0.24972839173217931</v>
      </c>
      <c r="T1098" s="16">
        <f t="shared" si="120"/>
        <v>1.5724196712723525E-2</v>
      </c>
      <c r="U1098" s="5">
        <f t="shared" si="121"/>
        <v>6.8418737460871043E-4</v>
      </c>
      <c r="V1098" s="18">
        <f t="shared" si="122"/>
        <v>4.3079990993763083E-5</v>
      </c>
      <c r="W1098" s="18">
        <f t="shared" si="123"/>
        <v>3.9633591714262039E-5</v>
      </c>
      <c r="X1098" s="5">
        <f>LOOKUP(G282,'Load Factor Adjustment'!$A$19:$A$27,'Load Factor Adjustment'!$D$19:$D$27)</f>
        <v>0.68571428571428572</v>
      </c>
      <c r="Y1098" s="5">
        <f t="shared" si="124"/>
        <v>4.6915705687454429E-4</v>
      </c>
      <c r="Z1098" s="18">
        <f t="shared" si="125"/>
        <v>2.7177320032636826E-5</v>
      </c>
    </row>
    <row r="1099" spans="1:26" s="5" customFormat="1" ht="15" customHeight="1" x14ac:dyDescent="0.25">
      <c r="A1099" s="2">
        <v>2017</v>
      </c>
      <c r="B1099" s="2">
        <v>2526</v>
      </c>
      <c r="C1099" s="3" t="s">
        <v>7</v>
      </c>
      <c r="D1099" s="4">
        <v>42963</v>
      </c>
      <c r="E1099" s="2">
        <v>6821</v>
      </c>
      <c r="F1099" s="3" t="s">
        <v>5</v>
      </c>
      <c r="G1099" s="3" t="s">
        <v>14</v>
      </c>
      <c r="H1099" s="3" t="s">
        <v>4</v>
      </c>
      <c r="I1099" s="2">
        <v>1985</v>
      </c>
      <c r="J1099" s="2">
        <v>400</v>
      </c>
      <c r="K1099" s="2">
        <v>125</v>
      </c>
      <c r="L1099" s="2">
        <v>0.51</v>
      </c>
      <c r="M1099" s="1">
        <v>10.23</v>
      </c>
      <c r="N1099" s="1">
        <v>2.4000000000000001E-4</v>
      </c>
      <c r="O1099" s="1">
        <v>0.39600000000000002</v>
      </c>
      <c r="P1099" s="1">
        <v>2.8799999999999999E-5</v>
      </c>
      <c r="Q1099" s="1">
        <v>0.36850196232411903</v>
      </c>
      <c r="R1099" s="1">
        <v>2.0845237375182998E-2</v>
      </c>
      <c r="S1099" s="16"/>
      <c r="T1099" s="16"/>
      <c r="V1099" s="18"/>
      <c r="W1099" s="18"/>
      <c r="Z1099" s="18"/>
    </row>
    <row r="1100" spans="1:26" s="5" customFormat="1" ht="15" customHeight="1" x14ac:dyDescent="0.25">
      <c r="A1100" s="2">
        <v>2017</v>
      </c>
      <c r="B1100" s="2">
        <v>2526</v>
      </c>
      <c r="C1100" s="3" t="s">
        <v>7</v>
      </c>
      <c r="D1100" s="4">
        <v>42963</v>
      </c>
      <c r="E1100" s="2">
        <v>6933</v>
      </c>
      <c r="F1100" s="3" t="s">
        <v>2</v>
      </c>
      <c r="G1100" s="3" t="s">
        <v>14</v>
      </c>
      <c r="H1100" s="3" t="s">
        <v>13</v>
      </c>
      <c r="I1100" s="2">
        <v>2011</v>
      </c>
      <c r="J1100" s="2">
        <v>400</v>
      </c>
      <c r="K1100" s="2">
        <v>130</v>
      </c>
      <c r="L1100" s="2">
        <v>0.51</v>
      </c>
      <c r="M1100" s="1">
        <v>2.3199999999999998</v>
      </c>
      <c r="N1100" s="1">
        <v>3.0000000000000001E-5</v>
      </c>
      <c r="O1100" s="1">
        <v>0.112</v>
      </c>
      <c r="P1100" s="1">
        <v>7.9999999999999996E-6</v>
      </c>
      <c r="Q1100" s="1">
        <v>6.9574070777264796E-2</v>
      </c>
      <c r="R1100" s="1">
        <v>3.7417989717081299E-3</v>
      </c>
      <c r="S1100" s="16">
        <f t="shared" si="119"/>
        <v>0.29892789154685423</v>
      </c>
      <c r="T1100" s="16">
        <f t="shared" si="120"/>
        <v>1.710343840347487E-2</v>
      </c>
      <c r="U1100" s="5">
        <f t="shared" si="121"/>
        <v>8.1898052478590199E-4</v>
      </c>
      <c r="V1100" s="18">
        <f t="shared" si="122"/>
        <v>4.6858735351985945E-5</v>
      </c>
      <c r="W1100" s="18">
        <f t="shared" si="123"/>
        <v>4.3110036523827073E-5</v>
      </c>
      <c r="X1100" s="5">
        <f>LOOKUP(G284,'Load Factor Adjustment'!$A$19:$A$27,'Load Factor Adjustment'!$D$19:$D$27)</f>
        <v>0.68571428571428572</v>
      </c>
      <c r="Y1100" s="5">
        <f t="shared" si="124"/>
        <v>5.6158664556747566E-4</v>
      </c>
      <c r="Z1100" s="18">
        <f t="shared" si="125"/>
        <v>2.956116790205285E-5</v>
      </c>
    </row>
    <row r="1101" spans="1:26" s="5" customFormat="1" ht="15" customHeight="1" x14ac:dyDescent="0.25">
      <c r="A1101" s="2">
        <v>2015</v>
      </c>
      <c r="B1101" s="2">
        <v>2527</v>
      </c>
      <c r="C1101" s="3" t="s">
        <v>7</v>
      </c>
      <c r="D1101" s="4">
        <v>43045</v>
      </c>
      <c r="E1101" s="2">
        <v>6930</v>
      </c>
      <c r="F1101" s="3" t="s">
        <v>5</v>
      </c>
      <c r="G1101" s="3" t="s">
        <v>31</v>
      </c>
      <c r="H1101" s="3" t="s">
        <v>4</v>
      </c>
      <c r="I1101" s="2">
        <v>1975</v>
      </c>
      <c r="J1101" s="2">
        <v>3000</v>
      </c>
      <c r="K1101" s="2">
        <v>80</v>
      </c>
      <c r="L1101" s="2">
        <v>0.36</v>
      </c>
      <c r="M1101" s="1">
        <v>12.09</v>
      </c>
      <c r="N1101" s="1">
        <v>2.7999999999999998E-4</v>
      </c>
      <c r="O1101" s="1">
        <v>0.60499999999999998</v>
      </c>
      <c r="P1101" s="1">
        <v>4.3999999999999999E-5</v>
      </c>
      <c r="Q1101" s="1">
        <v>1.47142865297695</v>
      </c>
      <c r="R1101" s="1">
        <v>0.107904768401787</v>
      </c>
      <c r="S1101" s="16"/>
      <c r="T1101" s="16"/>
      <c r="V1101" s="18"/>
      <c r="W1101" s="18"/>
      <c r="Z1101" s="18"/>
    </row>
    <row r="1102" spans="1:26" s="5" customFormat="1" ht="15" customHeight="1" x14ac:dyDescent="0.25">
      <c r="A1102" s="2">
        <v>2015</v>
      </c>
      <c r="B1102" s="2">
        <v>2527</v>
      </c>
      <c r="C1102" s="3" t="s">
        <v>7</v>
      </c>
      <c r="D1102" s="4">
        <v>43045</v>
      </c>
      <c r="E1102" s="2">
        <v>6931</v>
      </c>
      <c r="F1102" s="3" t="s">
        <v>2</v>
      </c>
      <c r="G1102" s="3" t="s">
        <v>31</v>
      </c>
      <c r="H1102" s="3" t="s">
        <v>0</v>
      </c>
      <c r="I1102" s="2">
        <v>2017</v>
      </c>
      <c r="J1102" s="2">
        <v>3000</v>
      </c>
      <c r="K1102" s="2">
        <v>97</v>
      </c>
      <c r="L1102" s="2">
        <v>0.36</v>
      </c>
      <c r="M1102" s="1">
        <v>0.26</v>
      </c>
      <c r="N1102" s="1">
        <v>3.4999999999999999E-6</v>
      </c>
      <c r="O1102" s="1">
        <v>8.9999999999999993E-3</v>
      </c>
      <c r="P1102" s="1">
        <v>8.9999999999999996E-7</v>
      </c>
      <c r="Q1102" s="1">
        <v>3.4873809874827098E-2</v>
      </c>
      <c r="R1102" s="1">
        <v>2.2864285828878899E-3</v>
      </c>
      <c r="S1102" s="16">
        <f t="shared" si="119"/>
        <v>1.4365548431021229</v>
      </c>
      <c r="T1102" s="16">
        <f t="shared" si="120"/>
        <v>0.10561833981889912</v>
      </c>
      <c r="U1102" s="5">
        <f t="shared" si="121"/>
        <v>3.9357666934304739E-3</v>
      </c>
      <c r="V1102" s="18">
        <f t="shared" si="122"/>
        <v>2.8936531457232634E-4</v>
      </c>
      <c r="W1102" s="18">
        <f t="shared" si="123"/>
        <v>2.6621608940654022E-4</v>
      </c>
      <c r="X1102" s="5">
        <f>LOOKUP(G286,'Load Factor Adjustment'!$A$19:$A$27,'Load Factor Adjustment'!$D$19:$D$27)</f>
        <v>0.68571428571428572</v>
      </c>
      <c r="Y1102" s="5">
        <f t="shared" si="124"/>
        <v>2.6988114469237534E-3</v>
      </c>
      <c r="Z1102" s="18">
        <f t="shared" si="125"/>
        <v>1.8254817559305614E-4</v>
      </c>
    </row>
    <row r="1103" spans="1:26" s="5" customFormat="1" ht="15" customHeight="1" x14ac:dyDescent="0.25">
      <c r="A1103" s="2">
        <v>2017</v>
      </c>
      <c r="B1103" s="2">
        <v>2528</v>
      </c>
      <c r="C1103" s="3" t="s">
        <v>7</v>
      </c>
      <c r="D1103" s="4">
        <v>42983</v>
      </c>
      <c r="E1103" s="2">
        <v>6928</v>
      </c>
      <c r="F1103" s="3" t="s">
        <v>5</v>
      </c>
      <c r="G1103" s="3" t="s">
        <v>20</v>
      </c>
      <c r="H1103" s="3" t="s">
        <v>4</v>
      </c>
      <c r="I1103" s="2">
        <v>1979</v>
      </c>
      <c r="J1103" s="2">
        <v>900</v>
      </c>
      <c r="K1103" s="2">
        <v>180</v>
      </c>
      <c r="L1103" s="2">
        <v>0.51</v>
      </c>
      <c r="M1103" s="1">
        <v>11.16</v>
      </c>
      <c r="N1103" s="1">
        <v>2.5999999999999998E-4</v>
      </c>
      <c r="O1103" s="1">
        <v>0.39600000000000002</v>
      </c>
      <c r="P1103" s="1">
        <v>2.8799999999999999E-5</v>
      </c>
      <c r="Q1103" s="1">
        <v>1.3004999625584399</v>
      </c>
      <c r="R1103" s="1">
        <v>6.7538569095592901E-2</v>
      </c>
      <c r="S1103" s="16"/>
      <c r="T1103" s="16"/>
      <c r="V1103" s="18"/>
      <c r="W1103" s="18"/>
      <c r="Z1103" s="18"/>
    </row>
    <row r="1104" spans="1:26" s="5" customFormat="1" ht="15" customHeight="1" x14ac:dyDescent="0.25">
      <c r="A1104" s="2">
        <v>2017</v>
      </c>
      <c r="B1104" s="2">
        <v>2528</v>
      </c>
      <c r="C1104" s="3" t="s">
        <v>7</v>
      </c>
      <c r="D1104" s="4">
        <v>42983</v>
      </c>
      <c r="E1104" s="2">
        <v>6929</v>
      </c>
      <c r="F1104" s="3" t="s">
        <v>2</v>
      </c>
      <c r="G1104" s="3" t="s">
        <v>20</v>
      </c>
      <c r="H1104" s="3" t="s">
        <v>0</v>
      </c>
      <c r="I1104" s="2">
        <v>2016</v>
      </c>
      <c r="J1104" s="2">
        <v>900</v>
      </c>
      <c r="K1104" s="2">
        <v>174</v>
      </c>
      <c r="L1104" s="2">
        <v>0.51</v>
      </c>
      <c r="M1104" s="1">
        <v>0.26</v>
      </c>
      <c r="N1104" s="1">
        <v>3.9999999999999998E-6</v>
      </c>
      <c r="O1104" s="1">
        <v>8.9999999999999993E-3</v>
      </c>
      <c r="P1104" s="1">
        <v>3.9999999999999998E-7</v>
      </c>
      <c r="Q1104" s="1">
        <v>2.4473927270203599E-2</v>
      </c>
      <c r="R1104" s="1">
        <v>9.5078566425063605E-4</v>
      </c>
      <c r="S1104" s="16">
        <f t="shared" si="119"/>
        <v>1.2760260352882362</v>
      </c>
      <c r="T1104" s="16">
        <f t="shared" si="120"/>
        <v>6.6587783431342265E-2</v>
      </c>
      <c r="U1104" s="5">
        <f t="shared" si="121"/>
        <v>3.4959617405157157E-3</v>
      </c>
      <c r="V1104" s="18">
        <f t="shared" si="122"/>
        <v>1.8243228337354046E-4</v>
      </c>
      <c r="W1104" s="18">
        <f t="shared" si="123"/>
        <v>1.6783770070365723E-4</v>
      </c>
      <c r="X1104" s="5">
        <f>LOOKUP(G288,'Load Factor Adjustment'!$A$19:$A$27,'Load Factor Adjustment'!$D$19:$D$27)</f>
        <v>0.68571428571428572</v>
      </c>
      <c r="Y1104" s="5">
        <f t="shared" si="124"/>
        <v>2.3972309077822051E-3</v>
      </c>
      <c r="Z1104" s="18">
        <f t="shared" si="125"/>
        <v>1.1508870905393639E-4</v>
      </c>
    </row>
    <row r="1105" spans="1:26" s="5" customFormat="1" ht="15" customHeight="1" x14ac:dyDescent="0.25">
      <c r="A1105" s="2">
        <v>2017</v>
      </c>
      <c r="B1105" s="2">
        <v>2529</v>
      </c>
      <c r="C1105" s="3" t="s">
        <v>7</v>
      </c>
      <c r="D1105" s="4">
        <v>43028</v>
      </c>
      <c r="E1105" s="2">
        <v>6924</v>
      </c>
      <c r="F1105" s="3" t="s">
        <v>5</v>
      </c>
      <c r="G1105" s="3" t="s">
        <v>1</v>
      </c>
      <c r="H1105" s="3" t="s">
        <v>8</v>
      </c>
      <c r="I1105" s="2">
        <v>1997</v>
      </c>
      <c r="J1105" s="2">
        <v>1000</v>
      </c>
      <c r="K1105" s="2">
        <v>100</v>
      </c>
      <c r="L1105" s="2">
        <v>0.7</v>
      </c>
      <c r="M1105" s="1">
        <v>6.54</v>
      </c>
      <c r="N1105" s="1">
        <v>1.4999999999999999E-4</v>
      </c>
      <c r="O1105" s="1">
        <v>0.30399999999999999</v>
      </c>
      <c r="P1105" s="1">
        <v>2.2099999999999998E-5</v>
      </c>
      <c r="Q1105" s="1">
        <v>0.64351851121289305</v>
      </c>
      <c r="R1105" s="1">
        <v>4.3919750764111698E-2</v>
      </c>
      <c r="S1105" s="16"/>
      <c r="T1105" s="16"/>
      <c r="V1105" s="18"/>
      <c r="W1105" s="18"/>
      <c r="Z1105" s="18"/>
    </row>
    <row r="1106" spans="1:26" s="5" customFormat="1" ht="15" customHeight="1" x14ac:dyDescent="0.25">
      <c r="A1106" s="2">
        <v>2017</v>
      </c>
      <c r="B1106" s="2">
        <v>2529</v>
      </c>
      <c r="C1106" s="3" t="s">
        <v>7</v>
      </c>
      <c r="D1106" s="4">
        <v>43028</v>
      </c>
      <c r="E1106" s="2">
        <v>6925</v>
      </c>
      <c r="F1106" s="3" t="s">
        <v>2</v>
      </c>
      <c r="G1106" s="3" t="s">
        <v>1</v>
      </c>
      <c r="H1106" s="3" t="s">
        <v>0</v>
      </c>
      <c r="I1106" s="2">
        <v>2016</v>
      </c>
      <c r="J1106" s="2">
        <v>1000</v>
      </c>
      <c r="K1106" s="2">
        <v>115</v>
      </c>
      <c r="L1106" s="2">
        <v>0.7</v>
      </c>
      <c r="M1106" s="1">
        <v>0.26</v>
      </c>
      <c r="N1106" s="1">
        <v>3.9999999999999998E-6</v>
      </c>
      <c r="O1106" s="1">
        <v>8.9999999999999993E-3</v>
      </c>
      <c r="P1106" s="1">
        <v>3.9999999999999998E-7</v>
      </c>
      <c r="Q1106" s="1">
        <v>2.4845677738506902E-2</v>
      </c>
      <c r="R1106" s="1">
        <v>9.7608019798650397E-4</v>
      </c>
      <c r="S1106" s="16">
        <f t="shared" si="119"/>
        <v>0.61867283347438617</v>
      </c>
      <c r="T1106" s="16">
        <f t="shared" si="120"/>
        <v>4.2943670566125192E-2</v>
      </c>
      <c r="U1106" s="5">
        <f t="shared" si="121"/>
        <v>1.6949940643133869E-3</v>
      </c>
      <c r="V1106" s="18">
        <f t="shared" si="122"/>
        <v>1.1765389196198682E-4</v>
      </c>
      <c r="W1106" s="18">
        <f t="shared" si="123"/>
        <v>1.0824158060502788E-4</v>
      </c>
      <c r="X1106" s="5">
        <f>LOOKUP(G290,'Load Factor Adjustment'!$A$19:$A$27,'Load Factor Adjustment'!$D$19:$D$27)</f>
        <v>0.68571428571428572</v>
      </c>
      <c r="Y1106" s="5">
        <f t="shared" si="124"/>
        <v>1.1622816441006082E-3</v>
      </c>
      <c r="Z1106" s="18">
        <f t="shared" si="125"/>
        <v>7.4222798129161972E-5</v>
      </c>
    </row>
    <row r="1107" spans="1:26" s="5" customFormat="1" ht="15" customHeight="1" x14ac:dyDescent="0.25">
      <c r="A1107" s="2">
        <v>2017</v>
      </c>
      <c r="B1107" s="2">
        <v>2530</v>
      </c>
      <c r="C1107" s="3" t="s">
        <v>7</v>
      </c>
      <c r="D1107" s="4">
        <v>43045</v>
      </c>
      <c r="E1107" s="2">
        <v>6926</v>
      </c>
      <c r="F1107" s="3" t="s">
        <v>5</v>
      </c>
      <c r="G1107" s="3" t="s">
        <v>1</v>
      </c>
      <c r="H1107" s="3" t="s">
        <v>4</v>
      </c>
      <c r="I1107" s="2">
        <v>1965</v>
      </c>
      <c r="J1107" s="2">
        <v>500</v>
      </c>
      <c r="K1107" s="2">
        <v>58</v>
      </c>
      <c r="L1107" s="2">
        <v>0.7</v>
      </c>
      <c r="M1107" s="1">
        <v>12.09</v>
      </c>
      <c r="N1107" s="1">
        <v>2.7999999999999998E-4</v>
      </c>
      <c r="O1107" s="1">
        <v>0.60499999999999998</v>
      </c>
      <c r="P1107" s="1">
        <v>4.3999999999999999E-5</v>
      </c>
      <c r="Q1107" s="1">
        <v>0.34571759212756797</v>
      </c>
      <c r="R1107" s="1">
        <v>2.5352623544114699E-2</v>
      </c>
      <c r="S1107" s="16"/>
      <c r="T1107" s="16"/>
      <c r="V1107" s="18"/>
      <c r="W1107" s="18"/>
      <c r="Z1107" s="18"/>
    </row>
    <row r="1108" spans="1:26" s="5" customFormat="1" ht="15" customHeight="1" x14ac:dyDescent="0.25">
      <c r="A1108" s="2">
        <v>2017</v>
      </c>
      <c r="B1108" s="2">
        <v>2530</v>
      </c>
      <c r="C1108" s="3" t="s">
        <v>7</v>
      </c>
      <c r="D1108" s="4">
        <v>43045</v>
      </c>
      <c r="E1108" s="2">
        <v>6927</v>
      </c>
      <c r="F1108" s="3" t="s">
        <v>2</v>
      </c>
      <c r="G1108" s="3" t="s">
        <v>1</v>
      </c>
      <c r="H1108" s="3" t="s">
        <v>0</v>
      </c>
      <c r="I1108" s="2">
        <v>2017</v>
      </c>
      <c r="J1108" s="2">
        <v>500</v>
      </c>
      <c r="K1108" s="2">
        <v>70</v>
      </c>
      <c r="L1108" s="2">
        <v>0.7</v>
      </c>
      <c r="M1108" s="1">
        <v>2.74</v>
      </c>
      <c r="N1108" s="1">
        <v>3.6000000000000001E-5</v>
      </c>
      <c r="O1108" s="1">
        <v>8.9999999999999993E-3</v>
      </c>
      <c r="P1108" s="1">
        <v>8.9999999999999996E-7</v>
      </c>
      <c r="Q1108" s="1">
        <v>7.6427468177772198E-2</v>
      </c>
      <c r="R1108" s="1">
        <v>3.0381942711888598E-4</v>
      </c>
      <c r="S1108" s="16">
        <f t="shared" si="119"/>
        <v>0.26929012394979579</v>
      </c>
      <c r="T1108" s="16">
        <f t="shared" si="120"/>
        <v>2.5048804116995813E-2</v>
      </c>
      <c r="U1108" s="5">
        <f t="shared" si="121"/>
        <v>7.3778116150628986E-4</v>
      </c>
      <c r="V1108" s="18">
        <f t="shared" si="122"/>
        <v>6.8626860594509084E-5</v>
      </c>
      <c r="W1108" s="18">
        <f t="shared" si="123"/>
        <v>6.3136711746948366E-5</v>
      </c>
      <c r="X1108" s="5">
        <f>LOOKUP(G292,'Load Factor Adjustment'!$A$19:$A$27,'Load Factor Adjustment'!$D$19:$D$27)</f>
        <v>0.68571428571428572</v>
      </c>
      <c r="Y1108" s="5">
        <f t="shared" si="124"/>
        <v>5.0590708217574157E-4</v>
      </c>
      <c r="Z1108" s="18">
        <f t="shared" si="125"/>
        <v>4.3293745197907451E-5</v>
      </c>
    </row>
    <row r="1109" spans="1:26" s="5" customFormat="1" ht="15" customHeight="1" x14ac:dyDescent="0.25">
      <c r="A1109" s="2">
        <v>2017</v>
      </c>
      <c r="B1109" s="2">
        <v>2531</v>
      </c>
      <c r="C1109" s="3" t="s">
        <v>7</v>
      </c>
      <c r="D1109" s="4">
        <v>43048</v>
      </c>
      <c r="E1109" s="2">
        <v>6923</v>
      </c>
      <c r="F1109" s="3" t="s">
        <v>5</v>
      </c>
      <c r="G1109" s="3" t="s">
        <v>1</v>
      </c>
      <c r="H1109" s="3" t="s">
        <v>6</v>
      </c>
      <c r="I1109" s="2">
        <v>2006</v>
      </c>
      <c r="J1109" s="2">
        <v>1000</v>
      </c>
      <c r="K1109" s="2">
        <v>115</v>
      </c>
      <c r="L1109" s="2">
        <v>0.7</v>
      </c>
      <c r="M1109" s="1">
        <v>4.1500000000000004</v>
      </c>
      <c r="N1109" s="1">
        <v>6.0000000000000002E-5</v>
      </c>
      <c r="O1109" s="1">
        <v>0.128</v>
      </c>
      <c r="P1109" s="1">
        <v>9.3999999999999998E-6</v>
      </c>
      <c r="Q1109" s="1">
        <v>0.43213734516817598</v>
      </c>
      <c r="R1109" s="1">
        <v>2.1367283834618899E-2</v>
      </c>
      <c r="S1109" s="16"/>
      <c r="T1109" s="16"/>
      <c r="V1109" s="18"/>
      <c r="W1109" s="18"/>
      <c r="Z1109" s="18"/>
    </row>
    <row r="1110" spans="1:26" s="5" customFormat="1" ht="15" customHeight="1" x14ac:dyDescent="0.25">
      <c r="A1110" s="2">
        <v>2017</v>
      </c>
      <c r="B1110" s="2">
        <v>2531</v>
      </c>
      <c r="C1110" s="3" t="s">
        <v>7</v>
      </c>
      <c r="D1110" s="4">
        <v>43048</v>
      </c>
      <c r="E1110" s="2">
        <v>6939</v>
      </c>
      <c r="F1110" s="3" t="s">
        <v>2</v>
      </c>
      <c r="G1110" s="3" t="s">
        <v>1</v>
      </c>
      <c r="H1110" s="3" t="s">
        <v>0</v>
      </c>
      <c r="I1110" s="2">
        <v>2017</v>
      </c>
      <c r="J1110" s="2">
        <v>1000</v>
      </c>
      <c r="K1110" s="2">
        <v>115</v>
      </c>
      <c r="L1110" s="2">
        <v>0.7</v>
      </c>
      <c r="M1110" s="1">
        <v>0.26</v>
      </c>
      <c r="N1110" s="1">
        <v>3.9999999999999998E-6</v>
      </c>
      <c r="O1110" s="1">
        <v>8.9999999999999993E-3</v>
      </c>
      <c r="P1110" s="1">
        <v>3.9999999999999998E-7</v>
      </c>
      <c r="Q1110" s="1">
        <v>2.4845677738506902E-2</v>
      </c>
      <c r="R1110" s="1">
        <v>9.7608019798650397E-4</v>
      </c>
      <c r="S1110" s="16">
        <f t="shared" si="119"/>
        <v>0.4072916674296691</v>
      </c>
      <c r="T1110" s="16">
        <f t="shared" si="120"/>
        <v>2.0391203636632396E-2</v>
      </c>
      <c r="U1110" s="5">
        <f t="shared" si="121"/>
        <v>1.1158675819990934E-3</v>
      </c>
      <c r="V1110" s="18">
        <f t="shared" si="122"/>
        <v>5.5866311333239439E-5</v>
      </c>
      <c r="W1110" s="18">
        <f t="shared" si="123"/>
        <v>5.1397006426580286E-5</v>
      </c>
      <c r="X1110" s="5">
        <f>LOOKUP(G294,'Load Factor Adjustment'!$A$19:$A$27,'Load Factor Adjustment'!$D$19:$D$27)</f>
        <v>0.68571428571428572</v>
      </c>
      <c r="Y1110" s="5">
        <f t="shared" si="124"/>
        <v>7.6516634194223555E-4</v>
      </c>
      <c r="Z1110" s="18">
        <f t="shared" si="125"/>
        <v>3.5243661549655051E-5</v>
      </c>
    </row>
    <row r="1111" spans="1:26" s="5" customFormat="1" ht="15" customHeight="1" x14ac:dyDescent="0.25">
      <c r="A1111" s="2">
        <v>2017</v>
      </c>
      <c r="B1111" s="2">
        <v>2532</v>
      </c>
      <c r="C1111" s="3" t="s">
        <v>7</v>
      </c>
      <c r="D1111" s="4">
        <v>43048</v>
      </c>
      <c r="E1111" s="2">
        <v>6921</v>
      </c>
      <c r="F1111" s="3" t="s">
        <v>5</v>
      </c>
      <c r="G1111" s="3" t="s">
        <v>1</v>
      </c>
      <c r="H1111" s="3" t="s">
        <v>6</v>
      </c>
      <c r="I1111" s="2">
        <v>2006</v>
      </c>
      <c r="J1111" s="2">
        <v>1000</v>
      </c>
      <c r="K1111" s="2">
        <v>105</v>
      </c>
      <c r="L1111" s="2">
        <v>0.7</v>
      </c>
      <c r="M1111" s="1">
        <v>4.1500000000000004</v>
      </c>
      <c r="N1111" s="1">
        <v>6.0000000000000002E-5</v>
      </c>
      <c r="O1111" s="1">
        <v>0.128</v>
      </c>
      <c r="P1111" s="1">
        <v>9.3999999999999998E-6</v>
      </c>
      <c r="Q1111" s="1">
        <v>0.39456018471876902</v>
      </c>
      <c r="R1111" s="1">
        <v>1.95092591533477E-2</v>
      </c>
      <c r="S1111" s="16"/>
      <c r="T1111" s="16"/>
      <c r="V1111" s="18"/>
      <c r="W1111" s="18"/>
      <c r="Z1111" s="18"/>
    </row>
    <row r="1112" spans="1:26" s="5" customFormat="1" ht="15" customHeight="1" x14ac:dyDescent="0.25">
      <c r="A1112" s="2">
        <v>2017</v>
      </c>
      <c r="B1112" s="2">
        <v>2532</v>
      </c>
      <c r="C1112" s="3" t="s">
        <v>7</v>
      </c>
      <c r="D1112" s="4">
        <v>43048</v>
      </c>
      <c r="E1112" s="2">
        <v>6922</v>
      </c>
      <c r="F1112" s="3" t="s">
        <v>2</v>
      </c>
      <c r="G1112" s="3" t="s">
        <v>1</v>
      </c>
      <c r="H1112" s="3" t="s">
        <v>0</v>
      </c>
      <c r="I1112" s="2">
        <v>2017</v>
      </c>
      <c r="J1112" s="2">
        <v>1000</v>
      </c>
      <c r="K1112" s="2">
        <v>115</v>
      </c>
      <c r="L1112" s="2">
        <v>0.7</v>
      </c>
      <c r="M1112" s="1">
        <v>0.26</v>
      </c>
      <c r="N1112" s="1">
        <v>3.9999999999999998E-6</v>
      </c>
      <c r="O1112" s="1">
        <v>8.9999999999999993E-3</v>
      </c>
      <c r="P1112" s="1">
        <v>3.9999999999999998E-7</v>
      </c>
      <c r="Q1112" s="1">
        <v>2.4845677738506902E-2</v>
      </c>
      <c r="R1112" s="1">
        <v>9.7608019798650397E-4</v>
      </c>
      <c r="S1112" s="16">
        <f t="shared" si="119"/>
        <v>0.36971450698026215</v>
      </c>
      <c r="T1112" s="16">
        <f t="shared" si="120"/>
        <v>1.8533178955361197E-2</v>
      </c>
      <c r="U1112" s="5">
        <f t="shared" si="121"/>
        <v>1.0129164574801703E-3</v>
      </c>
      <c r="V1112" s="18">
        <f t="shared" si="122"/>
        <v>5.0775832754414242E-5</v>
      </c>
      <c r="W1112" s="18">
        <f t="shared" si="123"/>
        <v>4.6713766134061104E-5</v>
      </c>
      <c r="X1112" s="5">
        <f>LOOKUP(G296,'Load Factor Adjustment'!$A$19:$A$27,'Load Factor Adjustment'!$D$19:$D$27)</f>
        <v>0.78431372549019607</v>
      </c>
      <c r="Y1112" s="5">
        <f t="shared" si="124"/>
        <v>7.9444428037660415E-4</v>
      </c>
      <c r="Z1112" s="18">
        <f t="shared" si="125"/>
        <v>3.663824794828322E-5</v>
      </c>
    </row>
    <row r="1113" spans="1:26" s="5" customFormat="1" ht="15" customHeight="1" x14ac:dyDescent="0.25">
      <c r="A1113" s="2">
        <v>2017</v>
      </c>
      <c r="B1113" s="2">
        <v>2533</v>
      </c>
      <c r="C1113" s="3" t="s">
        <v>7</v>
      </c>
      <c r="D1113" s="4">
        <v>42951</v>
      </c>
      <c r="E1113" s="2">
        <v>6919</v>
      </c>
      <c r="F1113" s="3" t="s">
        <v>5</v>
      </c>
      <c r="G1113" s="3" t="s">
        <v>1</v>
      </c>
      <c r="H1113" s="3" t="s">
        <v>8</v>
      </c>
      <c r="I1113" s="2">
        <v>1998</v>
      </c>
      <c r="J1113" s="2">
        <v>500</v>
      </c>
      <c r="K1113" s="2">
        <v>115</v>
      </c>
      <c r="L1113" s="2">
        <v>0.7</v>
      </c>
      <c r="M1113" s="1">
        <v>6.54</v>
      </c>
      <c r="N1113" s="1">
        <v>1.4999999999999999E-4</v>
      </c>
      <c r="O1113" s="1">
        <v>0.30399999999999999</v>
      </c>
      <c r="P1113" s="1">
        <v>2.2099999999999998E-5</v>
      </c>
      <c r="Q1113" s="1">
        <v>0.37002314394741298</v>
      </c>
      <c r="R1113" s="1">
        <v>2.5253856689364199E-2</v>
      </c>
      <c r="S1113" s="16"/>
      <c r="T1113" s="16"/>
      <c r="V1113" s="18"/>
      <c r="W1113" s="18"/>
      <c r="Z1113" s="18"/>
    </row>
    <row r="1114" spans="1:26" s="5" customFormat="1" ht="15" customHeight="1" x14ac:dyDescent="0.25">
      <c r="A1114" s="2">
        <v>2017</v>
      </c>
      <c r="B1114" s="2">
        <v>2533</v>
      </c>
      <c r="C1114" s="3" t="s">
        <v>7</v>
      </c>
      <c r="D1114" s="4">
        <v>42951</v>
      </c>
      <c r="E1114" s="2">
        <v>6920</v>
      </c>
      <c r="F1114" s="3" t="s">
        <v>2</v>
      </c>
      <c r="G1114" s="3" t="s">
        <v>1</v>
      </c>
      <c r="H1114" s="3" t="s">
        <v>0</v>
      </c>
      <c r="I1114" s="2">
        <v>2017</v>
      </c>
      <c r="J1114" s="2">
        <v>500</v>
      </c>
      <c r="K1114" s="2">
        <v>115</v>
      </c>
      <c r="L1114" s="2">
        <v>0.7</v>
      </c>
      <c r="M1114" s="1">
        <v>0.26</v>
      </c>
      <c r="N1114" s="1">
        <v>3.9999999999999998E-6</v>
      </c>
      <c r="O1114" s="1">
        <v>8.9999999999999993E-3</v>
      </c>
      <c r="P1114" s="1">
        <v>3.9999999999999998E-7</v>
      </c>
      <c r="Q1114" s="1">
        <v>1.1979166038423099E-2</v>
      </c>
      <c r="R1114" s="1">
        <v>4.4367281527972501E-4</v>
      </c>
      <c r="S1114" s="16">
        <f t="shared" si="119"/>
        <v>0.3580439779089899</v>
      </c>
      <c r="T1114" s="16">
        <f t="shared" si="120"/>
        <v>2.4810183874084474E-2</v>
      </c>
      <c r="U1114" s="5">
        <f t="shared" si="121"/>
        <v>9.8094240523010929E-4</v>
      </c>
      <c r="V1114" s="18">
        <f t="shared" si="122"/>
        <v>6.7973106504341026E-5</v>
      </c>
      <c r="W1114" s="18">
        <f t="shared" si="123"/>
        <v>6.2535257983993743E-5</v>
      </c>
      <c r="X1114" s="5">
        <f>LOOKUP(G298,'Load Factor Adjustment'!$A$19:$A$27,'Load Factor Adjustment'!$D$19:$D$27)</f>
        <v>0.68571428571428572</v>
      </c>
      <c r="Y1114" s="5">
        <f t="shared" si="124"/>
        <v>6.7264622072921783E-4</v>
      </c>
      <c r="Z1114" s="18">
        <f t="shared" si="125"/>
        <v>4.2881319760452855E-5</v>
      </c>
    </row>
    <row r="1115" spans="1:26" s="5" customFormat="1" ht="15" customHeight="1" x14ac:dyDescent="0.25">
      <c r="A1115" s="2">
        <v>2017</v>
      </c>
      <c r="B1115" s="2">
        <v>2534</v>
      </c>
      <c r="C1115" s="3" t="s">
        <v>7</v>
      </c>
      <c r="D1115" s="4">
        <v>43025</v>
      </c>
      <c r="E1115" s="2">
        <v>6917</v>
      </c>
      <c r="F1115" s="3" t="s">
        <v>5</v>
      </c>
      <c r="G1115" s="3" t="s">
        <v>1</v>
      </c>
      <c r="H1115" s="3" t="s">
        <v>6</v>
      </c>
      <c r="I1115" s="2">
        <v>2005</v>
      </c>
      <c r="J1115" s="2">
        <v>1000</v>
      </c>
      <c r="K1115" s="2">
        <v>260</v>
      </c>
      <c r="L1115" s="2">
        <v>0.7</v>
      </c>
      <c r="M1115" s="1">
        <v>4.1500000000000004</v>
      </c>
      <c r="N1115" s="1">
        <v>6.0000000000000002E-5</v>
      </c>
      <c r="O1115" s="1">
        <v>8.7999999999999995E-2</v>
      </c>
      <c r="P1115" s="1">
        <v>4.6E-6</v>
      </c>
      <c r="Q1115" s="1">
        <v>0.97700617168457105</v>
      </c>
      <c r="R1115" s="1">
        <v>2.8728394503603701E-2</v>
      </c>
      <c r="S1115" s="16"/>
      <c r="T1115" s="16"/>
      <c r="V1115" s="18"/>
      <c r="W1115" s="18"/>
      <c r="Z1115" s="18"/>
    </row>
    <row r="1116" spans="1:26" s="5" customFormat="1" ht="15" customHeight="1" x14ac:dyDescent="0.25">
      <c r="A1116" s="2">
        <v>2017</v>
      </c>
      <c r="B1116" s="2">
        <v>2534</v>
      </c>
      <c r="C1116" s="3" t="s">
        <v>7</v>
      </c>
      <c r="D1116" s="4">
        <v>43025</v>
      </c>
      <c r="E1116" s="2">
        <v>6918</v>
      </c>
      <c r="F1116" s="3" t="s">
        <v>2</v>
      </c>
      <c r="G1116" s="3" t="s">
        <v>1</v>
      </c>
      <c r="H1116" s="3" t="s">
        <v>0</v>
      </c>
      <c r="I1116" s="2">
        <v>2016</v>
      </c>
      <c r="J1116" s="2">
        <v>1000</v>
      </c>
      <c r="K1116" s="2">
        <v>270</v>
      </c>
      <c r="L1116" s="2">
        <v>0.7</v>
      </c>
      <c r="M1116" s="1">
        <v>0.26</v>
      </c>
      <c r="N1116" s="1">
        <v>3.5999999999999998E-6</v>
      </c>
      <c r="O1116" s="1">
        <v>8.9999999999999993E-3</v>
      </c>
      <c r="P1116" s="1">
        <v>2.9999999999999999E-7</v>
      </c>
      <c r="Q1116" s="1">
        <v>5.7916663589323403E-2</v>
      </c>
      <c r="R1116" s="1">
        <v>2.1874998930858699E-3</v>
      </c>
      <c r="S1116" s="16">
        <f t="shared" si="119"/>
        <v>0.9190895080952477</v>
      </c>
      <c r="T1116" s="16">
        <f t="shared" si="120"/>
        <v>2.6540894610517833E-2</v>
      </c>
      <c r="U1116" s="5">
        <f t="shared" si="121"/>
        <v>2.5180534468362951E-3</v>
      </c>
      <c r="V1116" s="18">
        <f t="shared" si="122"/>
        <v>7.2714779754843372E-5</v>
      </c>
      <c r="W1116" s="18">
        <f t="shared" si="123"/>
        <v>6.6897597374455898E-5</v>
      </c>
      <c r="X1116" s="5">
        <f>LOOKUP(G300,'Load Factor Adjustment'!$A$19:$A$27,'Load Factor Adjustment'!$D$19:$D$27)</f>
        <v>0.68571428571428572</v>
      </c>
      <c r="Y1116" s="5">
        <f t="shared" si="124"/>
        <v>1.7266652206877453E-3</v>
      </c>
      <c r="Z1116" s="18">
        <f t="shared" si="125"/>
        <v>4.5872638199626905E-5</v>
      </c>
    </row>
    <row r="1117" spans="1:26" s="5" customFormat="1" ht="15" customHeight="1" x14ac:dyDescent="0.25">
      <c r="A1117" s="2">
        <v>2017</v>
      </c>
      <c r="B1117" s="2">
        <v>2535</v>
      </c>
      <c r="C1117" s="3" t="s">
        <v>7</v>
      </c>
      <c r="D1117" s="4">
        <v>42941</v>
      </c>
      <c r="E1117" s="2">
        <v>6915</v>
      </c>
      <c r="F1117" s="3" t="s">
        <v>5</v>
      </c>
      <c r="G1117" s="3" t="s">
        <v>1</v>
      </c>
      <c r="H1117" s="3" t="s">
        <v>4</v>
      </c>
      <c r="I1117" s="2">
        <v>1959</v>
      </c>
      <c r="J1117" s="2">
        <v>100</v>
      </c>
      <c r="K1117" s="2">
        <v>49</v>
      </c>
      <c r="L1117" s="2">
        <v>0.7</v>
      </c>
      <c r="M1117" s="1">
        <v>6.51</v>
      </c>
      <c r="N1117" s="1">
        <v>9.7999999999999997E-5</v>
      </c>
      <c r="O1117" s="1">
        <v>0.54700000000000004</v>
      </c>
      <c r="P1117" s="1">
        <v>4.2400000000000001E-5</v>
      </c>
      <c r="Q1117" s="1">
        <v>2.6947731811635001E-2</v>
      </c>
      <c r="R1117" s="1">
        <v>3.0780770517730501E-3</v>
      </c>
      <c r="S1117" s="16"/>
      <c r="T1117" s="16"/>
      <c r="V1117" s="18"/>
      <c r="W1117" s="18"/>
      <c r="Z1117" s="18"/>
    </row>
    <row r="1118" spans="1:26" s="5" customFormat="1" ht="15" customHeight="1" x14ac:dyDescent="0.25">
      <c r="A1118" s="2">
        <v>2017</v>
      </c>
      <c r="B1118" s="2">
        <v>2535</v>
      </c>
      <c r="C1118" s="3" t="s">
        <v>7</v>
      </c>
      <c r="D1118" s="4">
        <v>42941</v>
      </c>
      <c r="E1118" s="2">
        <v>6916</v>
      </c>
      <c r="F1118" s="3" t="s">
        <v>2</v>
      </c>
      <c r="G1118" s="3" t="s">
        <v>1</v>
      </c>
      <c r="H1118" s="3" t="s">
        <v>0</v>
      </c>
      <c r="I1118" s="2">
        <v>2015</v>
      </c>
      <c r="J1118" s="2">
        <v>100</v>
      </c>
      <c r="K1118" s="2">
        <v>55</v>
      </c>
      <c r="L1118" s="2">
        <v>0.7</v>
      </c>
      <c r="M1118" s="1">
        <v>2.74</v>
      </c>
      <c r="N1118" s="1">
        <v>3.6000000000000001E-5</v>
      </c>
      <c r="O1118" s="1">
        <v>8.9999999999999993E-3</v>
      </c>
      <c r="P1118" s="1">
        <v>8.9999999999999996E-7</v>
      </c>
      <c r="Q1118" s="1">
        <v>1.17044751524902E-2</v>
      </c>
      <c r="R1118" s="1">
        <v>4.0104164286441697E-5</v>
      </c>
      <c r="S1118" s="16">
        <f t="shared" si="119"/>
        <v>1.5243256659144801E-2</v>
      </c>
      <c r="T1118" s="16">
        <f t="shared" si="120"/>
        <v>3.0379728874866084E-3</v>
      </c>
      <c r="U1118" s="5">
        <f t="shared" si="121"/>
        <v>4.1762347011355622E-5</v>
      </c>
      <c r="V1118" s="18">
        <f t="shared" si="122"/>
        <v>8.323213390374269E-6</v>
      </c>
      <c r="W1118" s="18">
        <f t="shared" si="123"/>
        <v>7.657356319144327E-6</v>
      </c>
      <c r="X1118" s="5">
        <f>LOOKUP(G302,'Load Factor Adjustment'!$A$19:$A$27,'Load Factor Adjustment'!$D$19:$D$27)</f>
        <v>0.68571428571428572</v>
      </c>
      <c r="Y1118" s="5">
        <f t="shared" si="124"/>
        <v>2.8637037950643855E-5</v>
      </c>
      <c r="Z1118" s="18">
        <f t="shared" si="125"/>
        <v>5.2507586188418239E-6</v>
      </c>
    </row>
    <row r="1119" spans="1:26" s="5" customFormat="1" ht="15" customHeight="1" x14ac:dyDescent="0.25">
      <c r="A1119" s="2">
        <v>2017</v>
      </c>
      <c r="B1119" s="2">
        <v>2536</v>
      </c>
      <c r="C1119" s="3" t="s">
        <v>7</v>
      </c>
      <c r="D1119" s="4">
        <v>42965</v>
      </c>
      <c r="E1119" s="2">
        <v>6913</v>
      </c>
      <c r="F1119" s="3" t="s">
        <v>5</v>
      </c>
      <c r="G1119" s="3" t="s">
        <v>1</v>
      </c>
      <c r="H1119" s="3" t="s">
        <v>8</v>
      </c>
      <c r="I1119" s="2">
        <v>1996</v>
      </c>
      <c r="J1119" s="2">
        <v>1000</v>
      </c>
      <c r="K1119" s="2">
        <v>190</v>
      </c>
      <c r="L1119" s="2">
        <v>0.7</v>
      </c>
      <c r="M1119" s="1">
        <v>5.93</v>
      </c>
      <c r="N1119" s="1">
        <v>1.3999999999999999E-4</v>
      </c>
      <c r="O1119" s="1">
        <v>0.12</v>
      </c>
      <c r="P1119" s="1">
        <v>6.3999999999999997E-6</v>
      </c>
      <c r="Q1119" s="1">
        <v>1.1156635426592001</v>
      </c>
      <c r="R1119" s="1">
        <v>2.8851851098859502E-2</v>
      </c>
      <c r="S1119" s="16"/>
      <c r="T1119" s="16"/>
      <c r="V1119" s="18"/>
      <c r="W1119" s="18"/>
      <c r="Z1119" s="18"/>
    </row>
    <row r="1120" spans="1:26" s="5" customFormat="1" ht="15" customHeight="1" x14ac:dyDescent="0.25">
      <c r="A1120" s="2">
        <v>2017</v>
      </c>
      <c r="B1120" s="2">
        <v>2536</v>
      </c>
      <c r="C1120" s="3" t="s">
        <v>7</v>
      </c>
      <c r="D1120" s="4">
        <v>42965</v>
      </c>
      <c r="E1120" s="2">
        <v>6914</v>
      </c>
      <c r="F1120" s="3" t="s">
        <v>2</v>
      </c>
      <c r="G1120" s="3" t="s">
        <v>1</v>
      </c>
      <c r="H1120" s="3" t="s">
        <v>0</v>
      </c>
      <c r="I1120" s="2">
        <v>2016</v>
      </c>
      <c r="J1120" s="2">
        <v>1000</v>
      </c>
      <c r="K1120" s="2">
        <v>125</v>
      </c>
      <c r="L1120" s="2">
        <v>0.7</v>
      </c>
      <c r="M1120" s="1">
        <v>2.3199999999999998</v>
      </c>
      <c r="N1120" s="1">
        <v>3.0000000000000001E-5</v>
      </c>
      <c r="O1120" s="1">
        <v>0.112</v>
      </c>
      <c r="P1120" s="1">
        <v>7.9999999999999996E-6</v>
      </c>
      <c r="Q1120" s="1">
        <v>0.23823301383001799</v>
      </c>
      <c r="R1120" s="1">
        <v>1.4660493901189699E-2</v>
      </c>
      <c r="S1120" s="16">
        <f t="shared" si="119"/>
        <v>0.87743052882918215</v>
      </c>
      <c r="T1120" s="16">
        <f t="shared" si="120"/>
        <v>1.4191357197669802E-2</v>
      </c>
      <c r="U1120" s="5">
        <f t="shared" si="121"/>
        <v>2.4039192570662524E-3</v>
      </c>
      <c r="V1120" s="18">
        <f t="shared" si="122"/>
        <v>3.8880430678547405E-5</v>
      </c>
      <c r="W1120" s="18">
        <f t="shared" si="123"/>
        <v>3.5769996224263615E-5</v>
      </c>
      <c r="X1120" s="5">
        <f>LOOKUP(G304,'Load Factor Adjustment'!$A$19:$A$27,'Load Factor Adjustment'!$D$19:$D$27)</f>
        <v>0.68571428571428572</v>
      </c>
      <c r="Y1120" s="5">
        <f t="shared" si="124"/>
        <v>1.6484017762740018E-3</v>
      </c>
      <c r="Z1120" s="18">
        <f t="shared" si="125"/>
        <v>2.4527997410923623E-5</v>
      </c>
    </row>
    <row r="1121" spans="1:26" s="5" customFormat="1" ht="15" customHeight="1" x14ac:dyDescent="0.25">
      <c r="A1121" s="2">
        <v>2017</v>
      </c>
      <c r="B1121" s="2">
        <v>2537</v>
      </c>
      <c r="C1121" s="3" t="s">
        <v>10</v>
      </c>
      <c r="D1121" s="4">
        <v>42974</v>
      </c>
      <c r="E1121" s="2">
        <v>6911</v>
      </c>
      <c r="F1121" s="3" t="s">
        <v>5</v>
      </c>
      <c r="G1121" s="3" t="s">
        <v>20</v>
      </c>
      <c r="H1121" s="3" t="s">
        <v>4</v>
      </c>
      <c r="I1121" s="2">
        <v>1981</v>
      </c>
      <c r="J1121" s="2">
        <v>400</v>
      </c>
      <c r="K1121" s="2">
        <v>170</v>
      </c>
      <c r="L1121" s="2">
        <v>0.51</v>
      </c>
      <c r="M1121" s="1">
        <v>10.23</v>
      </c>
      <c r="N1121" s="1">
        <v>2.4000000000000001E-4</v>
      </c>
      <c r="O1121" s="1">
        <v>0.39600000000000002</v>
      </c>
      <c r="P1121" s="1">
        <v>2.8799999999999999E-5</v>
      </c>
      <c r="Q1121" s="1">
        <v>0.50116266876080195</v>
      </c>
      <c r="R1121" s="1">
        <v>2.8349522830248899E-2</v>
      </c>
      <c r="S1121" s="16"/>
      <c r="T1121" s="16"/>
      <c r="V1121" s="18"/>
      <c r="W1121" s="18"/>
      <c r="Z1121" s="18"/>
    </row>
    <row r="1122" spans="1:26" s="5" customFormat="1" ht="15" customHeight="1" x14ac:dyDescent="0.25">
      <c r="A1122" s="2">
        <v>2017</v>
      </c>
      <c r="B1122" s="2">
        <v>2537</v>
      </c>
      <c r="C1122" s="3" t="s">
        <v>10</v>
      </c>
      <c r="D1122" s="4">
        <v>42974</v>
      </c>
      <c r="E1122" s="2">
        <v>6912</v>
      </c>
      <c r="F1122" s="3" t="s">
        <v>2</v>
      </c>
      <c r="G1122" s="3" t="s">
        <v>20</v>
      </c>
      <c r="H1122" s="3" t="s">
        <v>0</v>
      </c>
      <c r="I1122" s="2">
        <v>2016</v>
      </c>
      <c r="J1122" s="2">
        <v>400</v>
      </c>
      <c r="K1122" s="2">
        <v>174</v>
      </c>
      <c r="L1122" s="2">
        <v>0.51</v>
      </c>
      <c r="M1122" s="1">
        <v>0.26</v>
      </c>
      <c r="N1122" s="1">
        <v>3.9999999999999998E-6</v>
      </c>
      <c r="O1122" s="1">
        <v>8.9999999999999993E-3</v>
      </c>
      <c r="P1122" s="1">
        <v>3.9999999999999998E-7</v>
      </c>
      <c r="Q1122" s="1">
        <v>1.0486031176014E-2</v>
      </c>
      <c r="R1122" s="1">
        <v>3.8344442248104498E-4</v>
      </c>
      <c r="S1122" s="16">
        <f t="shared" si="119"/>
        <v>0.49067663758478797</v>
      </c>
      <c r="T1122" s="16">
        <f t="shared" si="120"/>
        <v>2.7966078407767856E-2</v>
      </c>
      <c r="U1122" s="5">
        <f t="shared" si="121"/>
        <v>1.3443195550268162E-3</v>
      </c>
      <c r="V1122" s="18">
        <f t="shared" si="122"/>
        <v>7.6619392897994121E-5</v>
      </c>
      <c r="W1122" s="18">
        <f t="shared" si="123"/>
        <v>7.048984146615459E-5</v>
      </c>
      <c r="X1122" s="5">
        <f>LOOKUP(G306,'Load Factor Adjustment'!$A$19:$A$27,'Load Factor Adjustment'!$D$19:$D$27)</f>
        <v>0.68571428571428572</v>
      </c>
      <c r="Y1122" s="5">
        <f t="shared" si="124"/>
        <v>9.2181912344695973E-4</v>
      </c>
      <c r="Z1122" s="18">
        <f t="shared" si="125"/>
        <v>4.8335891291077432E-5</v>
      </c>
    </row>
    <row r="1123" spans="1:26" s="5" customFormat="1" ht="15" customHeight="1" x14ac:dyDescent="0.25">
      <c r="A1123" s="2">
        <v>2017</v>
      </c>
      <c r="B1123" s="2">
        <v>2538</v>
      </c>
      <c r="C1123" s="3" t="s">
        <v>7</v>
      </c>
      <c r="D1123" s="4">
        <v>42983</v>
      </c>
      <c r="E1123" s="2">
        <v>6934</v>
      </c>
      <c r="F1123" s="3" t="s">
        <v>5</v>
      </c>
      <c r="G1123" s="3" t="s">
        <v>20</v>
      </c>
      <c r="H1123" s="3" t="s">
        <v>4</v>
      </c>
      <c r="I1123" s="2">
        <v>1979</v>
      </c>
      <c r="J1123" s="2">
        <v>950</v>
      </c>
      <c r="K1123" s="2">
        <v>180</v>
      </c>
      <c r="L1123" s="2">
        <v>0.51</v>
      </c>
      <c r="M1123" s="1">
        <v>11.16</v>
      </c>
      <c r="N1123" s="1">
        <v>2.5999999999999998E-4</v>
      </c>
      <c r="O1123" s="1">
        <v>0.39600000000000002</v>
      </c>
      <c r="P1123" s="1">
        <v>2.8799999999999999E-5</v>
      </c>
      <c r="Q1123" s="1">
        <v>1.37274996047835</v>
      </c>
      <c r="R1123" s="1">
        <v>7.1290711823125893E-2</v>
      </c>
      <c r="S1123" s="16"/>
      <c r="T1123" s="16"/>
      <c r="V1123" s="18"/>
      <c r="W1123" s="18"/>
      <c r="Z1123" s="18"/>
    </row>
    <row r="1124" spans="1:26" s="5" customFormat="1" ht="15" customHeight="1" x14ac:dyDescent="0.25">
      <c r="A1124" s="2">
        <v>2017</v>
      </c>
      <c r="B1124" s="2">
        <v>2538</v>
      </c>
      <c r="C1124" s="3" t="s">
        <v>7</v>
      </c>
      <c r="D1124" s="4">
        <v>42983</v>
      </c>
      <c r="E1124" s="2">
        <v>6935</v>
      </c>
      <c r="F1124" s="3" t="s">
        <v>2</v>
      </c>
      <c r="G1124" s="3" t="s">
        <v>20</v>
      </c>
      <c r="H1124" s="3" t="s">
        <v>0</v>
      </c>
      <c r="I1124" s="2">
        <v>2016</v>
      </c>
      <c r="J1124" s="2">
        <v>950</v>
      </c>
      <c r="K1124" s="2">
        <v>174</v>
      </c>
      <c r="L1124" s="2">
        <v>0.51</v>
      </c>
      <c r="M1124" s="1">
        <v>0.26</v>
      </c>
      <c r="N1124" s="1">
        <v>3.9999999999999998E-6</v>
      </c>
      <c r="O1124" s="1">
        <v>8.9999999999999993E-3</v>
      </c>
      <c r="P1124" s="1">
        <v>3.9999999999999998E-7</v>
      </c>
      <c r="Q1124" s="1">
        <v>2.5926516481655299E-2</v>
      </c>
      <c r="R1124" s="1">
        <v>1.0128997487073199E-3</v>
      </c>
      <c r="S1124" s="16">
        <f t="shared" si="119"/>
        <v>1.3468234439966946</v>
      </c>
      <c r="T1124" s="16">
        <f t="shared" si="120"/>
        <v>7.0277812074418577E-2</v>
      </c>
      <c r="U1124" s="5">
        <f t="shared" si="121"/>
        <v>3.6899272438265605E-3</v>
      </c>
      <c r="V1124" s="18">
        <f t="shared" si="122"/>
        <v>1.9254195088881803E-4</v>
      </c>
      <c r="W1124" s="18">
        <f t="shared" si="123"/>
        <v>1.7713859481771261E-4</v>
      </c>
      <c r="X1124" s="5">
        <f>LOOKUP(G308,'Load Factor Adjustment'!$A$19:$A$27,'Load Factor Adjustment'!$D$19:$D$27)</f>
        <v>0.68571428571428572</v>
      </c>
      <c r="Y1124" s="5">
        <f t="shared" si="124"/>
        <v>2.5302358243382127E-3</v>
      </c>
      <c r="Z1124" s="18">
        <f t="shared" si="125"/>
        <v>1.2146646501786008E-4</v>
      </c>
    </row>
    <row r="1125" spans="1:26" s="5" customFormat="1" ht="15" customHeight="1" x14ac:dyDescent="0.25">
      <c r="A1125" s="2">
        <v>2017</v>
      </c>
      <c r="B1125" s="2">
        <v>2539</v>
      </c>
      <c r="C1125" s="3" t="s">
        <v>10</v>
      </c>
      <c r="D1125" s="4">
        <v>43045</v>
      </c>
      <c r="E1125" s="2">
        <v>6909</v>
      </c>
      <c r="F1125" s="3" t="s">
        <v>5</v>
      </c>
      <c r="G1125" s="3" t="s">
        <v>1</v>
      </c>
      <c r="H1125" s="3" t="s">
        <v>4</v>
      </c>
      <c r="I1125" s="2">
        <v>1986</v>
      </c>
      <c r="J1125" s="2">
        <v>425</v>
      </c>
      <c r="K1125" s="2">
        <v>45</v>
      </c>
      <c r="L1125" s="2">
        <v>0.7</v>
      </c>
      <c r="M1125" s="1">
        <v>6.51</v>
      </c>
      <c r="N1125" s="1">
        <v>9.7999999999999997E-5</v>
      </c>
      <c r="O1125" s="1">
        <v>0.54700000000000004</v>
      </c>
      <c r="P1125" s="1">
        <v>4.2400000000000001E-5</v>
      </c>
      <c r="Q1125" s="1">
        <v>0.11342187587878499</v>
      </c>
      <c r="R1125" s="1">
        <v>1.5580381381508201E-2</v>
      </c>
      <c r="S1125" s="16"/>
      <c r="T1125" s="16"/>
      <c r="V1125" s="18"/>
      <c r="W1125" s="18"/>
      <c r="Z1125" s="18"/>
    </row>
    <row r="1126" spans="1:26" s="5" customFormat="1" ht="15" customHeight="1" x14ac:dyDescent="0.25">
      <c r="A1126" s="2">
        <v>2017</v>
      </c>
      <c r="B1126" s="2">
        <v>2539</v>
      </c>
      <c r="C1126" s="3" t="s">
        <v>10</v>
      </c>
      <c r="D1126" s="4">
        <v>43045</v>
      </c>
      <c r="E1126" s="2">
        <v>6910</v>
      </c>
      <c r="F1126" s="3" t="s">
        <v>2</v>
      </c>
      <c r="G1126" s="3" t="s">
        <v>1</v>
      </c>
      <c r="H1126" s="3" t="s">
        <v>0</v>
      </c>
      <c r="I1126" s="2">
        <v>2016</v>
      </c>
      <c r="J1126" s="2">
        <v>425</v>
      </c>
      <c r="K1126" s="2">
        <v>55</v>
      </c>
      <c r="L1126" s="2">
        <v>0.7</v>
      </c>
      <c r="M1126" s="1">
        <v>2.74</v>
      </c>
      <c r="N1126" s="1">
        <v>3.6000000000000001E-5</v>
      </c>
      <c r="O1126" s="1">
        <v>8.9999999999999993E-3</v>
      </c>
      <c r="P1126" s="1">
        <v>8.9999999999999996E-7</v>
      </c>
      <c r="Q1126" s="1">
        <v>5.0799140945212998E-2</v>
      </c>
      <c r="R1126" s="1">
        <v>1.968207352296E-4</v>
      </c>
      <c r="S1126" s="16">
        <f t="shared" si="119"/>
        <v>6.2622734933571997E-2</v>
      </c>
      <c r="T1126" s="16">
        <f t="shared" si="120"/>
        <v>1.5383560646278601E-2</v>
      </c>
      <c r="U1126" s="5">
        <f t="shared" si="121"/>
        <v>1.7156913680430684E-4</v>
      </c>
      <c r="V1126" s="18">
        <f t="shared" si="122"/>
        <v>4.2146741496653703E-5</v>
      </c>
      <c r="W1126" s="18">
        <f t="shared" si="123"/>
        <v>3.8775002176921411E-5</v>
      </c>
      <c r="X1126" s="5">
        <f>LOOKUP(G310,'Load Factor Adjustment'!$A$19:$A$27,'Load Factor Adjustment'!$D$19:$D$27)</f>
        <v>0.68571428571428572</v>
      </c>
      <c r="Y1126" s="5">
        <f t="shared" si="124"/>
        <v>1.1764740809438184E-4</v>
      </c>
      <c r="Z1126" s="18">
        <f t="shared" si="125"/>
        <v>2.6588572921317538E-5</v>
      </c>
    </row>
    <row r="1127" spans="1:26" s="5" customFormat="1" ht="15" customHeight="1" x14ac:dyDescent="0.25">
      <c r="A1127" s="2">
        <v>2017</v>
      </c>
      <c r="B1127" s="2">
        <v>2540</v>
      </c>
      <c r="C1127" s="3" t="s">
        <v>10</v>
      </c>
      <c r="D1127" s="4">
        <v>42997</v>
      </c>
      <c r="E1127" s="2">
        <v>6907</v>
      </c>
      <c r="F1127" s="3" t="s">
        <v>5</v>
      </c>
      <c r="G1127" s="3" t="s">
        <v>1</v>
      </c>
      <c r="H1127" s="3" t="s">
        <v>4</v>
      </c>
      <c r="I1127" s="2">
        <v>1977</v>
      </c>
      <c r="J1127" s="2">
        <v>250</v>
      </c>
      <c r="K1127" s="2">
        <v>115</v>
      </c>
      <c r="L1127" s="2">
        <v>0.7</v>
      </c>
      <c r="M1127" s="1">
        <v>12.09</v>
      </c>
      <c r="N1127" s="1">
        <v>2.7999999999999998E-4</v>
      </c>
      <c r="O1127" s="1">
        <v>0.60499999999999998</v>
      </c>
      <c r="P1127" s="1">
        <v>4.3999999999999999E-5</v>
      </c>
      <c r="Q1127" s="1">
        <v>0.33807870319759697</v>
      </c>
      <c r="R1127" s="1">
        <v>2.4402006266160601E-2</v>
      </c>
      <c r="S1127" s="16"/>
      <c r="T1127" s="16"/>
      <c r="V1127" s="18"/>
      <c r="W1127" s="18"/>
      <c r="Z1127" s="18"/>
    </row>
    <row r="1128" spans="1:26" s="5" customFormat="1" ht="15" customHeight="1" x14ac:dyDescent="0.25">
      <c r="A1128" s="2">
        <v>2017</v>
      </c>
      <c r="B1128" s="2">
        <v>2540</v>
      </c>
      <c r="C1128" s="3" t="s">
        <v>10</v>
      </c>
      <c r="D1128" s="4">
        <v>42997</v>
      </c>
      <c r="E1128" s="2">
        <v>6908</v>
      </c>
      <c r="F1128" s="3" t="s">
        <v>2</v>
      </c>
      <c r="G1128" s="3" t="s">
        <v>1</v>
      </c>
      <c r="H1128" s="3" t="s">
        <v>0</v>
      </c>
      <c r="I1128" s="2">
        <v>2016</v>
      </c>
      <c r="J1128" s="2">
        <v>250</v>
      </c>
      <c r="K1128" s="2">
        <v>141</v>
      </c>
      <c r="L1128" s="2">
        <v>0.7</v>
      </c>
      <c r="M1128" s="1">
        <v>0.26</v>
      </c>
      <c r="N1128" s="1">
        <v>3.9999999999999998E-6</v>
      </c>
      <c r="O1128" s="1">
        <v>8.9999999999999993E-3</v>
      </c>
      <c r="P1128" s="1">
        <v>3.9999999999999998E-7</v>
      </c>
      <c r="Q1128" s="1">
        <v>7.2077542471483602E-3</v>
      </c>
      <c r="R1128" s="1">
        <v>2.5839118892451098E-4</v>
      </c>
      <c r="S1128" s="16">
        <f t="shared" si="119"/>
        <v>0.33087094895044861</v>
      </c>
      <c r="T1128" s="16">
        <f t="shared" si="120"/>
        <v>2.4143615077236089E-2</v>
      </c>
      <c r="U1128" s="5">
        <f t="shared" si="121"/>
        <v>9.0649575054917424E-4</v>
      </c>
      <c r="V1128" s="18">
        <f t="shared" si="122"/>
        <v>6.614689062256463E-5</v>
      </c>
      <c r="W1128" s="18">
        <f t="shared" si="123"/>
        <v>6.085513937275946E-5</v>
      </c>
      <c r="X1128" s="5">
        <f>LOOKUP(G312,'Load Factor Adjustment'!$A$19:$A$27,'Load Factor Adjustment'!$D$19:$D$27)</f>
        <v>0.68571428571428572</v>
      </c>
      <c r="Y1128" s="5">
        <f t="shared" si="124"/>
        <v>6.215970860908623E-4</v>
      </c>
      <c r="Z1128" s="18">
        <f t="shared" si="125"/>
        <v>4.1729238427035059E-5</v>
      </c>
    </row>
    <row r="1129" spans="1:26" s="5" customFormat="1" ht="15" customHeight="1" x14ac:dyDescent="0.25">
      <c r="A1129" s="2">
        <v>2017</v>
      </c>
      <c r="B1129" s="2">
        <v>2541</v>
      </c>
      <c r="C1129" s="3" t="s">
        <v>10</v>
      </c>
      <c r="D1129" s="4">
        <v>43032</v>
      </c>
      <c r="E1129" s="2">
        <v>6905</v>
      </c>
      <c r="F1129" s="3" t="s">
        <v>5</v>
      </c>
      <c r="G1129" s="3" t="s">
        <v>1</v>
      </c>
      <c r="H1129" s="3" t="s">
        <v>8</v>
      </c>
      <c r="I1129" s="2">
        <v>1999</v>
      </c>
      <c r="J1129" s="2">
        <v>275</v>
      </c>
      <c r="K1129" s="2">
        <v>120</v>
      </c>
      <c r="L1129" s="2">
        <v>0.7</v>
      </c>
      <c r="M1129" s="1">
        <v>6.54</v>
      </c>
      <c r="N1129" s="1">
        <v>1.4999999999999999E-4</v>
      </c>
      <c r="O1129" s="1">
        <v>0.30399999999999999</v>
      </c>
      <c r="P1129" s="1">
        <v>2.2099999999999998E-5</v>
      </c>
      <c r="Q1129" s="1">
        <v>0.190685760817637</v>
      </c>
      <c r="R1129" s="1">
        <v>1.13000167771218E-2</v>
      </c>
      <c r="S1129" s="16"/>
      <c r="T1129" s="16"/>
      <c r="V1129" s="18"/>
      <c r="W1129" s="18"/>
      <c r="Z1129" s="18"/>
    </row>
    <row r="1130" spans="1:26" s="5" customFormat="1" ht="15" customHeight="1" x14ac:dyDescent="0.25">
      <c r="A1130" s="2">
        <v>2017</v>
      </c>
      <c r="B1130" s="2">
        <v>2541</v>
      </c>
      <c r="C1130" s="3" t="s">
        <v>10</v>
      </c>
      <c r="D1130" s="4">
        <v>43032</v>
      </c>
      <c r="E1130" s="2">
        <v>6906</v>
      </c>
      <c r="F1130" s="3" t="s">
        <v>2</v>
      </c>
      <c r="G1130" s="3" t="s">
        <v>1</v>
      </c>
      <c r="H1130" s="3" t="s">
        <v>0</v>
      </c>
      <c r="I1130" s="2">
        <v>2016</v>
      </c>
      <c r="J1130" s="2">
        <v>275</v>
      </c>
      <c r="K1130" s="2">
        <v>125</v>
      </c>
      <c r="L1130" s="2">
        <v>0.7</v>
      </c>
      <c r="M1130" s="1">
        <v>2.3199999999999998</v>
      </c>
      <c r="N1130" s="1">
        <v>3.0000000000000001E-5</v>
      </c>
      <c r="O1130" s="1">
        <v>0.112</v>
      </c>
      <c r="P1130" s="1">
        <v>7.9999999999999996E-6</v>
      </c>
      <c r="Q1130" s="1">
        <v>6.2629602652097202E-2</v>
      </c>
      <c r="R1130" s="1">
        <v>3.26244216502897E-3</v>
      </c>
      <c r="S1130" s="16">
        <f t="shared" si="119"/>
        <v>0.12805615816553978</v>
      </c>
      <c r="T1130" s="16">
        <f t="shared" si="120"/>
        <v>8.03757461209283E-3</v>
      </c>
      <c r="U1130" s="5">
        <f t="shared" si="121"/>
        <v>3.5083878949462952E-4</v>
      </c>
      <c r="V1130" s="18">
        <f t="shared" si="122"/>
        <v>2.2020752361898164E-5</v>
      </c>
      <c r="W1130" s="18">
        <f t="shared" si="123"/>
        <v>2.0259092172946312E-5</v>
      </c>
      <c r="X1130" s="5">
        <f>LOOKUP(G314,'Load Factor Adjustment'!$A$19:$A$27,'Load Factor Adjustment'!$D$19:$D$27)</f>
        <v>0.68571428571428572</v>
      </c>
      <c r="Y1130" s="5">
        <f t="shared" si="124"/>
        <v>2.4057516993917453E-4</v>
      </c>
      <c r="Z1130" s="18">
        <f t="shared" si="125"/>
        <v>1.3891948918591757E-5</v>
      </c>
    </row>
    <row r="1131" spans="1:26" s="5" customFormat="1" ht="15" customHeight="1" x14ac:dyDescent="0.25">
      <c r="A1131" s="2">
        <v>2017</v>
      </c>
      <c r="B1131" s="2">
        <v>2542</v>
      </c>
      <c r="C1131" s="3" t="s">
        <v>10</v>
      </c>
      <c r="D1131" s="4">
        <v>43066</v>
      </c>
      <c r="E1131" s="2">
        <v>6903</v>
      </c>
      <c r="F1131" s="3" t="s">
        <v>5</v>
      </c>
      <c r="G1131" s="3" t="s">
        <v>1</v>
      </c>
      <c r="H1131" s="3" t="s">
        <v>4</v>
      </c>
      <c r="I1131" s="2">
        <v>1991</v>
      </c>
      <c r="J1131" s="2">
        <v>100</v>
      </c>
      <c r="K1131" s="2">
        <v>27</v>
      </c>
      <c r="L1131" s="2">
        <v>0.7</v>
      </c>
      <c r="M1131" s="1">
        <v>6.42</v>
      </c>
      <c r="N1131" s="1">
        <v>9.7E-5</v>
      </c>
      <c r="O1131" s="1">
        <v>0.54700000000000004</v>
      </c>
      <c r="P1131" s="1">
        <v>4.2400000000000001E-5</v>
      </c>
      <c r="Q1131" s="1">
        <v>1.4001458230961401E-2</v>
      </c>
      <c r="R1131" s="1">
        <v>1.4134166177437199E-3</v>
      </c>
      <c r="S1131" s="16"/>
      <c r="T1131" s="16"/>
      <c r="V1131" s="18"/>
      <c r="W1131" s="18"/>
      <c r="Z1131" s="18"/>
    </row>
    <row r="1132" spans="1:26" s="5" customFormat="1" ht="15" customHeight="1" x14ac:dyDescent="0.25">
      <c r="A1132" s="2">
        <v>2017</v>
      </c>
      <c r="B1132" s="2">
        <v>2542</v>
      </c>
      <c r="C1132" s="3" t="s">
        <v>10</v>
      </c>
      <c r="D1132" s="4">
        <v>43066</v>
      </c>
      <c r="E1132" s="2">
        <v>6904</v>
      </c>
      <c r="F1132" s="3" t="s">
        <v>2</v>
      </c>
      <c r="G1132" s="3" t="s">
        <v>1</v>
      </c>
      <c r="H1132" s="3" t="s">
        <v>0</v>
      </c>
      <c r="I1132" s="2">
        <v>2016</v>
      </c>
      <c r="J1132" s="2">
        <v>100</v>
      </c>
      <c r="K1132" s="2">
        <v>33</v>
      </c>
      <c r="L1132" s="2">
        <v>0.7</v>
      </c>
      <c r="M1132" s="1">
        <v>2.75</v>
      </c>
      <c r="N1132" s="1">
        <v>5.7000000000000003E-5</v>
      </c>
      <c r="O1132" s="1">
        <v>8.9999999999999993E-3</v>
      </c>
      <c r="P1132" s="1">
        <v>9.9999999999999995E-7</v>
      </c>
      <c r="Q1132" s="1">
        <v>7.07488414018362E-3</v>
      </c>
      <c r="R1132" s="1">
        <v>2.41898134131383E-5</v>
      </c>
      <c r="S1132" s="16">
        <f t="shared" si="119"/>
        <v>6.9265740907777807E-3</v>
      </c>
      <c r="T1132" s="16">
        <f t="shared" si="120"/>
        <v>1.3892268043305817E-3</v>
      </c>
      <c r="U1132" s="5">
        <f t="shared" si="121"/>
        <v>1.8976915317199401E-5</v>
      </c>
      <c r="V1132" s="18">
        <f t="shared" si="122"/>
        <v>3.8061008337824156E-6</v>
      </c>
      <c r="W1132" s="18">
        <f t="shared" si="123"/>
        <v>3.5016127670798226E-6</v>
      </c>
      <c r="X1132" s="5">
        <f>LOOKUP(G316,'Load Factor Adjustment'!$A$19:$A$27,'Load Factor Adjustment'!$D$19:$D$27)</f>
        <v>2</v>
      </c>
      <c r="Y1132" s="5">
        <f t="shared" si="124"/>
        <v>3.7953830634398802E-5</v>
      </c>
      <c r="Z1132" s="18">
        <f t="shared" si="125"/>
        <v>7.0032255341596452E-6</v>
      </c>
    </row>
    <row r="1133" spans="1:26" s="5" customFormat="1" ht="15" customHeight="1" x14ac:dyDescent="0.25">
      <c r="A1133" s="2">
        <v>2017</v>
      </c>
      <c r="B1133" s="2">
        <v>2543</v>
      </c>
      <c r="C1133" s="3" t="s">
        <v>10</v>
      </c>
      <c r="D1133" s="4">
        <v>43025</v>
      </c>
      <c r="E1133" s="2">
        <v>6901</v>
      </c>
      <c r="F1133" s="3" t="s">
        <v>5</v>
      </c>
      <c r="G1133" s="3" t="s">
        <v>1</v>
      </c>
      <c r="H1133" s="3" t="s">
        <v>4</v>
      </c>
      <c r="I1133" s="2">
        <v>1958</v>
      </c>
      <c r="J1133" s="2">
        <v>600</v>
      </c>
      <c r="K1133" s="2">
        <v>60</v>
      </c>
      <c r="L1133" s="2">
        <v>0.7</v>
      </c>
      <c r="M1133" s="1">
        <v>12.09</v>
      </c>
      <c r="N1133" s="1">
        <v>2.7999999999999998E-4</v>
      </c>
      <c r="O1133" s="1">
        <v>0.60499999999999998</v>
      </c>
      <c r="P1133" s="1">
        <v>4.3999999999999999E-5</v>
      </c>
      <c r="Q1133" s="1">
        <v>0.42916666608939402</v>
      </c>
      <c r="R1133" s="1">
        <v>3.1472222330625202E-2</v>
      </c>
      <c r="S1133" s="16"/>
      <c r="T1133" s="16"/>
      <c r="V1133" s="18"/>
      <c r="W1133" s="18"/>
      <c r="Z1133" s="18"/>
    </row>
    <row r="1134" spans="1:26" s="5" customFormat="1" ht="15" customHeight="1" x14ac:dyDescent="0.25">
      <c r="A1134" s="2">
        <v>2017</v>
      </c>
      <c r="B1134" s="2">
        <v>2543</v>
      </c>
      <c r="C1134" s="3" t="s">
        <v>10</v>
      </c>
      <c r="D1134" s="4">
        <v>43025</v>
      </c>
      <c r="E1134" s="2">
        <v>6902</v>
      </c>
      <c r="F1134" s="3" t="s">
        <v>2</v>
      </c>
      <c r="G1134" s="3" t="s">
        <v>1</v>
      </c>
      <c r="H1134" s="3" t="s">
        <v>0</v>
      </c>
      <c r="I1134" s="2">
        <v>2015</v>
      </c>
      <c r="J1134" s="2">
        <v>600</v>
      </c>
      <c r="K1134" s="2">
        <v>55</v>
      </c>
      <c r="L1134" s="2">
        <v>0.7</v>
      </c>
      <c r="M1134" s="1">
        <v>2.74</v>
      </c>
      <c r="N1134" s="1">
        <v>3.6000000000000001E-5</v>
      </c>
      <c r="O1134" s="1">
        <v>8.9999999999999993E-3</v>
      </c>
      <c r="P1134" s="1">
        <v>8.9999999999999996E-7</v>
      </c>
      <c r="Q1134" s="1">
        <v>7.2518517623639103E-2</v>
      </c>
      <c r="R1134" s="1">
        <v>2.9791664981759601E-4</v>
      </c>
      <c r="S1134" s="16">
        <f t="shared" si="119"/>
        <v>0.35664814846575493</v>
      </c>
      <c r="T1134" s="16">
        <f t="shared" si="120"/>
        <v>3.1174305680807608E-2</v>
      </c>
      <c r="U1134" s="5">
        <f t="shared" si="121"/>
        <v>9.77118214974671E-4</v>
      </c>
      <c r="V1134" s="18">
        <f t="shared" si="122"/>
        <v>8.5409056659746876E-5</v>
      </c>
      <c r="W1134" s="18">
        <f t="shared" si="123"/>
        <v>7.8576332126967124E-5</v>
      </c>
      <c r="X1134" s="5">
        <f>LOOKUP(G318,'Load Factor Adjustment'!$A$19:$A$27,'Load Factor Adjustment'!$D$19:$D$27)</f>
        <v>0.68571428571428572</v>
      </c>
      <c r="Y1134" s="5">
        <f t="shared" si="124"/>
        <v>6.700239188397744E-4</v>
      </c>
      <c r="Z1134" s="18">
        <f t="shared" si="125"/>
        <v>5.3880913458491741E-5</v>
      </c>
    </row>
    <row r="1135" spans="1:26" s="5" customFormat="1" ht="15" customHeight="1" x14ac:dyDescent="0.25">
      <c r="A1135" s="2">
        <v>2017</v>
      </c>
      <c r="B1135" s="2">
        <v>2544</v>
      </c>
      <c r="C1135" s="3" t="s">
        <v>10</v>
      </c>
      <c r="D1135" s="4">
        <v>43066</v>
      </c>
      <c r="E1135" s="2">
        <v>6899</v>
      </c>
      <c r="F1135" s="3" t="s">
        <v>5</v>
      </c>
      <c r="G1135" s="3" t="s">
        <v>1</v>
      </c>
      <c r="H1135" s="3" t="s">
        <v>4</v>
      </c>
      <c r="I1135" s="2">
        <v>1987</v>
      </c>
      <c r="J1135" s="2">
        <v>100</v>
      </c>
      <c r="K1135" s="2">
        <v>27</v>
      </c>
      <c r="L1135" s="2">
        <v>0.7</v>
      </c>
      <c r="M1135" s="1">
        <v>6.51</v>
      </c>
      <c r="N1135" s="1">
        <v>9.7999999999999997E-5</v>
      </c>
      <c r="O1135" s="1">
        <v>0.54700000000000004</v>
      </c>
      <c r="P1135" s="1">
        <v>4.2400000000000001E-5</v>
      </c>
      <c r="Q1135" s="1">
        <v>1.4277083543675901E-2</v>
      </c>
      <c r="R1135" s="1">
        <v>1.4487499497039999E-3</v>
      </c>
      <c r="S1135" s="16"/>
      <c r="T1135" s="16"/>
      <c r="V1135" s="18"/>
      <c r="W1135" s="18"/>
      <c r="Z1135" s="18"/>
    </row>
    <row r="1136" spans="1:26" s="5" customFormat="1" ht="15" customHeight="1" x14ac:dyDescent="0.25">
      <c r="A1136" s="2">
        <v>2017</v>
      </c>
      <c r="B1136" s="2">
        <v>2544</v>
      </c>
      <c r="C1136" s="3" t="s">
        <v>10</v>
      </c>
      <c r="D1136" s="4">
        <v>43066</v>
      </c>
      <c r="E1136" s="2">
        <v>6900</v>
      </c>
      <c r="F1136" s="3" t="s">
        <v>2</v>
      </c>
      <c r="G1136" s="3" t="s">
        <v>1</v>
      </c>
      <c r="H1136" s="3" t="s">
        <v>0</v>
      </c>
      <c r="I1136" s="2">
        <v>2016</v>
      </c>
      <c r="J1136" s="2">
        <v>100</v>
      </c>
      <c r="K1136" s="2">
        <v>33</v>
      </c>
      <c r="L1136" s="2">
        <v>0.7</v>
      </c>
      <c r="M1136" s="1">
        <v>2.75</v>
      </c>
      <c r="N1136" s="1">
        <v>5.7000000000000003E-5</v>
      </c>
      <c r="O1136" s="1">
        <v>8.9999999999999993E-3</v>
      </c>
      <c r="P1136" s="1">
        <v>9.9999999999999995E-7</v>
      </c>
      <c r="Q1136" s="1">
        <v>7.07488414018362E-3</v>
      </c>
      <c r="R1136" s="1">
        <v>2.41898134131383E-5</v>
      </c>
      <c r="S1136" s="16">
        <f t="shared" si="119"/>
        <v>7.2021994034922807E-3</v>
      </c>
      <c r="T1136" s="16">
        <f t="shared" si="120"/>
        <v>1.4245601362908617E-3</v>
      </c>
      <c r="U1136" s="5">
        <f t="shared" si="121"/>
        <v>1.9732053160252825E-5</v>
      </c>
      <c r="V1136" s="18">
        <f t="shared" si="122"/>
        <v>3.9029044829886623E-6</v>
      </c>
      <c r="W1136" s="18">
        <f t="shared" si="123"/>
        <v>3.5906721243495695E-6</v>
      </c>
      <c r="X1136" s="5">
        <f>LOOKUP(G320,'Load Factor Adjustment'!$A$19:$A$27,'Load Factor Adjustment'!$D$19:$D$27)</f>
        <v>0.68571428571428572</v>
      </c>
      <c r="Y1136" s="5">
        <f t="shared" si="124"/>
        <v>1.353055073845908E-5</v>
      </c>
      <c r="Z1136" s="18">
        <f t="shared" si="125"/>
        <v>2.4621751709825619E-6</v>
      </c>
    </row>
    <row r="1137" spans="1:26" s="5" customFormat="1" ht="15" customHeight="1" x14ac:dyDescent="0.25">
      <c r="A1137" s="2">
        <v>2017</v>
      </c>
      <c r="B1137" s="2">
        <v>2545</v>
      </c>
      <c r="C1137" s="3" t="s">
        <v>10</v>
      </c>
      <c r="D1137" s="4">
        <v>43066</v>
      </c>
      <c r="E1137" s="2">
        <v>6897</v>
      </c>
      <c r="F1137" s="3" t="s">
        <v>5</v>
      </c>
      <c r="G1137" s="3" t="s">
        <v>1</v>
      </c>
      <c r="H1137" s="3" t="s">
        <v>4</v>
      </c>
      <c r="I1137" s="2">
        <v>1985</v>
      </c>
      <c r="J1137" s="2">
        <v>100</v>
      </c>
      <c r="K1137" s="2">
        <v>29</v>
      </c>
      <c r="L1137" s="2">
        <v>0.7</v>
      </c>
      <c r="M1137" s="1">
        <v>6.51</v>
      </c>
      <c r="N1137" s="1">
        <v>9.7999999999999997E-5</v>
      </c>
      <c r="O1137" s="1">
        <v>0.54700000000000004</v>
      </c>
      <c r="P1137" s="1">
        <v>4.2400000000000001E-5</v>
      </c>
      <c r="Q1137" s="1">
        <v>1.53785033101628E-2</v>
      </c>
      <c r="R1137" s="1">
        <v>1.5750400686977801E-3</v>
      </c>
      <c r="S1137" s="16"/>
      <c r="T1137" s="16"/>
      <c r="V1137" s="18"/>
      <c r="W1137" s="18"/>
      <c r="Z1137" s="18"/>
    </row>
    <row r="1138" spans="1:26" s="5" customFormat="1" ht="15" customHeight="1" x14ac:dyDescent="0.25">
      <c r="A1138" s="2">
        <v>2017</v>
      </c>
      <c r="B1138" s="2">
        <v>2545</v>
      </c>
      <c r="C1138" s="3" t="s">
        <v>10</v>
      </c>
      <c r="D1138" s="4">
        <v>43066</v>
      </c>
      <c r="E1138" s="2">
        <v>6898</v>
      </c>
      <c r="F1138" s="3" t="s">
        <v>2</v>
      </c>
      <c r="G1138" s="3" t="s">
        <v>1</v>
      </c>
      <c r="H1138" s="3" t="s">
        <v>0</v>
      </c>
      <c r="I1138" s="2">
        <v>2016</v>
      </c>
      <c r="J1138" s="2">
        <v>100</v>
      </c>
      <c r="K1138" s="2">
        <v>33</v>
      </c>
      <c r="L1138" s="2">
        <v>0.7</v>
      </c>
      <c r="M1138" s="1">
        <v>2.75</v>
      </c>
      <c r="N1138" s="1">
        <v>5.7000000000000003E-5</v>
      </c>
      <c r="O1138" s="1">
        <v>8.9999999999999993E-3</v>
      </c>
      <c r="P1138" s="1">
        <v>9.9999999999999995E-7</v>
      </c>
      <c r="Q1138" s="1">
        <v>7.07488414018362E-3</v>
      </c>
      <c r="R1138" s="1">
        <v>2.41898134131383E-5</v>
      </c>
      <c r="S1138" s="16">
        <f t="shared" si="119"/>
        <v>8.30361916997918E-3</v>
      </c>
      <c r="T1138" s="16">
        <f t="shared" si="120"/>
        <v>1.5508502552846418E-3</v>
      </c>
      <c r="U1138" s="5">
        <f t="shared" si="121"/>
        <v>2.2749641561586793E-5</v>
      </c>
      <c r="V1138" s="18">
        <f t="shared" si="122"/>
        <v>4.2489048089990184E-6</v>
      </c>
      <c r="W1138" s="18">
        <f t="shared" si="123"/>
        <v>3.9089924242790972E-6</v>
      </c>
      <c r="X1138" s="5">
        <f>LOOKUP(G322,'Load Factor Adjustment'!$A$19:$A$27,'Load Factor Adjustment'!$D$19:$D$27)</f>
        <v>0.68571428571428572</v>
      </c>
      <c r="Y1138" s="5">
        <f t="shared" si="124"/>
        <v>1.5599754213659514E-5</v>
      </c>
      <c r="Z1138" s="18">
        <f t="shared" si="125"/>
        <v>2.6804519480770954E-6</v>
      </c>
    </row>
    <row r="1139" spans="1:26" s="5" customFormat="1" ht="15" customHeight="1" x14ac:dyDescent="0.25">
      <c r="A1139" s="2">
        <v>2017</v>
      </c>
      <c r="B1139" s="2">
        <v>2546</v>
      </c>
      <c r="C1139" s="3" t="s">
        <v>10</v>
      </c>
      <c r="D1139" s="4">
        <v>42963</v>
      </c>
      <c r="E1139" s="2">
        <v>6895</v>
      </c>
      <c r="F1139" s="3" t="s">
        <v>5</v>
      </c>
      <c r="G1139" s="3" t="s">
        <v>1</v>
      </c>
      <c r="H1139" s="3" t="s">
        <v>4</v>
      </c>
      <c r="I1139" s="2">
        <v>1977</v>
      </c>
      <c r="J1139" s="2">
        <v>250</v>
      </c>
      <c r="K1139" s="2">
        <v>81</v>
      </c>
      <c r="L1139" s="2">
        <v>0.7</v>
      </c>
      <c r="M1139" s="1">
        <v>12.09</v>
      </c>
      <c r="N1139" s="1">
        <v>2.7999999999999998E-4</v>
      </c>
      <c r="O1139" s="1">
        <v>0.60499999999999998</v>
      </c>
      <c r="P1139" s="1">
        <v>4.3999999999999999E-5</v>
      </c>
      <c r="Q1139" s="1">
        <v>0.23812499964352499</v>
      </c>
      <c r="R1139" s="1">
        <v>1.7187500065730499E-2</v>
      </c>
      <c r="S1139" s="16"/>
      <c r="T1139" s="16"/>
      <c r="V1139" s="18"/>
      <c r="W1139" s="18"/>
      <c r="Z1139" s="18"/>
    </row>
    <row r="1140" spans="1:26" s="5" customFormat="1" ht="15" customHeight="1" x14ac:dyDescent="0.25">
      <c r="A1140" s="2">
        <v>2017</v>
      </c>
      <c r="B1140" s="2">
        <v>2546</v>
      </c>
      <c r="C1140" s="3" t="s">
        <v>10</v>
      </c>
      <c r="D1140" s="4">
        <v>42963</v>
      </c>
      <c r="E1140" s="2">
        <v>6896</v>
      </c>
      <c r="F1140" s="3" t="s">
        <v>2</v>
      </c>
      <c r="G1140" s="3" t="s">
        <v>1</v>
      </c>
      <c r="H1140" s="3" t="s">
        <v>0</v>
      </c>
      <c r="I1140" s="2">
        <v>2016</v>
      </c>
      <c r="J1140" s="2">
        <v>250</v>
      </c>
      <c r="K1140" s="2">
        <v>100</v>
      </c>
      <c r="L1140" s="2">
        <v>0.7</v>
      </c>
      <c r="M1140" s="1">
        <v>0.26</v>
      </c>
      <c r="N1140" s="1">
        <v>3.9999999999999998E-6</v>
      </c>
      <c r="O1140" s="1">
        <v>8.9999999999999993E-3</v>
      </c>
      <c r="P1140" s="1">
        <v>3.9999999999999998E-7</v>
      </c>
      <c r="Q1140" s="1">
        <v>5.1118824447860698E-3</v>
      </c>
      <c r="R1140" s="1">
        <v>1.83256162357809E-4</v>
      </c>
      <c r="S1140" s="16">
        <f t="shared" si="119"/>
        <v>0.23301311719873891</v>
      </c>
      <c r="T1140" s="16">
        <f t="shared" si="120"/>
        <v>1.7004243903372691E-2</v>
      </c>
      <c r="U1140" s="5">
        <f t="shared" si="121"/>
        <v>6.3839210191435315E-4</v>
      </c>
      <c r="V1140" s="18">
        <f t="shared" si="122"/>
        <v>4.6586969598281348E-5</v>
      </c>
      <c r="W1140" s="18">
        <f t="shared" si="123"/>
        <v>4.2860012030418843E-5</v>
      </c>
      <c r="X1140" s="5">
        <f>LOOKUP(G324,'Load Factor Adjustment'!$A$19:$A$27,'Load Factor Adjustment'!$D$19:$D$27)</f>
        <v>0.68571428571428572</v>
      </c>
      <c r="Y1140" s="5">
        <f t="shared" si="124"/>
        <v>4.3775458416984216E-4</v>
      </c>
      <c r="Z1140" s="18">
        <f t="shared" si="125"/>
        <v>2.9389722535144348E-5</v>
      </c>
    </row>
    <row r="1141" spans="1:26" s="5" customFormat="1" ht="15" customHeight="1" x14ac:dyDescent="0.25">
      <c r="A1141" s="2">
        <v>2017</v>
      </c>
      <c r="B1141" s="2">
        <v>2547</v>
      </c>
      <c r="C1141" s="3" t="s">
        <v>10</v>
      </c>
      <c r="D1141" s="4">
        <v>42996</v>
      </c>
      <c r="E1141" s="2">
        <v>6893</v>
      </c>
      <c r="F1141" s="3" t="s">
        <v>5</v>
      </c>
      <c r="G1141" s="3" t="s">
        <v>1</v>
      </c>
      <c r="H1141" s="3" t="s">
        <v>4</v>
      </c>
      <c r="I1141" s="2">
        <v>1980</v>
      </c>
      <c r="J1141" s="2">
        <v>250</v>
      </c>
      <c r="K1141" s="2">
        <v>45</v>
      </c>
      <c r="L1141" s="2">
        <v>0.7</v>
      </c>
      <c r="M1141" s="1">
        <v>6.51</v>
      </c>
      <c r="N1141" s="1">
        <v>9.7999999999999997E-5</v>
      </c>
      <c r="O1141" s="1">
        <v>0.54700000000000004</v>
      </c>
      <c r="P1141" s="1">
        <v>4.2400000000000001E-5</v>
      </c>
      <c r="Q1141" s="1">
        <v>6.5442708913706099E-2</v>
      </c>
      <c r="R1141" s="1">
        <v>8.6128469125371695E-3</v>
      </c>
      <c r="S1141" s="16"/>
      <c r="T1141" s="16"/>
      <c r="V1141" s="18"/>
      <c r="W1141" s="18"/>
      <c r="Z1141" s="18"/>
    </row>
    <row r="1142" spans="1:26" s="5" customFormat="1" ht="15" customHeight="1" x14ac:dyDescent="0.25">
      <c r="A1142" s="2">
        <v>2017</v>
      </c>
      <c r="B1142" s="2">
        <v>2547</v>
      </c>
      <c r="C1142" s="3" t="s">
        <v>10</v>
      </c>
      <c r="D1142" s="4">
        <v>42996</v>
      </c>
      <c r="E1142" s="2">
        <v>6894</v>
      </c>
      <c r="F1142" s="3" t="s">
        <v>2</v>
      </c>
      <c r="G1142" s="3" t="s">
        <v>1</v>
      </c>
      <c r="H1142" s="3" t="s">
        <v>0</v>
      </c>
      <c r="I1142" s="2">
        <v>2016</v>
      </c>
      <c r="J1142" s="2">
        <v>250</v>
      </c>
      <c r="K1142" s="2">
        <v>55</v>
      </c>
      <c r="L1142" s="2">
        <v>0.7</v>
      </c>
      <c r="M1142" s="1">
        <v>2.74</v>
      </c>
      <c r="N1142" s="1">
        <v>3.6000000000000001E-5</v>
      </c>
      <c r="O1142" s="1">
        <v>8.9999999999999993E-3</v>
      </c>
      <c r="P1142" s="1">
        <v>8.9999999999999996E-7</v>
      </c>
      <c r="Q1142" s="1">
        <v>2.95476462198127E-2</v>
      </c>
      <c r="R1142" s="1">
        <v>1.07421868728473E-4</v>
      </c>
      <c r="S1142" s="16">
        <f t="shared" si="119"/>
        <v>3.5895062693893399E-2</v>
      </c>
      <c r="T1142" s="16">
        <f t="shared" si="120"/>
        <v>8.5054250438086967E-3</v>
      </c>
      <c r="U1142" s="5">
        <f t="shared" si="121"/>
        <v>9.8342637517516169E-5</v>
      </c>
      <c r="V1142" s="18">
        <f t="shared" si="122"/>
        <v>2.3302534366599169E-5</v>
      </c>
      <c r="W1142" s="18">
        <f t="shared" si="123"/>
        <v>2.1438331617271238E-5</v>
      </c>
      <c r="X1142" s="5">
        <f>LOOKUP(G326,'Load Factor Adjustment'!$A$19:$A$27,'Load Factor Adjustment'!$D$19:$D$27)</f>
        <v>0.68571428571428572</v>
      </c>
      <c r="Y1142" s="5">
        <f t="shared" si="124"/>
        <v>6.743495144058252E-5</v>
      </c>
      <c r="Z1142" s="18">
        <f t="shared" si="125"/>
        <v>1.4700570251843135E-5</v>
      </c>
    </row>
    <row r="1143" spans="1:26" s="5" customFormat="1" ht="15" customHeight="1" x14ac:dyDescent="0.25">
      <c r="A1143" s="2">
        <v>2017</v>
      </c>
      <c r="B1143" s="2">
        <v>2548</v>
      </c>
      <c r="C1143" s="3" t="s">
        <v>10</v>
      </c>
      <c r="D1143" s="4">
        <v>42999</v>
      </c>
      <c r="E1143" s="2">
        <v>6891</v>
      </c>
      <c r="F1143" s="3" t="s">
        <v>5</v>
      </c>
      <c r="G1143" s="3" t="s">
        <v>1</v>
      </c>
      <c r="H1143" s="3" t="s">
        <v>4</v>
      </c>
      <c r="I1143" s="2">
        <v>1975</v>
      </c>
      <c r="J1143" s="2">
        <v>850</v>
      </c>
      <c r="K1143" s="2">
        <v>46</v>
      </c>
      <c r="L1143" s="2">
        <v>0.7</v>
      </c>
      <c r="M1143" s="1">
        <v>6.51</v>
      </c>
      <c r="N1143" s="1">
        <v>9.7999999999999997E-5</v>
      </c>
      <c r="O1143" s="1">
        <v>0.54700000000000004</v>
      </c>
      <c r="P1143" s="1">
        <v>4.2400000000000001E-5</v>
      </c>
      <c r="Q1143" s="1">
        <v>0.23188472401884999</v>
      </c>
      <c r="R1143" s="1">
        <v>3.185322415775E-2</v>
      </c>
      <c r="S1143" s="16"/>
      <c r="T1143" s="16"/>
      <c r="V1143" s="18"/>
      <c r="W1143" s="18"/>
      <c r="Z1143" s="18"/>
    </row>
    <row r="1144" spans="1:26" s="5" customFormat="1" ht="15" customHeight="1" x14ac:dyDescent="0.25">
      <c r="A1144" s="2">
        <v>2017</v>
      </c>
      <c r="B1144" s="2">
        <v>2548</v>
      </c>
      <c r="C1144" s="3" t="s">
        <v>10</v>
      </c>
      <c r="D1144" s="4">
        <v>42999</v>
      </c>
      <c r="E1144" s="2">
        <v>6892</v>
      </c>
      <c r="F1144" s="3" t="s">
        <v>2</v>
      </c>
      <c r="G1144" s="3" t="s">
        <v>1</v>
      </c>
      <c r="H1144" s="3" t="s">
        <v>0</v>
      </c>
      <c r="I1144" s="2">
        <v>2017</v>
      </c>
      <c r="J1144" s="2">
        <v>850</v>
      </c>
      <c r="K1144" s="2">
        <v>56</v>
      </c>
      <c r="L1144" s="2">
        <v>0.7</v>
      </c>
      <c r="M1144" s="1">
        <v>2.74</v>
      </c>
      <c r="N1144" s="1">
        <v>3.6000000000000001E-5</v>
      </c>
      <c r="O1144" s="1">
        <v>8.9999999999999993E-3</v>
      </c>
      <c r="P1144" s="1">
        <v>8.9999999999999996E-7</v>
      </c>
      <c r="Q1144" s="1">
        <v>0.106255245653098</v>
      </c>
      <c r="R1144" s="1">
        <v>4.71041640511288E-4</v>
      </c>
      <c r="S1144" s="16">
        <f t="shared" si="119"/>
        <v>0.125629478365752</v>
      </c>
      <c r="T1144" s="16">
        <f t="shared" si="120"/>
        <v>3.1382182517238712E-2</v>
      </c>
      <c r="U1144" s="5">
        <f t="shared" si="121"/>
        <v>3.4419035168699178E-4</v>
      </c>
      <c r="V1144" s="18">
        <f t="shared" si="122"/>
        <v>8.5978582239010175E-5</v>
      </c>
      <c r="W1144" s="18">
        <f t="shared" si="123"/>
        <v>7.9100295659889364E-5</v>
      </c>
      <c r="X1144" s="5">
        <f>LOOKUP(G328,'Load Factor Adjustment'!$A$19:$A$27,'Load Factor Adjustment'!$D$19:$D$27)</f>
        <v>0.68571428571428572</v>
      </c>
      <c r="Y1144" s="5">
        <f t="shared" si="124"/>
        <v>2.3601624115679437E-4</v>
      </c>
      <c r="Z1144" s="18">
        <f t="shared" si="125"/>
        <v>5.4240202738209849E-5</v>
      </c>
    </row>
    <row r="1145" spans="1:26" s="5" customFormat="1" ht="15" customHeight="1" x14ac:dyDescent="0.25">
      <c r="A1145" s="2">
        <v>2017</v>
      </c>
      <c r="B1145" s="2">
        <v>2549</v>
      </c>
      <c r="C1145" s="3" t="s">
        <v>10</v>
      </c>
      <c r="D1145" s="4">
        <v>42999</v>
      </c>
      <c r="E1145" s="2">
        <v>6889</v>
      </c>
      <c r="F1145" s="3" t="s">
        <v>5</v>
      </c>
      <c r="G1145" s="3" t="s">
        <v>1</v>
      </c>
      <c r="H1145" s="3" t="s">
        <v>4</v>
      </c>
      <c r="I1145" s="2">
        <v>1984</v>
      </c>
      <c r="J1145" s="2">
        <v>800</v>
      </c>
      <c r="K1145" s="2">
        <v>88</v>
      </c>
      <c r="L1145" s="2">
        <v>0.7</v>
      </c>
      <c r="M1145" s="1">
        <v>12.09</v>
      </c>
      <c r="N1145" s="1">
        <v>2.7999999999999998E-4</v>
      </c>
      <c r="O1145" s="1">
        <v>0.60499999999999998</v>
      </c>
      <c r="P1145" s="1">
        <v>4.3999999999999999E-5</v>
      </c>
      <c r="Q1145" s="1">
        <v>0.83925925813037106</v>
      </c>
      <c r="R1145" s="1">
        <v>6.1545679224333703E-2</v>
      </c>
      <c r="S1145" s="16"/>
      <c r="T1145" s="16"/>
      <c r="V1145" s="18"/>
      <c r="W1145" s="18"/>
      <c r="Z1145" s="18"/>
    </row>
    <row r="1146" spans="1:26" s="5" customFormat="1" ht="15" customHeight="1" x14ac:dyDescent="0.25">
      <c r="A1146" s="2">
        <v>2017</v>
      </c>
      <c r="B1146" s="2">
        <v>2549</v>
      </c>
      <c r="C1146" s="3" t="s">
        <v>10</v>
      </c>
      <c r="D1146" s="4">
        <v>42999</v>
      </c>
      <c r="E1146" s="2">
        <v>6890</v>
      </c>
      <c r="F1146" s="3" t="s">
        <v>2</v>
      </c>
      <c r="G1146" s="3" t="s">
        <v>1</v>
      </c>
      <c r="H1146" s="3" t="s">
        <v>0</v>
      </c>
      <c r="I1146" s="2">
        <v>2017</v>
      </c>
      <c r="J1146" s="2">
        <v>800</v>
      </c>
      <c r="K1146" s="2">
        <v>105</v>
      </c>
      <c r="L1146" s="2">
        <v>0.7</v>
      </c>
      <c r="M1146" s="1">
        <v>0.26</v>
      </c>
      <c r="N1146" s="1">
        <v>3.9999999999999998E-6</v>
      </c>
      <c r="O1146" s="1">
        <v>8.9999999999999993E-3</v>
      </c>
      <c r="P1146" s="1">
        <v>3.9999999999999998E-7</v>
      </c>
      <c r="Q1146" s="1">
        <v>1.7888887963502399E-2</v>
      </c>
      <c r="R1146" s="1">
        <v>6.8703700143754197E-4</v>
      </c>
      <c r="S1146" s="16">
        <f t="shared" si="119"/>
        <v>0.82137037016686865</v>
      </c>
      <c r="T1146" s="16">
        <f t="shared" si="120"/>
        <v>6.0858642222896164E-2</v>
      </c>
      <c r="U1146" s="5">
        <f t="shared" si="121"/>
        <v>2.2503297812790923E-3</v>
      </c>
      <c r="V1146" s="18">
        <f t="shared" si="122"/>
        <v>1.6673600609012649E-4</v>
      </c>
      <c r="W1146" s="18">
        <f t="shared" si="123"/>
        <v>1.5339712560291638E-4</v>
      </c>
      <c r="X1146" s="5">
        <f>LOOKUP(G330,'Load Factor Adjustment'!$A$19:$A$27,'Load Factor Adjustment'!$D$19:$D$27)</f>
        <v>0.68571428571428572</v>
      </c>
      <c r="Y1146" s="5">
        <f t="shared" si="124"/>
        <v>1.5430832785913776E-3</v>
      </c>
      <c r="Z1146" s="18">
        <f t="shared" si="125"/>
        <v>1.0518660041342837E-4</v>
      </c>
    </row>
    <row r="1147" spans="1:26" s="5" customFormat="1" ht="15" customHeight="1" x14ac:dyDescent="0.25">
      <c r="A1147" s="2">
        <v>2017</v>
      </c>
      <c r="B1147" s="2">
        <v>2550</v>
      </c>
      <c r="C1147" s="3" t="s">
        <v>10</v>
      </c>
      <c r="D1147" s="4">
        <v>42972</v>
      </c>
      <c r="E1147" s="2">
        <v>6887</v>
      </c>
      <c r="F1147" s="3" t="s">
        <v>5</v>
      </c>
      <c r="G1147" s="3" t="s">
        <v>1</v>
      </c>
      <c r="H1147" s="3" t="s">
        <v>4</v>
      </c>
      <c r="I1147" s="2">
        <v>1979</v>
      </c>
      <c r="J1147" s="2">
        <v>500</v>
      </c>
      <c r="K1147" s="2">
        <v>75</v>
      </c>
      <c r="L1147" s="2">
        <v>0.7</v>
      </c>
      <c r="M1147" s="1">
        <v>12.09</v>
      </c>
      <c r="N1147" s="1">
        <v>2.7999999999999998E-4</v>
      </c>
      <c r="O1147" s="1">
        <v>0.60499999999999998</v>
      </c>
      <c r="P1147" s="1">
        <v>4.3999999999999999E-5</v>
      </c>
      <c r="Q1147" s="1">
        <v>0.447048610509786</v>
      </c>
      <c r="R1147" s="1">
        <v>3.2783564927734599E-2</v>
      </c>
      <c r="S1147" s="16"/>
      <c r="T1147" s="16"/>
      <c r="V1147" s="18"/>
      <c r="W1147" s="18"/>
      <c r="Z1147" s="18"/>
    </row>
    <row r="1148" spans="1:26" s="5" customFormat="1" ht="15" customHeight="1" x14ac:dyDescent="0.25">
      <c r="A1148" s="2">
        <v>2017</v>
      </c>
      <c r="B1148" s="2">
        <v>2550</v>
      </c>
      <c r="C1148" s="3" t="s">
        <v>10</v>
      </c>
      <c r="D1148" s="4">
        <v>42972</v>
      </c>
      <c r="E1148" s="2">
        <v>6888</v>
      </c>
      <c r="F1148" s="3" t="s">
        <v>2</v>
      </c>
      <c r="G1148" s="3" t="s">
        <v>1</v>
      </c>
      <c r="H1148" s="3" t="s">
        <v>0</v>
      </c>
      <c r="I1148" s="2">
        <v>2016</v>
      </c>
      <c r="J1148" s="2">
        <v>500</v>
      </c>
      <c r="K1148" s="2">
        <v>33</v>
      </c>
      <c r="L1148" s="2">
        <v>0.7</v>
      </c>
      <c r="M1148" s="1">
        <v>2.75</v>
      </c>
      <c r="N1148" s="1">
        <v>5.7000000000000003E-5</v>
      </c>
      <c r="O1148" s="1">
        <v>8.9999999999999993E-3</v>
      </c>
      <c r="P1148" s="1">
        <v>9.9999999999999995E-7</v>
      </c>
      <c r="Q1148" s="1">
        <v>3.6825809593268401E-2</v>
      </c>
      <c r="R1148" s="1">
        <v>1.4641202953073499E-4</v>
      </c>
      <c r="S1148" s="16">
        <f t="shared" si="119"/>
        <v>0.41022280091651758</v>
      </c>
      <c r="T1148" s="16">
        <f t="shared" si="120"/>
        <v>3.2637152898203861E-2</v>
      </c>
      <c r="U1148" s="5">
        <f t="shared" si="121"/>
        <v>1.1238980847027879E-3</v>
      </c>
      <c r="V1148" s="18">
        <f t="shared" si="122"/>
        <v>8.9416857255353047E-5</v>
      </c>
      <c r="W1148" s="18">
        <f t="shared" si="123"/>
        <v>8.2263508674924808E-5</v>
      </c>
      <c r="X1148" s="5">
        <f>LOOKUP(G332,'Load Factor Adjustment'!$A$19:$A$27,'Load Factor Adjustment'!$D$19:$D$27)</f>
        <v>0.62857142857142867</v>
      </c>
      <c r="Y1148" s="5">
        <f t="shared" si="124"/>
        <v>7.0645022467032397E-4</v>
      </c>
      <c r="Z1148" s="18">
        <f t="shared" si="125"/>
        <v>5.1708491167095602E-5</v>
      </c>
    </row>
    <row r="1149" spans="1:26" s="5" customFormat="1" ht="15" customHeight="1" x14ac:dyDescent="0.25">
      <c r="A1149" s="2">
        <v>2017</v>
      </c>
      <c r="B1149" s="2">
        <v>2551</v>
      </c>
      <c r="C1149" s="3" t="s">
        <v>10</v>
      </c>
      <c r="D1149" s="4">
        <v>43035</v>
      </c>
      <c r="E1149" s="2">
        <v>6885</v>
      </c>
      <c r="F1149" s="3" t="s">
        <v>5</v>
      </c>
      <c r="G1149" s="3" t="s">
        <v>1</v>
      </c>
      <c r="H1149" s="3" t="s">
        <v>4</v>
      </c>
      <c r="I1149" s="2">
        <v>1980</v>
      </c>
      <c r="J1149" s="2">
        <v>200</v>
      </c>
      <c r="K1149" s="2">
        <v>93</v>
      </c>
      <c r="L1149" s="2">
        <v>0.7</v>
      </c>
      <c r="M1149" s="1">
        <v>12.09</v>
      </c>
      <c r="N1149" s="1">
        <v>2.7999999999999998E-4</v>
      </c>
      <c r="O1149" s="1">
        <v>0.60499999999999998</v>
      </c>
      <c r="P1149" s="1">
        <v>4.3999999999999999E-5</v>
      </c>
      <c r="Q1149" s="1">
        <v>0.20726944400616301</v>
      </c>
      <c r="R1149" s="1">
        <v>1.3987314891782E-2</v>
      </c>
      <c r="S1149" s="16"/>
      <c r="T1149" s="16"/>
      <c r="V1149" s="18"/>
      <c r="W1149" s="18"/>
      <c r="Z1149" s="18"/>
    </row>
    <row r="1150" spans="1:26" s="5" customFormat="1" ht="15" customHeight="1" x14ac:dyDescent="0.25">
      <c r="A1150" s="2">
        <v>2017</v>
      </c>
      <c r="B1150" s="2">
        <v>2551</v>
      </c>
      <c r="C1150" s="3" t="s">
        <v>10</v>
      </c>
      <c r="D1150" s="4">
        <v>43035</v>
      </c>
      <c r="E1150" s="2">
        <v>6886</v>
      </c>
      <c r="F1150" s="3" t="s">
        <v>2</v>
      </c>
      <c r="G1150" s="3" t="s">
        <v>1</v>
      </c>
      <c r="H1150" s="3" t="s">
        <v>0</v>
      </c>
      <c r="I1150" s="2">
        <v>2017</v>
      </c>
      <c r="J1150" s="2">
        <v>200</v>
      </c>
      <c r="K1150" s="2">
        <v>105</v>
      </c>
      <c r="L1150" s="2">
        <v>0.7</v>
      </c>
      <c r="M1150" s="1">
        <v>0.26</v>
      </c>
      <c r="N1150" s="1">
        <v>3.9999999999999998E-6</v>
      </c>
      <c r="O1150" s="1">
        <v>8.9999999999999993E-3</v>
      </c>
      <c r="P1150" s="1">
        <v>3.9999999999999998E-7</v>
      </c>
      <c r="Q1150" s="1">
        <v>4.2777775502334603E-3</v>
      </c>
      <c r="R1150" s="1">
        <v>1.5231480601884801E-4</v>
      </c>
      <c r="S1150" s="16">
        <f t="shared" si="119"/>
        <v>0.20299166645592956</v>
      </c>
      <c r="T1150" s="16">
        <f t="shared" si="120"/>
        <v>1.3835000085763152E-2</v>
      </c>
      <c r="U1150" s="5">
        <f t="shared" si="121"/>
        <v>5.561415519340536E-4</v>
      </c>
      <c r="V1150" s="18">
        <f t="shared" si="122"/>
        <v>3.7904109824008633E-5</v>
      </c>
      <c r="W1150" s="18">
        <f t="shared" si="123"/>
        <v>3.4871781038087943E-5</v>
      </c>
      <c r="X1150" s="5">
        <f>LOOKUP(G334,'Load Factor Adjustment'!$A$19:$A$27,'Load Factor Adjustment'!$D$19:$D$27)</f>
        <v>0.68571428571428572</v>
      </c>
      <c r="Y1150" s="5">
        <f t="shared" si="124"/>
        <v>3.8135420704049389E-4</v>
      </c>
      <c r="Z1150" s="18">
        <f t="shared" si="125"/>
        <v>2.3912078426117448E-5</v>
      </c>
    </row>
    <row r="1151" spans="1:26" s="5" customFormat="1" ht="15" customHeight="1" x14ac:dyDescent="0.25">
      <c r="A1151" s="2">
        <v>2017</v>
      </c>
      <c r="B1151" s="2">
        <v>2552</v>
      </c>
      <c r="C1151" s="3" t="s">
        <v>10</v>
      </c>
      <c r="D1151" s="4">
        <v>42873</v>
      </c>
      <c r="E1151" s="2">
        <v>6883</v>
      </c>
      <c r="F1151" s="3" t="s">
        <v>5</v>
      </c>
      <c r="G1151" s="3" t="s">
        <v>1</v>
      </c>
      <c r="H1151" s="3" t="s">
        <v>4</v>
      </c>
      <c r="I1151" s="2">
        <v>1989</v>
      </c>
      <c r="J1151" s="2">
        <v>300</v>
      </c>
      <c r="K1151" s="2">
        <v>60</v>
      </c>
      <c r="L1151" s="2">
        <v>0.7</v>
      </c>
      <c r="M1151" s="1">
        <v>8.17</v>
      </c>
      <c r="N1151" s="1">
        <v>1.9000000000000001E-4</v>
      </c>
      <c r="O1151" s="1">
        <v>0.47899999999999998</v>
      </c>
      <c r="P1151" s="1">
        <v>3.6100000000000003E-5</v>
      </c>
      <c r="Q1151" s="1">
        <v>0.13959722174522701</v>
      </c>
      <c r="R1151" s="1">
        <v>1.16165273893147E-2</v>
      </c>
      <c r="S1151" s="16"/>
      <c r="T1151" s="16"/>
      <c r="V1151" s="18"/>
      <c r="W1151" s="18"/>
      <c r="Z1151" s="18"/>
    </row>
    <row r="1152" spans="1:26" s="5" customFormat="1" ht="15" customHeight="1" x14ac:dyDescent="0.25">
      <c r="A1152" s="2">
        <v>2017</v>
      </c>
      <c r="B1152" s="2">
        <v>2552</v>
      </c>
      <c r="C1152" s="3" t="s">
        <v>10</v>
      </c>
      <c r="D1152" s="4">
        <v>42873</v>
      </c>
      <c r="E1152" s="2">
        <v>6884</v>
      </c>
      <c r="F1152" s="3" t="s">
        <v>2</v>
      </c>
      <c r="G1152" s="3" t="s">
        <v>1</v>
      </c>
      <c r="H1152" s="3" t="s">
        <v>0</v>
      </c>
      <c r="I1152" s="2">
        <v>2016</v>
      </c>
      <c r="J1152" s="2">
        <v>300</v>
      </c>
      <c r="K1152" s="2">
        <v>74</v>
      </c>
      <c r="L1152" s="2">
        <v>0.7</v>
      </c>
      <c r="M1152" s="1">
        <v>2.74</v>
      </c>
      <c r="N1152" s="1">
        <v>3.6000000000000001E-5</v>
      </c>
      <c r="O1152" s="1">
        <v>8.9999999999999993E-3</v>
      </c>
      <c r="P1152" s="1">
        <v>8.9999999999999996E-7</v>
      </c>
      <c r="Q1152" s="1">
        <v>4.7860184566210003E-2</v>
      </c>
      <c r="R1152" s="1">
        <v>1.7729165636826301E-4</v>
      </c>
      <c r="S1152" s="16">
        <f t="shared" si="119"/>
        <v>9.1737037179017017E-2</v>
      </c>
      <c r="T1152" s="16">
        <f t="shared" si="120"/>
        <v>1.1439235732946437E-2</v>
      </c>
      <c r="U1152" s="5">
        <f t="shared" si="121"/>
        <v>2.5133434843566306E-4</v>
      </c>
      <c r="V1152" s="18">
        <f t="shared" si="122"/>
        <v>3.1340371871086131E-5</v>
      </c>
      <c r="W1152" s="18">
        <f t="shared" si="123"/>
        <v>2.883314212139924E-5</v>
      </c>
      <c r="X1152" s="5">
        <f>LOOKUP(G336,'Load Factor Adjustment'!$A$19:$A$27,'Load Factor Adjustment'!$D$19:$D$27)</f>
        <v>0.68571428571428572</v>
      </c>
      <c r="Y1152" s="5">
        <f t="shared" si="124"/>
        <v>1.723435532130261E-4</v>
      </c>
      <c r="Z1152" s="18">
        <f t="shared" si="125"/>
        <v>1.9771297454673764E-5</v>
      </c>
    </row>
    <row r="1153" spans="1:26" s="5" customFormat="1" ht="15" customHeight="1" x14ac:dyDescent="0.25">
      <c r="A1153" s="2">
        <v>2017</v>
      </c>
      <c r="B1153" s="2">
        <v>2553</v>
      </c>
      <c r="C1153" s="3" t="s">
        <v>10</v>
      </c>
      <c r="D1153" s="4">
        <v>43024</v>
      </c>
      <c r="E1153" s="2">
        <v>6881</v>
      </c>
      <c r="F1153" s="3" t="s">
        <v>5</v>
      </c>
      <c r="G1153" s="3" t="s">
        <v>1</v>
      </c>
      <c r="H1153" s="3" t="s">
        <v>4</v>
      </c>
      <c r="I1153" s="2">
        <v>1967</v>
      </c>
      <c r="J1153" s="2">
        <v>200</v>
      </c>
      <c r="K1153" s="2">
        <v>69</v>
      </c>
      <c r="L1153" s="2">
        <v>0.7</v>
      </c>
      <c r="M1153" s="1">
        <v>12.09</v>
      </c>
      <c r="N1153" s="1">
        <v>2.7999999999999998E-4</v>
      </c>
      <c r="O1153" s="1">
        <v>0.60499999999999998</v>
      </c>
      <c r="P1153" s="1">
        <v>4.3999999999999999E-5</v>
      </c>
      <c r="Q1153" s="1">
        <v>0.161532407157262</v>
      </c>
      <c r="R1153" s="1">
        <v>1.1595833379207301E-2</v>
      </c>
      <c r="S1153" s="16"/>
      <c r="T1153" s="16"/>
      <c r="V1153" s="18"/>
      <c r="W1153" s="18"/>
      <c r="Z1153" s="18"/>
    </row>
    <row r="1154" spans="1:26" s="5" customFormat="1" ht="15" customHeight="1" x14ac:dyDescent="0.25">
      <c r="A1154" s="2">
        <v>2017</v>
      </c>
      <c r="B1154" s="2">
        <v>2553</v>
      </c>
      <c r="C1154" s="3" t="s">
        <v>10</v>
      </c>
      <c r="D1154" s="4">
        <v>43024</v>
      </c>
      <c r="E1154" s="2">
        <v>6882</v>
      </c>
      <c r="F1154" s="3" t="s">
        <v>2</v>
      </c>
      <c r="G1154" s="3" t="s">
        <v>1</v>
      </c>
      <c r="H1154" s="3" t="s">
        <v>0</v>
      </c>
      <c r="I1154" s="2">
        <v>2017</v>
      </c>
      <c r="J1154" s="2">
        <v>200</v>
      </c>
      <c r="K1154" s="2">
        <v>85</v>
      </c>
      <c r="L1154" s="2">
        <v>0.7</v>
      </c>
      <c r="M1154" s="1">
        <v>0.26</v>
      </c>
      <c r="N1154" s="1">
        <v>3.4999999999999999E-6</v>
      </c>
      <c r="O1154" s="1">
        <v>8.9999999999999993E-3</v>
      </c>
      <c r="P1154" s="1">
        <v>8.9999999999999996E-7</v>
      </c>
      <c r="Q1154" s="1">
        <v>3.4564041376589898E-3</v>
      </c>
      <c r="R1154" s="1">
        <v>1.29861103489499E-4</v>
      </c>
      <c r="S1154" s="16">
        <f t="shared" si="119"/>
        <v>0.15807600301960301</v>
      </c>
      <c r="T1154" s="16">
        <f t="shared" si="120"/>
        <v>1.1465972275717802E-2</v>
      </c>
      <c r="U1154" s="5">
        <f t="shared" si="121"/>
        <v>4.3308493977973426E-4</v>
      </c>
      <c r="V1154" s="18">
        <f t="shared" si="122"/>
        <v>3.1413622673199459E-5</v>
      </c>
      <c r="W1154" s="18">
        <f t="shared" si="123"/>
        <v>2.8900532859343504E-5</v>
      </c>
      <c r="X1154" s="5">
        <f>LOOKUP(G338,'Load Factor Adjustment'!$A$19:$A$27,'Load Factor Adjustment'!$D$19:$D$27)</f>
        <v>0.68571428571428572</v>
      </c>
      <c r="Y1154" s="5">
        <f t="shared" si="124"/>
        <v>2.9697253013467493E-4</v>
      </c>
      <c r="Z1154" s="18">
        <f t="shared" si="125"/>
        <v>1.9817508246406973E-5</v>
      </c>
    </row>
    <row r="1155" spans="1:26" s="5" customFormat="1" ht="15" customHeight="1" x14ac:dyDescent="0.25">
      <c r="A1155" s="2">
        <v>2017</v>
      </c>
      <c r="B1155" s="2">
        <v>2554</v>
      </c>
      <c r="C1155" s="3" t="s">
        <v>10</v>
      </c>
      <c r="D1155" s="4">
        <v>43018</v>
      </c>
      <c r="E1155" s="2">
        <v>6879</v>
      </c>
      <c r="F1155" s="3" t="s">
        <v>5</v>
      </c>
      <c r="G1155" s="3" t="s">
        <v>1</v>
      </c>
      <c r="H1155" s="3" t="s">
        <v>4</v>
      </c>
      <c r="I1155" s="2">
        <v>1988</v>
      </c>
      <c r="J1155" s="2">
        <v>300</v>
      </c>
      <c r="K1155" s="2">
        <v>88</v>
      </c>
      <c r="L1155" s="2">
        <v>0.7</v>
      </c>
      <c r="M1155" s="1">
        <v>8.17</v>
      </c>
      <c r="N1155" s="1">
        <v>1.9000000000000001E-4</v>
      </c>
      <c r="O1155" s="1">
        <v>0.47899999999999998</v>
      </c>
      <c r="P1155" s="1">
        <v>3.6100000000000003E-5</v>
      </c>
      <c r="Q1155" s="1">
        <v>0.205903703021701</v>
      </c>
      <c r="R1155" s="1">
        <v>1.7258184601885201E-2</v>
      </c>
      <c r="S1155" s="16"/>
      <c r="T1155" s="16"/>
      <c r="V1155" s="18"/>
      <c r="W1155" s="18"/>
      <c r="Z1155" s="18"/>
    </row>
    <row r="1156" spans="1:26" s="5" customFormat="1" ht="15" customHeight="1" x14ac:dyDescent="0.25">
      <c r="A1156" s="2">
        <v>2017</v>
      </c>
      <c r="B1156" s="2">
        <v>2554</v>
      </c>
      <c r="C1156" s="3" t="s">
        <v>10</v>
      </c>
      <c r="D1156" s="4">
        <v>43018</v>
      </c>
      <c r="E1156" s="2">
        <v>6880</v>
      </c>
      <c r="F1156" s="3" t="s">
        <v>2</v>
      </c>
      <c r="G1156" s="3" t="s">
        <v>1</v>
      </c>
      <c r="H1156" s="3" t="s">
        <v>0</v>
      </c>
      <c r="I1156" s="2">
        <v>2017</v>
      </c>
      <c r="J1156" s="2">
        <v>300</v>
      </c>
      <c r="K1156" s="2">
        <v>100</v>
      </c>
      <c r="L1156" s="2">
        <v>0.7</v>
      </c>
      <c r="M1156" s="1">
        <v>0.26</v>
      </c>
      <c r="N1156" s="1">
        <v>3.9999999999999998E-6</v>
      </c>
      <c r="O1156" s="1">
        <v>8.9999999999999993E-3</v>
      </c>
      <c r="P1156" s="1">
        <v>3.9999999999999998E-7</v>
      </c>
      <c r="Q1156" s="1">
        <v>6.1574070814387804E-3</v>
      </c>
      <c r="R1156" s="1">
        <v>2.22222209631816E-4</v>
      </c>
      <c r="S1156" s="16">
        <f t="shared" ref="S1156:S1218" si="126">Q1155-Q1156</f>
        <v>0.19974629594026222</v>
      </c>
      <c r="T1156" s="16">
        <f t="shared" ref="T1156:T1218" si="127">R1155-R1156</f>
        <v>1.7035962392253384E-2</v>
      </c>
      <c r="U1156" s="5">
        <f t="shared" ref="U1156:U1218" si="128">S1156/365</f>
        <v>5.4725012586373208E-4</v>
      </c>
      <c r="V1156" s="18">
        <f t="shared" ref="V1156:V1218" si="129">T1156/365</f>
        <v>4.667386956781749E-5</v>
      </c>
      <c r="W1156" s="18">
        <f t="shared" ref="W1156:W1218" si="130">V1156*0.92</f>
        <v>4.2939960002392092E-5</v>
      </c>
      <c r="X1156" s="5">
        <f>LOOKUP(G340,'Load Factor Adjustment'!$A$19:$A$27,'Load Factor Adjustment'!$D$19:$D$27)</f>
        <v>0.68571428571428572</v>
      </c>
      <c r="Y1156" s="5">
        <f t="shared" ref="Y1156:Y1218" si="131">U1156*X1156</f>
        <v>3.75257229163702E-4</v>
      </c>
      <c r="Z1156" s="18">
        <f t="shared" ref="Z1156:Z1218" si="132">W1156*X1156</f>
        <v>2.9444544001640292E-5</v>
      </c>
    </row>
    <row r="1157" spans="1:26" s="5" customFormat="1" ht="15" customHeight="1" x14ac:dyDescent="0.25">
      <c r="A1157" s="2">
        <v>2017</v>
      </c>
      <c r="B1157" s="2">
        <v>2555</v>
      </c>
      <c r="C1157" s="3" t="s">
        <v>10</v>
      </c>
      <c r="D1157" s="4">
        <v>42989</v>
      </c>
      <c r="E1157" s="2">
        <v>6877</v>
      </c>
      <c r="F1157" s="3" t="s">
        <v>5</v>
      </c>
      <c r="G1157" s="3" t="s">
        <v>1</v>
      </c>
      <c r="H1157" s="3" t="s">
        <v>4</v>
      </c>
      <c r="I1157" s="2">
        <v>1976</v>
      </c>
      <c r="J1157" s="2">
        <v>400</v>
      </c>
      <c r="K1157" s="2">
        <v>81</v>
      </c>
      <c r="L1157" s="2">
        <v>0.7</v>
      </c>
      <c r="M1157" s="1">
        <v>12.09</v>
      </c>
      <c r="N1157" s="1">
        <v>2.7999999999999998E-4</v>
      </c>
      <c r="O1157" s="1">
        <v>0.60499999999999998</v>
      </c>
      <c r="P1157" s="1">
        <v>4.3999999999999999E-5</v>
      </c>
      <c r="Q1157" s="1">
        <v>0.38624999948045502</v>
      </c>
      <c r="R1157" s="1">
        <v>2.83250000975627E-2</v>
      </c>
      <c r="S1157" s="16"/>
      <c r="T1157" s="16"/>
      <c r="V1157" s="18"/>
      <c r="W1157" s="18"/>
      <c r="Z1157" s="18"/>
    </row>
    <row r="1158" spans="1:26" s="5" customFormat="1" ht="15" customHeight="1" x14ac:dyDescent="0.25">
      <c r="A1158" s="2">
        <v>2017</v>
      </c>
      <c r="B1158" s="2">
        <v>2555</v>
      </c>
      <c r="C1158" s="3" t="s">
        <v>10</v>
      </c>
      <c r="D1158" s="4">
        <v>42989</v>
      </c>
      <c r="E1158" s="2">
        <v>6878</v>
      </c>
      <c r="F1158" s="3" t="s">
        <v>2</v>
      </c>
      <c r="G1158" s="3" t="s">
        <v>1</v>
      </c>
      <c r="H1158" s="3" t="s">
        <v>0</v>
      </c>
      <c r="I1158" s="2">
        <v>2017</v>
      </c>
      <c r="J1158" s="2">
        <v>400</v>
      </c>
      <c r="K1158" s="2">
        <v>99</v>
      </c>
      <c r="L1158" s="2">
        <v>0.7</v>
      </c>
      <c r="M1158" s="1">
        <v>2.74</v>
      </c>
      <c r="N1158" s="1">
        <v>3.6000000000000001E-5</v>
      </c>
      <c r="O1158" s="1">
        <v>0.112</v>
      </c>
      <c r="P1158" s="1">
        <v>7.9999999999999996E-6</v>
      </c>
      <c r="Q1158" s="1">
        <v>8.5922221128191895E-2</v>
      </c>
      <c r="R1158" s="1">
        <v>3.91111114890363E-3</v>
      </c>
      <c r="S1158" s="16">
        <f t="shared" si="126"/>
        <v>0.3003277783522631</v>
      </c>
      <c r="T1158" s="16">
        <f t="shared" si="127"/>
        <v>2.441388894865907E-2</v>
      </c>
      <c r="U1158" s="5">
        <f t="shared" si="128"/>
        <v>8.2281583110209065E-4</v>
      </c>
      <c r="V1158" s="18">
        <f t="shared" si="129"/>
        <v>6.6887366982627594E-5</v>
      </c>
      <c r="W1158" s="18">
        <f t="shared" si="130"/>
        <v>6.1536377624017385E-5</v>
      </c>
      <c r="X1158" s="5">
        <f>LOOKUP(G342,'Load Factor Adjustment'!$A$19:$A$27,'Load Factor Adjustment'!$D$19:$D$27)</f>
        <v>0.68571428571428572</v>
      </c>
      <c r="Y1158" s="5">
        <f t="shared" si="131"/>
        <v>5.6421656989857644E-4</v>
      </c>
      <c r="Z1158" s="18">
        <f t="shared" si="132"/>
        <v>4.2196373227897637E-5</v>
      </c>
    </row>
    <row r="1159" spans="1:26" s="5" customFormat="1" ht="15" customHeight="1" x14ac:dyDescent="0.25">
      <c r="A1159" s="2">
        <v>2017</v>
      </c>
      <c r="B1159" s="2">
        <v>2556</v>
      </c>
      <c r="C1159" s="3" t="s">
        <v>10</v>
      </c>
      <c r="D1159" s="4">
        <v>42991</v>
      </c>
      <c r="E1159" s="2">
        <v>6875</v>
      </c>
      <c r="F1159" s="3" t="s">
        <v>5</v>
      </c>
      <c r="G1159" s="3" t="s">
        <v>1</v>
      </c>
      <c r="H1159" s="3" t="s">
        <v>4</v>
      </c>
      <c r="I1159" s="2">
        <v>1989</v>
      </c>
      <c r="J1159" s="2">
        <v>350</v>
      </c>
      <c r="K1159" s="2">
        <v>88</v>
      </c>
      <c r="L1159" s="2">
        <v>0.7</v>
      </c>
      <c r="M1159" s="1">
        <v>8.17</v>
      </c>
      <c r="N1159" s="1">
        <v>1.9000000000000001E-4</v>
      </c>
      <c r="O1159" s="1">
        <v>0.47899999999999998</v>
      </c>
      <c r="P1159" s="1">
        <v>3.6100000000000003E-5</v>
      </c>
      <c r="Q1159" s="1">
        <v>0.24631682028433499</v>
      </c>
      <c r="R1159" s="1">
        <v>2.1292756964373299E-2</v>
      </c>
      <c r="S1159" s="16"/>
      <c r="T1159" s="16"/>
      <c r="V1159" s="18"/>
      <c r="W1159" s="18"/>
      <c r="Z1159" s="18"/>
    </row>
    <row r="1160" spans="1:26" s="5" customFormat="1" ht="15" customHeight="1" x14ac:dyDescent="0.25">
      <c r="A1160" s="2">
        <v>2017</v>
      </c>
      <c r="B1160" s="2">
        <v>2556</v>
      </c>
      <c r="C1160" s="3" t="s">
        <v>10</v>
      </c>
      <c r="D1160" s="4">
        <v>42991</v>
      </c>
      <c r="E1160" s="2">
        <v>6876</v>
      </c>
      <c r="F1160" s="3" t="s">
        <v>2</v>
      </c>
      <c r="G1160" s="3" t="s">
        <v>1</v>
      </c>
      <c r="H1160" s="3" t="s">
        <v>0</v>
      </c>
      <c r="I1160" s="2">
        <v>2016</v>
      </c>
      <c r="J1160" s="2">
        <v>350</v>
      </c>
      <c r="K1160" s="2">
        <v>110</v>
      </c>
      <c r="L1160" s="2">
        <v>0.7</v>
      </c>
      <c r="M1160" s="1">
        <v>0.26</v>
      </c>
      <c r="N1160" s="1">
        <v>3.9999999999999998E-6</v>
      </c>
      <c r="O1160" s="1">
        <v>8.9999999999999993E-3</v>
      </c>
      <c r="P1160" s="1">
        <v>3.9999999999999998E-7</v>
      </c>
      <c r="Q1160" s="1">
        <v>7.9317125440556604E-3</v>
      </c>
      <c r="R1160" s="1">
        <v>2.88155848023968E-4</v>
      </c>
      <c r="S1160" s="16">
        <f t="shared" si="126"/>
        <v>0.23838510774027932</v>
      </c>
      <c r="T1160" s="16">
        <f t="shared" si="127"/>
        <v>2.1004601116349331E-2</v>
      </c>
      <c r="U1160" s="5">
        <f t="shared" si="128"/>
        <v>6.5310988421994338E-4</v>
      </c>
      <c r="V1160" s="18">
        <f t="shared" si="129"/>
        <v>5.754685237355981E-5</v>
      </c>
      <c r="W1160" s="18">
        <f t="shared" si="130"/>
        <v>5.2943104183675024E-5</v>
      </c>
      <c r="X1160" s="5">
        <f>LOOKUP(G344,'Load Factor Adjustment'!$A$19:$A$27,'Load Factor Adjustment'!$D$19:$D$27)</f>
        <v>0.68571428571428572</v>
      </c>
      <c r="Y1160" s="5">
        <f t="shared" si="131"/>
        <v>4.4784677775081835E-4</v>
      </c>
      <c r="Z1160" s="18">
        <f t="shared" si="132"/>
        <v>3.630384286880573E-5</v>
      </c>
    </row>
    <row r="1161" spans="1:26" s="5" customFormat="1" ht="15" customHeight="1" x14ac:dyDescent="0.25">
      <c r="A1161" s="2">
        <v>2017</v>
      </c>
      <c r="B1161" s="2">
        <v>2557</v>
      </c>
      <c r="C1161" s="3" t="s">
        <v>10</v>
      </c>
      <c r="D1161" s="4">
        <v>42983</v>
      </c>
      <c r="E1161" s="2">
        <v>6873</v>
      </c>
      <c r="F1161" s="3" t="s">
        <v>5</v>
      </c>
      <c r="G1161" s="3" t="s">
        <v>1</v>
      </c>
      <c r="H1161" s="3" t="s">
        <v>4</v>
      </c>
      <c r="I1161" s="2">
        <v>1978</v>
      </c>
      <c r="J1161" s="2">
        <v>800</v>
      </c>
      <c r="K1161" s="2">
        <v>186</v>
      </c>
      <c r="L1161" s="2">
        <v>0.7</v>
      </c>
      <c r="M1161" s="1">
        <v>11.16</v>
      </c>
      <c r="N1161" s="1">
        <v>2.5999999999999998E-4</v>
      </c>
      <c r="O1161" s="1">
        <v>0.39600000000000002</v>
      </c>
      <c r="P1161" s="1">
        <v>2.8799999999999999E-5</v>
      </c>
      <c r="Q1161" s="1">
        <v>1.63955551108994</v>
      </c>
      <c r="R1161" s="1">
        <v>8.5146663867614103E-2</v>
      </c>
      <c r="S1161" s="16"/>
      <c r="T1161" s="16"/>
      <c r="V1161" s="18"/>
      <c r="W1161" s="18"/>
      <c r="Z1161" s="18"/>
    </row>
    <row r="1162" spans="1:26" s="5" customFormat="1" ht="15" customHeight="1" x14ac:dyDescent="0.25">
      <c r="A1162" s="2">
        <v>2017</v>
      </c>
      <c r="B1162" s="2">
        <v>2557</v>
      </c>
      <c r="C1162" s="3" t="s">
        <v>10</v>
      </c>
      <c r="D1162" s="4">
        <v>42983</v>
      </c>
      <c r="E1162" s="2">
        <v>6874</v>
      </c>
      <c r="F1162" s="3" t="s">
        <v>2</v>
      </c>
      <c r="G1162" s="3" t="s">
        <v>1</v>
      </c>
      <c r="H1162" s="3" t="s">
        <v>0</v>
      </c>
      <c r="I1162" s="2">
        <v>2016</v>
      </c>
      <c r="J1162" s="2">
        <v>800</v>
      </c>
      <c r="K1162" s="2">
        <v>141</v>
      </c>
      <c r="L1162" s="2">
        <v>0.7</v>
      </c>
      <c r="M1162" s="1">
        <v>2.3199999999999998</v>
      </c>
      <c r="N1162" s="1">
        <v>3.0000000000000001E-5</v>
      </c>
      <c r="O1162" s="1">
        <v>0.112</v>
      </c>
      <c r="P1162" s="1">
        <v>7.9999999999999996E-6</v>
      </c>
      <c r="Q1162" s="1">
        <v>0.212370360679527</v>
      </c>
      <c r="R1162" s="1">
        <v>1.25333334137531E-2</v>
      </c>
      <c r="S1162" s="16">
        <f t="shared" si="126"/>
        <v>1.4271851504104129</v>
      </c>
      <c r="T1162" s="16">
        <f t="shared" si="127"/>
        <v>7.2613330453861008E-2</v>
      </c>
      <c r="U1162" s="5">
        <f t="shared" si="128"/>
        <v>3.9100963024942823E-3</v>
      </c>
      <c r="V1162" s="18">
        <f t="shared" si="129"/>
        <v>1.9894063138044111E-4</v>
      </c>
      <c r="W1162" s="18">
        <f t="shared" si="130"/>
        <v>1.8302538087000583E-4</v>
      </c>
      <c r="X1162" s="5">
        <f>LOOKUP(G346,'Load Factor Adjustment'!$A$19:$A$27,'Load Factor Adjustment'!$D$19:$D$27)</f>
        <v>0.68571428571428572</v>
      </c>
      <c r="Y1162" s="5">
        <f t="shared" si="131"/>
        <v>2.6812088931389365E-3</v>
      </c>
      <c r="Z1162" s="18">
        <f t="shared" si="132"/>
        <v>1.2550311831086114E-4</v>
      </c>
    </row>
    <row r="1163" spans="1:26" s="5" customFormat="1" ht="15" customHeight="1" x14ac:dyDescent="0.25">
      <c r="A1163" s="2">
        <v>2016</v>
      </c>
      <c r="B1163" s="2">
        <v>2558</v>
      </c>
      <c r="C1163" s="3" t="s">
        <v>10</v>
      </c>
      <c r="D1163" s="4">
        <v>43021</v>
      </c>
      <c r="E1163" s="2">
        <v>6871</v>
      </c>
      <c r="F1163" s="3" t="s">
        <v>5</v>
      </c>
      <c r="G1163" s="3" t="s">
        <v>1</v>
      </c>
      <c r="H1163" s="3" t="s">
        <v>8</v>
      </c>
      <c r="I1163" s="2">
        <v>2000</v>
      </c>
      <c r="J1163" s="2">
        <v>800</v>
      </c>
      <c r="K1163" s="2">
        <v>81</v>
      </c>
      <c r="L1163" s="2">
        <v>0.7</v>
      </c>
      <c r="M1163" s="1">
        <v>6.54</v>
      </c>
      <c r="N1163" s="1">
        <v>1.4999999999999999E-4</v>
      </c>
      <c r="O1163" s="1">
        <v>0.55200000000000005</v>
      </c>
      <c r="P1163" s="1">
        <v>4.0200000000000001E-5</v>
      </c>
      <c r="Q1163" s="1">
        <v>0.41699999526595399</v>
      </c>
      <c r="R1163" s="1">
        <v>5.1719998735247998E-2</v>
      </c>
      <c r="S1163" s="16"/>
      <c r="T1163" s="16"/>
      <c r="V1163" s="18"/>
      <c r="W1163" s="18"/>
      <c r="Z1163" s="18"/>
    </row>
    <row r="1164" spans="1:26" s="5" customFormat="1" ht="15" customHeight="1" x14ac:dyDescent="0.25">
      <c r="A1164" s="2">
        <v>2016</v>
      </c>
      <c r="B1164" s="2">
        <v>2558</v>
      </c>
      <c r="C1164" s="3" t="s">
        <v>10</v>
      </c>
      <c r="D1164" s="4">
        <v>43021</v>
      </c>
      <c r="E1164" s="2">
        <v>6872</v>
      </c>
      <c r="F1164" s="3" t="s">
        <v>2</v>
      </c>
      <c r="G1164" s="3" t="s">
        <v>1</v>
      </c>
      <c r="H1164" s="3" t="s">
        <v>0</v>
      </c>
      <c r="I1164" s="2">
        <v>2017</v>
      </c>
      <c r="J1164" s="2">
        <v>800</v>
      </c>
      <c r="K1164" s="2">
        <v>100</v>
      </c>
      <c r="L1164" s="2">
        <v>0.7</v>
      </c>
      <c r="M1164" s="1">
        <v>0.26</v>
      </c>
      <c r="N1164" s="1">
        <v>3.9999999999999998E-6</v>
      </c>
      <c r="O1164" s="1">
        <v>8.9999999999999993E-3</v>
      </c>
      <c r="P1164" s="1">
        <v>3.9999999999999998E-7</v>
      </c>
      <c r="Q1164" s="1">
        <v>1.7037036155716601E-2</v>
      </c>
      <c r="R1164" s="1">
        <v>6.5432095375004E-4</v>
      </c>
      <c r="S1164" s="16">
        <f t="shared" si="126"/>
        <v>0.39996295911023738</v>
      </c>
      <c r="T1164" s="16">
        <f t="shared" si="127"/>
        <v>5.106567778149796E-2</v>
      </c>
      <c r="U1164" s="5">
        <f t="shared" si="128"/>
        <v>1.0957889290691436E-3</v>
      </c>
      <c r="V1164" s="18">
        <f t="shared" si="129"/>
        <v>1.3990596652465194E-4</v>
      </c>
      <c r="W1164" s="18">
        <f t="shared" si="130"/>
        <v>1.2871348920267978E-4</v>
      </c>
      <c r="X1164" s="5">
        <f>LOOKUP(G348,'Load Factor Adjustment'!$A$19:$A$27,'Load Factor Adjustment'!$D$19:$D$27)</f>
        <v>2</v>
      </c>
      <c r="Y1164" s="5">
        <f t="shared" si="131"/>
        <v>2.1915778581382871E-3</v>
      </c>
      <c r="Z1164" s="18">
        <f t="shared" si="132"/>
        <v>2.5742697840535955E-4</v>
      </c>
    </row>
    <row r="1165" spans="1:26" s="5" customFormat="1" ht="15" customHeight="1" x14ac:dyDescent="0.25">
      <c r="A1165" s="2">
        <v>2016</v>
      </c>
      <c r="B1165" s="2">
        <v>2559</v>
      </c>
      <c r="C1165" s="3" t="s">
        <v>10</v>
      </c>
      <c r="D1165" s="4">
        <v>42976</v>
      </c>
      <c r="E1165" s="2">
        <v>6869</v>
      </c>
      <c r="F1165" s="3" t="s">
        <v>5</v>
      </c>
      <c r="G1165" s="3" t="s">
        <v>1</v>
      </c>
      <c r="H1165" s="3" t="s">
        <v>4</v>
      </c>
      <c r="I1165" s="2">
        <v>1989</v>
      </c>
      <c r="J1165" s="2">
        <v>800</v>
      </c>
      <c r="K1165" s="2">
        <v>97</v>
      </c>
      <c r="L1165" s="2">
        <v>0.7</v>
      </c>
      <c r="M1165" s="1">
        <v>8.17</v>
      </c>
      <c r="N1165" s="1">
        <v>1.9000000000000001E-4</v>
      </c>
      <c r="O1165" s="1">
        <v>0.47899999999999998</v>
      </c>
      <c r="P1165" s="1">
        <v>3.6100000000000003E-5</v>
      </c>
      <c r="Q1165" s="1">
        <v>0.62570987484876905</v>
      </c>
      <c r="R1165" s="1">
        <v>5.46193807624544E-2</v>
      </c>
      <c r="S1165" s="16"/>
      <c r="T1165" s="16"/>
      <c r="V1165" s="18"/>
      <c r="W1165" s="18"/>
      <c r="Z1165" s="18"/>
    </row>
    <row r="1166" spans="1:26" s="5" customFormat="1" ht="15" customHeight="1" x14ac:dyDescent="0.25">
      <c r="A1166" s="2">
        <v>2016</v>
      </c>
      <c r="B1166" s="2">
        <v>2559</v>
      </c>
      <c r="C1166" s="3" t="s">
        <v>10</v>
      </c>
      <c r="D1166" s="4">
        <v>42976</v>
      </c>
      <c r="E1166" s="2">
        <v>6870</v>
      </c>
      <c r="F1166" s="3" t="s">
        <v>2</v>
      </c>
      <c r="G1166" s="3" t="s">
        <v>1</v>
      </c>
      <c r="H1166" s="3" t="s">
        <v>13</v>
      </c>
      <c r="I1166" s="2">
        <v>2015</v>
      </c>
      <c r="J1166" s="2">
        <v>800</v>
      </c>
      <c r="K1166" s="2">
        <v>101</v>
      </c>
      <c r="L1166" s="2">
        <v>0.7</v>
      </c>
      <c r="M1166" s="1">
        <v>2.3199999999999998</v>
      </c>
      <c r="N1166" s="1">
        <v>3.0000000000000001E-5</v>
      </c>
      <c r="O1166" s="1">
        <v>0.112</v>
      </c>
      <c r="P1166" s="1">
        <v>7.9999999999999996E-6</v>
      </c>
      <c r="Q1166" s="1">
        <v>0.15212344984845499</v>
      </c>
      <c r="R1166" s="1">
        <v>8.9777778353834197E-3</v>
      </c>
      <c r="S1166" s="16">
        <f t="shared" si="126"/>
        <v>0.47358642500031406</v>
      </c>
      <c r="T1166" s="16">
        <f t="shared" si="127"/>
        <v>4.5641602927070979E-2</v>
      </c>
      <c r="U1166" s="5">
        <f t="shared" si="128"/>
        <v>1.297497054795381E-3</v>
      </c>
      <c r="V1166" s="18">
        <f t="shared" si="129"/>
        <v>1.2504548747142735E-4</v>
      </c>
      <c r="W1166" s="18">
        <f t="shared" si="130"/>
        <v>1.1504184847371318E-4</v>
      </c>
      <c r="X1166" s="5">
        <f>LOOKUP(G350,'Load Factor Adjustment'!$A$19:$A$27,'Load Factor Adjustment'!$D$19:$D$27)</f>
        <v>0.68571428571428572</v>
      </c>
      <c r="Y1166" s="5">
        <f t="shared" si="131"/>
        <v>8.8971226614540408E-4</v>
      </c>
      <c r="Z1166" s="18">
        <f t="shared" si="132"/>
        <v>7.8885838953403318E-5</v>
      </c>
    </row>
    <row r="1167" spans="1:26" s="5" customFormat="1" ht="15" customHeight="1" x14ac:dyDescent="0.25">
      <c r="A1167" s="2">
        <v>2016</v>
      </c>
      <c r="B1167" s="2">
        <v>2560</v>
      </c>
      <c r="C1167" s="3" t="s">
        <v>10</v>
      </c>
      <c r="D1167" s="4">
        <v>43033</v>
      </c>
      <c r="E1167" s="2">
        <v>6867</v>
      </c>
      <c r="F1167" s="3" t="s">
        <v>5</v>
      </c>
      <c r="G1167" s="3" t="s">
        <v>1</v>
      </c>
      <c r="H1167" s="3" t="s">
        <v>4</v>
      </c>
      <c r="I1167" s="2">
        <v>1981</v>
      </c>
      <c r="J1167" s="2">
        <v>300</v>
      </c>
      <c r="K1167" s="2">
        <v>187</v>
      </c>
      <c r="L1167" s="2">
        <v>0.7</v>
      </c>
      <c r="M1167" s="1">
        <v>10.23</v>
      </c>
      <c r="N1167" s="1">
        <v>2.4000000000000001E-4</v>
      </c>
      <c r="O1167" s="1">
        <v>0.39600000000000002</v>
      </c>
      <c r="P1167" s="1">
        <v>2.8799999999999999E-5</v>
      </c>
      <c r="Q1167" s="1">
        <v>0.56749302292662895</v>
      </c>
      <c r="R1167" s="1">
        <v>3.2101665611378699E-2</v>
      </c>
      <c r="S1167" s="16"/>
      <c r="T1167" s="16"/>
      <c r="V1167" s="18"/>
      <c r="W1167" s="18"/>
      <c r="Z1167" s="18"/>
    </row>
    <row r="1168" spans="1:26" s="5" customFormat="1" ht="15" customHeight="1" x14ac:dyDescent="0.25">
      <c r="A1168" s="2">
        <v>2016</v>
      </c>
      <c r="B1168" s="2">
        <v>2560</v>
      </c>
      <c r="C1168" s="3" t="s">
        <v>10</v>
      </c>
      <c r="D1168" s="4">
        <v>43033</v>
      </c>
      <c r="E1168" s="2">
        <v>6868</v>
      </c>
      <c r="F1168" s="3" t="s">
        <v>2</v>
      </c>
      <c r="G1168" s="3" t="s">
        <v>1</v>
      </c>
      <c r="H1168" s="3" t="s">
        <v>0</v>
      </c>
      <c r="I1168" s="2">
        <v>2017</v>
      </c>
      <c r="J1168" s="2">
        <v>300</v>
      </c>
      <c r="K1168" s="2">
        <v>105</v>
      </c>
      <c r="L1168" s="2">
        <v>0.7</v>
      </c>
      <c r="M1168" s="1">
        <v>0.26</v>
      </c>
      <c r="N1168" s="1">
        <v>3.9999999999999998E-6</v>
      </c>
      <c r="O1168" s="1">
        <v>8.9999999999999993E-3</v>
      </c>
      <c r="P1168" s="1">
        <v>3.9999999999999998E-7</v>
      </c>
      <c r="Q1168" s="1">
        <v>6.4652774355107197E-3</v>
      </c>
      <c r="R1168" s="1">
        <v>2.3333332011340701E-4</v>
      </c>
      <c r="S1168" s="16">
        <f t="shared" si="126"/>
        <v>0.56102774549111822</v>
      </c>
      <c r="T1168" s="16">
        <f t="shared" si="127"/>
        <v>3.1868332291265289E-2</v>
      </c>
      <c r="U1168" s="5">
        <f t="shared" si="128"/>
        <v>1.5370623164140224E-3</v>
      </c>
      <c r="V1168" s="18">
        <f t="shared" si="129"/>
        <v>8.7310499428124076E-5</v>
      </c>
      <c r="W1168" s="18">
        <f t="shared" si="130"/>
        <v>8.0325659473874151E-5</v>
      </c>
      <c r="X1168" s="5">
        <f>LOOKUP(G352,'Load Factor Adjustment'!$A$19:$A$27,'Load Factor Adjustment'!$D$19:$D$27)</f>
        <v>0.68571428571428572</v>
      </c>
      <c r="Y1168" s="5">
        <f t="shared" si="131"/>
        <v>1.0539855883981868E-3</v>
      </c>
      <c r="Z1168" s="18">
        <f t="shared" si="132"/>
        <v>5.5080452210656563E-5</v>
      </c>
    </row>
    <row r="1169" spans="1:26" s="5" customFormat="1" ht="15" customHeight="1" x14ac:dyDescent="0.25">
      <c r="A1169" s="2">
        <v>2017</v>
      </c>
      <c r="B1169" s="2">
        <v>2562</v>
      </c>
      <c r="C1169" s="3" t="s">
        <v>7</v>
      </c>
      <c r="D1169" s="4">
        <v>42947</v>
      </c>
      <c r="E1169" s="2">
        <v>6853</v>
      </c>
      <c r="F1169" s="3" t="s">
        <v>5</v>
      </c>
      <c r="G1169" s="3" t="s">
        <v>1</v>
      </c>
      <c r="H1169" s="3" t="s">
        <v>8</v>
      </c>
      <c r="I1169" s="2">
        <v>2000</v>
      </c>
      <c r="J1169" s="2">
        <v>500</v>
      </c>
      <c r="K1169" s="2">
        <v>95</v>
      </c>
      <c r="L1169" s="2">
        <v>0.7</v>
      </c>
      <c r="M1169" s="1">
        <v>6.54</v>
      </c>
      <c r="N1169" s="1">
        <v>1.4999999999999999E-4</v>
      </c>
      <c r="O1169" s="1">
        <v>0.55200000000000005</v>
      </c>
      <c r="P1169" s="1">
        <v>4.0200000000000001E-5</v>
      </c>
      <c r="Q1169" s="1">
        <v>0.30017360747343802</v>
      </c>
      <c r="R1169" s="1">
        <v>3.6438656486623901E-2</v>
      </c>
      <c r="S1169" s="16"/>
      <c r="T1169" s="16"/>
      <c r="V1169" s="18"/>
      <c r="W1169" s="18"/>
      <c r="Z1169" s="18"/>
    </row>
    <row r="1170" spans="1:26" s="5" customFormat="1" ht="15" customHeight="1" x14ac:dyDescent="0.25">
      <c r="A1170" s="2">
        <v>2017</v>
      </c>
      <c r="B1170" s="2">
        <v>2562</v>
      </c>
      <c r="C1170" s="3" t="s">
        <v>7</v>
      </c>
      <c r="D1170" s="4">
        <v>42947</v>
      </c>
      <c r="E1170" s="2">
        <v>6854</v>
      </c>
      <c r="F1170" s="3" t="s">
        <v>2</v>
      </c>
      <c r="G1170" s="3" t="s">
        <v>1</v>
      </c>
      <c r="H1170" s="3" t="s">
        <v>0</v>
      </c>
      <c r="I1170" s="2">
        <v>2016</v>
      </c>
      <c r="J1170" s="2">
        <v>500</v>
      </c>
      <c r="K1170" s="2">
        <v>111</v>
      </c>
      <c r="L1170" s="2">
        <v>0.7</v>
      </c>
      <c r="M1170" s="1">
        <v>2.3199999999999998</v>
      </c>
      <c r="N1170" s="1">
        <v>3.0000000000000001E-5</v>
      </c>
      <c r="O1170" s="1">
        <v>0.112</v>
      </c>
      <c r="P1170" s="1">
        <v>7.9999999999999996E-6</v>
      </c>
      <c r="Q1170" s="1">
        <v>0.102563652720806</v>
      </c>
      <c r="R1170" s="1">
        <v>5.6527778273949298E-3</v>
      </c>
      <c r="S1170" s="16">
        <f t="shared" si="126"/>
        <v>0.19760995475263202</v>
      </c>
      <c r="T1170" s="16">
        <f t="shared" si="127"/>
        <v>3.0785878659228973E-2</v>
      </c>
      <c r="U1170" s="5">
        <f t="shared" si="128"/>
        <v>5.4139713630858084E-4</v>
      </c>
      <c r="V1170" s="18">
        <f t="shared" si="129"/>
        <v>8.4344873038983491E-5</v>
      </c>
      <c r="W1170" s="18">
        <f t="shared" si="130"/>
        <v>7.7597283195864812E-5</v>
      </c>
      <c r="X1170" s="5">
        <f>LOOKUP(G354,'Load Factor Adjustment'!$A$19:$A$27,'Load Factor Adjustment'!$D$19:$D$27)</f>
        <v>0.68571428571428572</v>
      </c>
      <c r="Y1170" s="5">
        <f t="shared" si="131"/>
        <v>3.7124375061159832E-4</v>
      </c>
      <c r="Z1170" s="18">
        <f t="shared" si="132"/>
        <v>5.3209565620021589E-5</v>
      </c>
    </row>
    <row r="1171" spans="1:26" s="5" customFormat="1" ht="15" customHeight="1" x14ac:dyDescent="0.25">
      <c r="A1171" s="2">
        <v>2017</v>
      </c>
      <c r="B1171" s="2">
        <v>2563</v>
      </c>
      <c r="C1171" s="3" t="s">
        <v>7</v>
      </c>
      <c r="D1171" s="4">
        <v>43047</v>
      </c>
      <c r="E1171" s="2">
        <v>6851</v>
      </c>
      <c r="F1171" s="3" t="s">
        <v>5</v>
      </c>
      <c r="G1171" s="3" t="s">
        <v>1</v>
      </c>
      <c r="H1171" s="3" t="s">
        <v>4</v>
      </c>
      <c r="I1171" s="2">
        <v>1980</v>
      </c>
      <c r="J1171" s="2">
        <v>150</v>
      </c>
      <c r="K1171" s="2">
        <v>72</v>
      </c>
      <c r="L1171" s="2">
        <v>0.7</v>
      </c>
      <c r="M1171" s="1">
        <v>12.09</v>
      </c>
      <c r="N1171" s="1">
        <v>2.7999999999999998E-4</v>
      </c>
      <c r="O1171" s="1">
        <v>0.60499999999999998</v>
      </c>
      <c r="P1171" s="1">
        <v>4.3999999999999999E-5</v>
      </c>
      <c r="Q1171" s="1">
        <v>0.115449999698086</v>
      </c>
      <c r="R1171" s="1">
        <v>7.3516667184562899E-3</v>
      </c>
      <c r="S1171" s="16"/>
      <c r="T1171" s="16"/>
      <c r="V1171" s="18"/>
      <c r="W1171" s="18"/>
      <c r="Z1171" s="18"/>
    </row>
    <row r="1172" spans="1:26" s="5" customFormat="1" ht="15" customHeight="1" x14ac:dyDescent="0.25">
      <c r="A1172" s="2">
        <v>2017</v>
      </c>
      <c r="B1172" s="2">
        <v>2563</v>
      </c>
      <c r="C1172" s="3" t="s">
        <v>7</v>
      </c>
      <c r="D1172" s="4">
        <v>43047</v>
      </c>
      <c r="E1172" s="2">
        <v>6852</v>
      </c>
      <c r="F1172" s="3" t="s">
        <v>2</v>
      </c>
      <c r="G1172" s="3" t="s">
        <v>1</v>
      </c>
      <c r="H1172" s="3" t="s">
        <v>0</v>
      </c>
      <c r="I1172" s="2">
        <v>2017</v>
      </c>
      <c r="J1172" s="2">
        <v>150</v>
      </c>
      <c r="K1172" s="2">
        <v>100</v>
      </c>
      <c r="L1172" s="2">
        <v>0.7</v>
      </c>
      <c r="M1172" s="1">
        <v>0.26</v>
      </c>
      <c r="N1172" s="1">
        <v>3.9999999999999998E-6</v>
      </c>
      <c r="O1172" s="1">
        <v>8.9999999999999993E-3</v>
      </c>
      <c r="P1172" s="1">
        <v>3.9999999999999998E-7</v>
      </c>
      <c r="Q1172" s="1">
        <v>3.0439813191761502E-3</v>
      </c>
      <c r="R1172" s="1">
        <v>1.07638882612241E-4</v>
      </c>
      <c r="S1172" s="16">
        <f t="shared" si="126"/>
        <v>0.11240601837890986</v>
      </c>
      <c r="T1172" s="16">
        <f t="shared" si="127"/>
        <v>7.2440278358440486E-3</v>
      </c>
      <c r="U1172" s="5">
        <f t="shared" si="128"/>
        <v>3.0796169418879411E-4</v>
      </c>
      <c r="V1172" s="18">
        <f t="shared" si="129"/>
        <v>1.9846651605052189E-5</v>
      </c>
      <c r="W1172" s="18">
        <f t="shared" si="130"/>
        <v>1.8258919476648015E-5</v>
      </c>
      <c r="X1172" s="5">
        <f>LOOKUP(G356,'Load Factor Adjustment'!$A$19:$A$27,'Load Factor Adjustment'!$D$19:$D$27)</f>
        <v>0.68571428571428572</v>
      </c>
      <c r="Y1172" s="5">
        <f t="shared" si="131"/>
        <v>2.1117373315803024E-4</v>
      </c>
      <c r="Z1172" s="18">
        <f t="shared" si="132"/>
        <v>1.2520401926844353E-5</v>
      </c>
    </row>
    <row r="1173" spans="1:26" s="5" customFormat="1" ht="15" customHeight="1" x14ac:dyDescent="0.25">
      <c r="A1173" s="2">
        <v>2017</v>
      </c>
      <c r="B1173" s="2">
        <v>2564</v>
      </c>
      <c r="C1173" s="3" t="s">
        <v>7</v>
      </c>
      <c r="D1173" s="4">
        <v>42905</v>
      </c>
      <c r="E1173" s="2">
        <v>6849</v>
      </c>
      <c r="F1173" s="3" t="s">
        <v>5</v>
      </c>
      <c r="G1173" s="3" t="s">
        <v>1</v>
      </c>
      <c r="H1173" s="3" t="s">
        <v>4</v>
      </c>
      <c r="I1173" s="2">
        <v>1975</v>
      </c>
      <c r="J1173" s="2">
        <v>200</v>
      </c>
      <c r="K1173" s="2">
        <v>58</v>
      </c>
      <c r="L1173" s="2">
        <v>0.7</v>
      </c>
      <c r="M1173" s="1">
        <v>12.09</v>
      </c>
      <c r="N1173" s="1">
        <v>2.7999999999999998E-4</v>
      </c>
      <c r="O1173" s="1">
        <v>0.60499999999999998</v>
      </c>
      <c r="P1173" s="1">
        <v>4.3999999999999999E-5</v>
      </c>
      <c r="Q1173" s="1">
        <v>0.13177098740524201</v>
      </c>
      <c r="R1173" s="1">
        <v>9.1170988098022501E-3</v>
      </c>
      <c r="S1173" s="16"/>
      <c r="T1173" s="16"/>
      <c r="V1173" s="18"/>
      <c r="W1173" s="18"/>
      <c r="Z1173" s="18"/>
    </row>
    <row r="1174" spans="1:26" s="5" customFormat="1" ht="15" customHeight="1" x14ac:dyDescent="0.25">
      <c r="A1174" s="2">
        <v>2017</v>
      </c>
      <c r="B1174" s="2">
        <v>2564</v>
      </c>
      <c r="C1174" s="3" t="s">
        <v>7</v>
      </c>
      <c r="D1174" s="4">
        <v>42905</v>
      </c>
      <c r="E1174" s="2">
        <v>6850</v>
      </c>
      <c r="F1174" s="3" t="s">
        <v>2</v>
      </c>
      <c r="G1174" s="3" t="s">
        <v>1</v>
      </c>
      <c r="H1174" s="3" t="s">
        <v>0</v>
      </c>
      <c r="I1174" s="2">
        <v>2016</v>
      </c>
      <c r="J1174" s="2">
        <v>200</v>
      </c>
      <c r="K1174" s="2">
        <v>65</v>
      </c>
      <c r="L1174" s="2">
        <v>0.7</v>
      </c>
      <c r="M1174" s="1">
        <v>2.74</v>
      </c>
      <c r="N1174" s="1">
        <v>3.6000000000000001E-5</v>
      </c>
      <c r="O1174" s="1">
        <v>8.9999999999999993E-3</v>
      </c>
      <c r="P1174" s="1">
        <v>8.9999999999999996E-7</v>
      </c>
      <c r="Q1174" s="1">
        <v>2.7845678646571202E-2</v>
      </c>
      <c r="R1174" s="1">
        <v>9.9305549727264102E-5</v>
      </c>
      <c r="S1174" s="16">
        <f t="shared" si="126"/>
        <v>0.10392530875867081</v>
      </c>
      <c r="T1174" s="16">
        <f t="shared" si="127"/>
        <v>9.0177932600749855E-3</v>
      </c>
      <c r="U1174" s="5">
        <f t="shared" si="128"/>
        <v>2.8472687331142687E-4</v>
      </c>
      <c r="V1174" s="18">
        <f t="shared" si="129"/>
        <v>2.4706282904315029E-5</v>
      </c>
      <c r="W1174" s="18">
        <f t="shared" si="130"/>
        <v>2.2729780271969827E-5</v>
      </c>
      <c r="X1174" s="5">
        <f>LOOKUP(G358,'Load Factor Adjustment'!$A$19:$A$27,'Load Factor Adjustment'!$D$19:$D$27)</f>
        <v>0.68571428571428572</v>
      </c>
      <c r="Y1174" s="5">
        <f t="shared" si="131"/>
        <v>1.95241284556407E-4</v>
      </c>
      <c r="Z1174" s="18">
        <f t="shared" si="132"/>
        <v>1.5586135043636453E-5</v>
      </c>
    </row>
    <row r="1175" spans="1:26" s="5" customFormat="1" ht="15" customHeight="1" x14ac:dyDescent="0.25">
      <c r="A1175" s="2">
        <v>2017</v>
      </c>
      <c r="B1175" s="2">
        <v>2565</v>
      </c>
      <c r="C1175" s="3" t="s">
        <v>7</v>
      </c>
      <c r="D1175" s="4">
        <v>43018</v>
      </c>
      <c r="E1175" s="2">
        <v>6847</v>
      </c>
      <c r="F1175" s="3" t="s">
        <v>5</v>
      </c>
      <c r="G1175" s="3" t="s">
        <v>1</v>
      </c>
      <c r="H1175" s="3" t="s">
        <v>4</v>
      </c>
      <c r="I1175" s="2">
        <v>1983</v>
      </c>
      <c r="J1175" s="2">
        <v>500</v>
      </c>
      <c r="K1175" s="2">
        <v>198</v>
      </c>
      <c r="L1175" s="2">
        <v>0.7</v>
      </c>
      <c r="M1175" s="1">
        <v>10.23</v>
      </c>
      <c r="N1175" s="1">
        <v>2.4000000000000001E-4</v>
      </c>
      <c r="O1175" s="1">
        <v>0.39600000000000002</v>
      </c>
      <c r="P1175" s="1">
        <v>2.8799999999999999E-5</v>
      </c>
      <c r="Q1175" s="1">
        <v>1.0014582757528701</v>
      </c>
      <c r="R1175" s="1">
        <v>5.6649998137727101E-2</v>
      </c>
      <c r="S1175" s="16"/>
      <c r="T1175" s="16"/>
      <c r="V1175" s="18"/>
      <c r="W1175" s="18"/>
      <c r="Z1175" s="18"/>
    </row>
    <row r="1176" spans="1:26" s="5" customFormat="1" ht="15" customHeight="1" x14ac:dyDescent="0.25">
      <c r="A1176" s="2">
        <v>2017</v>
      </c>
      <c r="B1176" s="2">
        <v>2565</v>
      </c>
      <c r="C1176" s="3" t="s">
        <v>7</v>
      </c>
      <c r="D1176" s="4">
        <v>43018</v>
      </c>
      <c r="E1176" s="2">
        <v>6848</v>
      </c>
      <c r="F1176" s="3" t="s">
        <v>2</v>
      </c>
      <c r="G1176" s="3" t="s">
        <v>1</v>
      </c>
      <c r="H1176" s="3" t="s">
        <v>0</v>
      </c>
      <c r="I1176" s="2">
        <v>2017</v>
      </c>
      <c r="J1176" s="2">
        <v>500</v>
      </c>
      <c r="K1176" s="2">
        <v>175</v>
      </c>
      <c r="L1176" s="2">
        <v>0.7</v>
      </c>
      <c r="M1176" s="1">
        <v>0.26</v>
      </c>
      <c r="N1176" s="1">
        <v>3.5999999999999998E-6</v>
      </c>
      <c r="O1176" s="1">
        <v>8.9999999999999993E-3</v>
      </c>
      <c r="P1176" s="1">
        <v>2.9999999999999999E-7</v>
      </c>
      <c r="Q1176" s="1">
        <v>1.81616502645141E-2</v>
      </c>
      <c r="R1176" s="1">
        <v>6.5827542738614096E-4</v>
      </c>
      <c r="S1176" s="16">
        <f t="shared" si="126"/>
        <v>0.98329662548835595</v>
      </c>
      <c r="T1176" s="16">
        <f t="shared" si="127"/>
        <v>5.599172271034096E-2</v>
      </c>
      <c r="U1176" s="5">
        <f t="shared" si="128"/>
        <v>2.6939633575023452E-3</v>
      </c>
      <c r="V1176" s="18">
        <f t="shared" si="129"/>
        <v>1.5340198002833139E-4</v>
      </c>
      <c r="W1176" s="18">
        <f t="shared" si="130"/>
        <v>1.4112982162606488E-4</v>
      </c>
      <c r="X1176" s="5">
        <f>LOOKUP(G360,'Load Factor Adjustment'!$A$19:$A$27,'Load Factor Adjustment'!$D$19:$D$27)</f>
        <v>0.68571428571428572</v>
      </c>
      <c r="Y1176" s="5">
        <f t="shared" si="131"/>
        <v>1.8472891594301796E-3</v>
      </c>
      <c r="Z1176" s="18">
        <f t="shared" si="132"/>
        <v>9.6774734829301634E-5</v>
      </c>
    </row>
    <row r="1177" spans="1:26" s="5" customFormat="1" ht="15" customHeight="1" x14ac:dyDescent="0.25">
      <c r="A1177" s="2">
        <v>2016</v>
      </c>
      <c r="B1177" s="2">
        <v>2566</v>
      </c>
      <c r="C1177" s="3" t="s">
        <v>7</v>
      </c>
      <c r="D1177" s="4">
        <v>42986</v>
      </c>
      <c r="E1177" s="2">
        <v>6845</v>
      </c>
      <c r="F1177" s="3" t="s">
        <v>5</v>
      </c>
      <c r="G1177" s="3" t="s">
        <v>1</v>
      </c>
      <c r="H1177" s="3" t="s">
        <v>4</v>
      </c>
      <c r="I1177" s="2">
        <v>1980</v>
      </c>
      <c r="J1177" s="2">
        <v>400</v>
      </c>
      <c r="K1177" s="2">
        <v>110</v>
      </c>
      <c r="L1177" s="2">
        <v>0.7</v>
      </c>
      <c r="M1177" s="1">
        <v>12.09</v>
      </c>
      <c r="N1177" s="1">
        <v>2.7999999999999998E-4</v>
      </c>
      <c r="O1177" s="1">
        <v>0.60499999999999998</v>
      </c>
      <c r="P1177" s="1">
        <v>4.3999999999999999E-5</v>
      </c>
      <c r="Q1177" s="1">
        <v>0.52453703633148197</v>
      </c>
      <c r="R1177" s="1">
        <v>3.84660495152086E-2</v>
      </c>
      <c r="S1177" s="16"/>
      <c r="T1177" s="16"/>
      <c r="V1177" s="18"/>
      <c r="W1177" s="18"/>
      <c r="Z1177" s="18"/>
    </row>
    <row r="1178" spans="1:26" s="5" customFormat="1" ht="15" customHeight="1" x14ac:dyDescent="0.25">
      <c r="A1178" s="2">
        <v>2016</v>
      </c>
      <c r="B1178" s="2">
        <v>2566</v>
      </c>
      <c r="C1178" s="3" t="s">
        <v>7</v>
      </c>
      <c r="D1178" s="4">
        <v>42986</v>
      </c>
      <c r="E1178" s="2">
        <v>6846</v>
      </c>
      <c r="F1178" s="3" t="s">
        <v>2</v>
      </c>
      <c r="G1178" s="3" t="s">
        <v>1</v>
      </c>
      <c r="H1178" s="3" t="s">
        <v>0</v>
      </c>
      <c r="I1178" s="2">
        <v>2016</v>
      </c>
      <c r="J1178" s="2">
        <v>400</v>
      </c>
      <c r="K1178" s="2">
        <v>125</v>
      </c>
      <c r="L1178" s="2">
        <v>0.7</v>
      </c>
      <c r="M1178" s="1">
        <v>2.3199999999999998</v>
      </c>
      <c r="N1178" s="1">
        <v>3.0000000000000001E-5</v>
      </c>
      <c r="O1178" s="1">
        <v>0.112</v>
      </c>
      <c r="P1178" s="1">
        <v>7.9999999999999996E-6</v>
      </c>
      <c r="Q1178" s="1">
        <v>9.1820983456632393E-2</v>
      </c>
      <c r="R1178" s="1">
        <v>4.9382716526561003E-3</v>
      </c>
      <c r="S1178" s="16">
        <f t="shared" si="126"/>
        <v>0.4327160528748496</v>
      </c>
      <c r="T1178" s="16">
        <f t="shared" si="127"/>
        <v>3.3527777862552496E-2</v>
      </c>
      <c r="U1178" s="5">
        <f t="shared" si="128"/>
        <v>1.1855234325338344E-3</v>
      </c>
      <c r="V1178" s="18">
        <f t="shared" si="129"/>
        <v>9.1856925650828756E-5</v>
      </c>
      <c r="W1178" s="18">
        <f t="shared" si="130"/>
        <v>8.450837159876246E-5</v>
      </c>
      <c r="X1178" s="5">
        <f>LOOKUP(G362,'Load Factor Adjustment'!$A$19:$A$27,'Load Factor Adjustment'!$D$19:$D$27)</f>
        <v>0.68571428571428572</v>
      </c>
      <c r="Y1178" s="5">
        <f t="shared" si="131"/>
        <v>8.1293035373748647E-4</v>
      </c>
      <c r="Z1178" s="18">
        <f t="shared" si="132"/>
        <v>5.794859766772283E-5</v>
      </c>
    </row>
    <row r="1179" spans="1:26" s="5" customFormat="1" ht="15" customHeight="1" x14ac:dyDescent="0.25">
      <c r="A1179" s="2">
        <v>2016</v>
      </c>
      <c r="B1179" s="2">
        <v>2567</v>
      </c>
      <c r="C1179" s="3" t="s">
        <v>7</v>
      </c>
      <c r="D1179" s="4">
        <v>42872</v>
      </c>
      <c r="E1179" s="2">
        <v>6843</v>
      </c>
      <c r="F1179" s="3" t="s">
        <v>5</v>
      </c>
      <c r="G1179" s="3" t="s">
        <v>1</v>
      </c>
      <c r="H1179" s="3" t="s">
        <v>4</v>
      </c>
      <c r="I1179" s="2">
        <v>1970</v>
      </c>
      <c r="J1179" s="2">
        <v>100</v>
      </c>
      <c r="K1179" s="2">
        <v>75</v>
      </c>
      <c r="L1179" s="2">
        <v>0.7</v>
      </c>
      <c r="M1179" s="1">
        <v>12.09</v>
      </c>
      <c r="N1179" s="1">
        <v>2.7999999999999998E-4</v>
      </c>
      <c r="O1179" s="1">
        <v>0.60499999999999998</v>
      </c>
      <c r="P1179" s="1">
        <v>4.3999999999999999E-5</v>
      </c>
      <c r="Q1179" s="1">
        <v>7.8229166438183895E-2</v>
      </c>
      <c r="R1179" s="1">
        <v>4.7997685573006E-3</v>
      </c>
      <c r="S1179" s="16"/>
      <c r="T1179" s="16"/>
      <c r="V1179" s="18"/>
      <c r="W1179" s="18"/>
      <c r="Z1179" s="18"/>
    </row>
    <row r="1180" spans="1:26" s="5" customFormat="1" ht="15" customHeight="1" x14ac:dyDescent="0.25">
      <c r="A1180" s="2">
        <v>2016</v>
      </c>
      <c r="B1180" s="2">
        <v>2567</v>
      </c>
      <c r="C1180" s="3" t="s">
        <v>7</v>
      </c>
      <c r="D1180" s="4">
        <v>42872</v>
      </c>
      <c r="E1180" s="2">
        <v>6844</v>
      </c>
      <c r="F1180" s="3" t="s">
        <v>2</v>
      </c>
      <c r="G1180" s="3" t="s">
        <v>1</v>
      </c>
      <c r="H1180" s="3" t="s">
        <v>0</v>
      </c>
      <c r="I1180" s="2">
        <v>2016</v>
      </c>
      <c r="J1180" s="2">
        <v>100</v>
      </c>
      <c r="K1180" s="2">
        <v>95</v>
      </c>
      <c r="L1180" s="2">
        <v>0.7</v>
      </c>
      <c r="M1180" s="1">
        <v>0.26</v>
      </c>
      <c r="N1180" s="1">
        <v>3.4999999999999999E-6</v>
      </c>
      <c r="O1180" s="1">
        <v>8.9999999999999993E-3</v>
      </c>
      <c r="P1180" s="1">
        <v>8.9999999999999996E-7</v>
      </c>
      <c r="Q1180" s="1">
        <v>1.91869202722377E-3</v>
      </c>
      <c r="R1180" s="1">
        <v>6.9270829222035701E-5</v>
      </c>
      <c r="S1180" s="16">
        <f t="shared" si="126"/>
        <v>7.631047441096013E-2</v>
      </c>
      <c r="T1180" s="16">
        <f t="shared" si="127"/>
        <v>4.7304977280785646E-3</v>
      </c>
      <c r="U1180" s="5">
        <f t="shared" si="128"/>
        <v>2.0906979290674009E-4</v>
      </c>
      <c r="V1180" s="18">
        <f t="shared" si="129"/>
        <v>1.2960267748160451E-5</v>
      </c>
      <c r="W1180" s="18">
        <f t="shared" si="130"/>
        <v>1.1923446328307617E-5</v>
      </c>
      <c r="X1180" s="5">
        <f>LOOKUP(G364,'Load Factor Adjustment'!$A$19:$A$27,'Load Factor Adjustment'!$D$19:$D$27)</f>
        <v>0.68571428571428572</v>
      </c>
      <c r="Y1180" s="5">
        <f t="shared" si="131"/>
        <v>1.4336214370747893E-4</v>
      </c>
      <c r="Z1180" s="18">
        <f t="shared" si="132"/>
        <v>8.1760774822680798E-6</v>
      </c>
    </row>
    <row r="1181" spans="1:26" s="5" customFormat="1" ht="15" customHeight="1" x14ac:dyDescent="0.25">
      <c r="A1181" s="2">
        <v>2017</v>
      </c>
      <c r="B1181" s="2">
        <v>2568</v>
      </c>
      <c r="C1181" s="3" t="s">
        <v>7</v>
      </c>
      <c r="D1181" s="4">
        <v>42963</v>
      </c>
      <c r="E1181" s="2">
        <v>6841</v>
      </c>
      <c r="F1181" s="3" t="s">
        <v>5</v>
      </c>
      <c r="G1181" s="3" t="s">
        <v>20</v>
      </c>
      <c r="H1181" s="3" t="s">
        <v>4</v>
      </c>
      <c r="I1181" s="2">
        <v>1978</v>
      </c>
      <c r="J1181" s="2">
        <v>970</v>
      </c>
      <c r="K1181" s="2">
        <v>180</v>
      </c>
      <c r="L1181" s="2">
        <v>0.51</v>
      </c>
      <c r="M1181" s="1">
        <v>11.16</v>
      </c>
      <c r="N1181" s="1">
        <v>2.5999999999999998E-4</v>
      </c>
      <c r="O1181" s="1">
        <v>0.39600000000000002</v>
      </c>
      <c r="P1181" s="1">
        <v>2.8799999999999999E-5</v>
      </c>
      <c r="Q1181" s="1">
        <v>1.4016499596463201</v>
      </c>
      <c r="R1181" s="1">
        <v>7.2791568914139099E-2</v>
      </c>
      <c r="S1181" s="16"/>
      <c r="T1181" s="16"/>
      <c r="V1181" s="18"/>
      <c r="W1181" s="18"/>
      <c r="Z1181" s="18"/>
    </row>
    <row r="1182" spans="1:26" s="5" customFormat="1" ht="15" customHeight="1" x14ac:dyDescent="0.25">
      <c r="A1182" s="2">
        <v>2017</v>
      </c>
      <c r="B1182" s="2">
        <v>2568</v>
      </c>
      <c r="C1182" s="3" t="s">
        <v>7</v>
      </c>
      <c r="D1182" s="4">
        <v>42963</v>
      </c>
      <c r="E1182" s="2">
        <v>6842</v>
      </c>
      <c r="F1182" s="3" t="s">
        <v>2</v>
      </c>
      <c r="G1182" s="3" t="s">
        <v>20</v>
      </c>
      <c r="H1182" s="3" t="s">
        <v>0</v>
      </c>
      <c r="I1182" s="2">
        <v>2016</v>
      </c>
      <c r="J1182" s="2">
        <v>970</v>
      </c>
      <c r="K1182" s="2">
        <v>174</v>
      </c>
      <c r="L1182" s="2">
        <v>0.51</v>
      </c>
      <c r="M1182" s="1">
        <v>0.26</v>
      </c>
      <c r="N1182" s="1">
        <v>3.9999999999999998E-6</v>
      </c>
      <c r="O1182" s="1">
        <v>8.9999999999999993E-3</v>
      </c>
      <c r="P1182" s="1">
        <v>3.9999999999999998E-7</v>
      </c>
      <c r="Q1182" s="1">
        <v>2.65102910550668E-2</v>
      </c>
      <c r="R1182" s="1">
        <v>1.03801927137697E-3</v>
      </c>
      <c r="S1182" s="16">
        <f t="shared" si="126"/>
        <v>1.3751396685912534</v>
      </c>
      <c r="T1182" s="16">
        <f t="shared" si="127"/>
        <v>7.1753549642762135E-2</v>
      </c>
      <c r="U1182" s="5">
        <f t="shared" si="128"/>
        <v>3.7675059413458997E-3</v>
      </c>
      <c r="V1182" s="18">
        <f t="shared" si="129"/>
        <v>1.9658506751441682E-4</v>
      </c>
      <c r="W1182" s="18">
        <f t="shared" si="130"/>
        <v>1.8085826211326349E-4</v>
      </c>
      <c r="X1182" s="5">
        <f>LOOKUP(G366,'Load Factor Adjustment'!$A$19:$A$27,'Load Factor Adjustment'!$D$19:$D$27)</f>
        <v>0.68571428571428572</v>
      </c>
      <c r="Y1182" s="5">
        <f t="shared" si="131"/>
        <v>2.5834326454943313E-3</v>
      </c>
      <c r="Z1182" s="18">
        <f t="shared" si="132"/>
        <v>1.2401709402052355E-4</v>
      </c>
    </row>
    <row r="1183" spans="1:26" s="5" customFormat="1" ht="15" customHeight="1" x14ac:dyDescent="0.25">
      <c r="A1183" s="2">
        <v>2017</v>
      </c>
      <c r="B1183" s="2">
        <v>2569</v>
      </c>
      <c r="C1183" s="3" t="s">
        <v>7</v>
      </c>
      <c r="D1183" s="4">
        <v>42941</v>
      </c>
      <c r="E1183" s="2">
        <v>6839</v>
      </c>
      <c r="F1183" s="3" t="s">
        <v>5</v>
      </c>
      <c r="G1183" s="3" t="s">
        <v>1</v>
      </c>
      <c r="H1183" s="3" t="s">
        <v>8</v>
      </c>
      <c r="I1183" s="2">
        <v>2003</v>
      </c>
      <c r="J1183" s="2">
        <v>800</v>
      </c>
      <c r="K1183" s="2">
        <v>87</v>
      </c>
      <c r="L1183" s="2">
        <v>0.7</v>
      </c>
      <c r="M1183" s="1">
        <v>6.54</v>
      </c>
      <c r="N1183" s="1">
        <v>1.4999999999999999E-4</v>
      </c>
      <c r="O1183" s="1">
        <v>0.55200000000000005</v>
      </c>
      <c r="P1183" s="1">
        <v>4.0200000000000001E-5</v>
      </c>
      <c r="Q1183" s="1">
        <v>0.44788888380417302</v>
      </c>
      <c r="R1183" s="1">
        <v>5.55511097526738E-2</v>
      </c>
      <c r="S1183" s="16"/>
      <c r="T1183" s="16"/>
      <c r="V1183" s="18"/>
      <c r="W1183" s="18"/>
      <c r="Z1183" s="18"/>
    </row>
    <row r="1184" spans="1:26" s="5" customFormat="1" ht="15" customHeight="1" x14ac:dyDescent="0.25">
      <c r="A1184" s="2">
        <v>2017</v>
      </c>
      <c r="B1184" s="2">
        <v>2569</v>
      </c>
      <c r="C1184" s="3" t="s">
        <v>7</v>
      </c>
      <c r="D1184" s="4">
        <v>42941</v>
      </c>
      <c r="E1184" s="2">
        <v>6840</v>
      </c>
      <c r="F1184" s="3" t="s">
        <v>2</v>
      </c>
      <c r="G1184" s="3" t="s">
        <v>1</v>
      </c>
      <c r="H1184" s="3" t="s">
        <v>0</v>
      </c>
      <c r="I1184" s="2">
        <v>2016</v>
      </c>
      <c r="J1184" s="2">
        <v>800</v>
      </c>
      <c r="K1184" s="2">
        <v>100</v>
      </c>
      <c r="L1184" s="2">
        <v>0.7</v>
      </c>
      <c r="M1184" s="1">
        <v>0.26</v>
      </c>
      <c r="N1184" s="1">
        <v>3.9999999999999998E-6</v>
      </c>
      <c r="O1184" s="1">
        <v>8.9999999999999993E-3</v>
      </c>
      <c r="P1184" s="1">
        <v>3.9999999999999998E-7</v>
      </c>
      <c r="Q1184" s="1">
        <v>1.7037036155716601E-2</v>
      </c>
      <c r="R1184" s="1">
        <v>6.5432095375004E-4</v>
      </c>
      <c r="S1184" s="16">
        <f t="shared" si="126"/>
        <v>0.43085184764845641</v>
      </c>
      <c r="T1184" s="16">
        <f t="shared" si="127"/>
        <v>5.4896788798923762E-2</v>
      </c>
      <c r="U1184" s="5">
        <f t="shared" si="128"/>
        <v>1.1804160209546752E-3</v>
      </c>
      <c r="V1184" s="18">
        <f t="shared" si="129"/>
        <v>1.504021610929418E-4</v>
      </c>
      <c r="W1184" s="18">
        <f t="shared" si="130"/>
        <v>1.3836998820550647E-4</v>
      </c>
      <c r="X1184" s="5">
        <f>LOOKUP(G368,'Load Factor Adjustment'!$A$19:$A$27,'Load Factor Adjustment'!$D$19:$D$27)</f>
        <v>0.68571428571428572</v>
      </c>
      <c r="Y1184" s="5">
        <f t="shared" si="131"/>
        <v>8.0942812865463442E-4</v>
      </c>
      <c r="Z1184" s="18">
        <f t="shared" si="132"/>
        <v>9.4882277626633004E-5</v>
      </c>
    </row>
    <row r="1185" spans="1:26" s="5" customFormat="1" ht="15" customHeight="1" x14ac:dyDescent="0.25">
      <c r="A1185" s="2">
        <v>2017</v>
      </c>
      <c r="B1185" s="2">
        <v>2570</v>
      </c>
      <c r="C1185" s="3" t="s">
        <v>7</v>
      </c>
      <c r="D1185" s="4">
        <v>42986</v>
      </c>
      <c r="E1185" s="2">
        <v>6837</v>
      </c>
      <c r="F1185" s="3" t="s">
        <v>5</v>
      </c>
      <c r="G1185" s="3" t="s">
        <v>1</v>
      </c>
      <c r="H1185" s="3" t="s">
        <v>6</v>
      </c>
      <c r="I1185" s="2">
        <v>2004</v>
      </c>
      <c r="J1185" s="2">
        <v>400</v>
      </c>
      <c r="K1185" s="2">
        <v>81</v>
      </c>
      <c r="L1185" s="2">
        <v>0.7</v>
      </c>
      <c r="M1185" s="1">
        <v>4.75</v>
      </c>
      <c r="N1185" s="1">
        <v>7.1000000000000005E-5</v>
      </c>
      <c r="O1185" s="1">
        <v>0.192</v>
      </c>
      <c r="P1185" s="1">
        <v>1.4100000000000001E-5</v>
      </c>
      <c r="Q1185" s="1">
        <v>0.131529998157527</v>
      </c>
      <c r="R1185" s="1">
        <v>7.3379999246745596E-3</v>
      </c>
      <c r="S1185" s="16"/>
      <c r="T1185" s="16"/>
      <c r="V1185" s="18"/>
      <c r="W1185" s="18"/>
      <c r="Z1185" s="18"/>
    </row>
    <row r="1186" spans="1:26" s="5" customFormat="1" ht="15" customHeight="1" x14ac:dyDescent="0.25">
      <c r="A1186" s="2">
        <v>2017</v>
      </c>
      <c r="B1186" s="2">
        <v>2570</v>
      </c>
      <c r="C1186" s="3" t="s">
        <v>7</v>
      </c>
      <c r="D1186" s="4">
        <v>42986</v>
      </c>
      <c r="E1186" s="2">
        <v>6838</v>
      </c>
      <c r="F1186" s="3" t="s">
        <v>2</v>
      </c>
      <c r="G1186" s="3" t="s">
        <v>1</v>
      </c>
      <c r="H1186" s="3" t="s">
        <v>13</v>
      </c>
      <c r="I1186" s="2">
        <v>2015</v>
      </c>
      <c r="J1186" s="2">
        <v>400</v>
      </c>
      <c r="K1186" s="2">
        <v>101</v>
      </c>
      <c r="L1186" s="2">
        <v>0.7</v>
      </c>
      <c r="M1186" s="1">
        <v>2.3199999999999998</v>
      </c>
      <c r="N1186" s="1">
        <v>3.0000000000000001E-5</v>
      </c>
      <c r="O1186" s="1">
        <v>0.112</v>
      </c>
      <c r="P1186" s="1">
        <v>7.9999999999999996E-6</v>
      </c>
      <c r="Q1186" s="1">
        <v>7.4191354632959006E-2</v>
      </c>
      <c r="R1186" s="1">
        <v>3.9901234953461304E-3</v>
      </c>
      <c r="S1186" s="16">
        <f t="shared" si="126"/>
        <v>5.7338643524567995E-2</v>
      </c>
      <c r="T1186" s="16">
        <f t="shared" si="127"/>
        <v>3.3478764293284292E-3</v>
      </c>
      <c r="U1186" s="5">
        <f t="shared" si="128"/>
        <v>1.5709217403991232E-4</v>
      </c>
      <c r="V1186" s="18">
        <f t="shared" si="129"/>
        <v>9.1722641899409027E-6</v>
      </c>
      <c r="W1186" s="18">
        <f t="shared" si="130"/>
        <v>8.4384830547456307E-6</v>
      </c>
      <c r="X1186" s="5">
        <f>LOOKUP(G370,'Load Factor Adjustment'!$A$19:$A$27,'Load Factor Adjustment'!$D$19:$D$27)</f>
        <v>0.68571428571428572</v>
      </c>
      <c r="Y1186" s="5">
        <f t="shared" si="131"/>
        <v>1.0772034791308273E-4</v>
      </c>
      <c r="Z1186" s="18">
        <f t="shared" si="132"/>
        <v>5.7863883803970043E-6</v>
      </c>
    </row>
    <row r="1187" spans="1:26" s="5" customFormat="1" ht="15" customHeight="1" x14ac:dyDescent="0.25">
      <c r="A1187" s="2">
        <v>2015</v>
      </c>
      <c r="B1187" s="2">
        <v>2571</v>
      </c>
      <c r="C1187" s="3" t="s">
        <v>7</v>
      </c>
      <c r="D1187" s="4">
        <v>43074</v>
      </c>
      <c r="E1187" s="2">
        <v>6836</v>
      </c>
      <c r="F1187" s="3" t="s">
        <v>5</v>
      </c>
      <c r="G1187" s="3" t="s">
        <v>1</v>
      </c>
      <c r="H1187" s="3" t="s">
        <v>8</v>
      </c>
      <c r="I1187" s="2">
        <v>1997</v>
      </c>
      <c r="J1187" s="2">
        <v>1500</v>
      </c>
      <c r="K1187" s="2">
        <v>225</v>
      </c>
      <c r="L1187" s="2">
        <v>0.7</v>
      </c>
      <c r="M1187" s="1">
        <v>5.93</v>
      </c>
      <c r="N1187" s="1">
        <v>1.3999999999999999E-4</v>
      </c>
      <c r="O1187" s="1">
        <v>0.12</v>
      </c>
      <c r="P1187" s="1">
        <v>6.3999999999999997E-6</v>
      </c>
      <c r="Q1187" s="1">
        <v>1.9817707665656801</v>
      </c>
      <c r="R1187" s="1">
        <v>5.1249998662447699E-2</v>
      </c>
      <c r="S1187" s="16"/>
      <c r="T1187" s="16"/>
      <c r="V1187" s="18"/>
      <c r="W1187" s="18"/>
      <c r="Z1187" s="18"/>
    </row>
    <row r="1188" spans="1:26" s="5" customFormat="1" ht="15" customHeight="1" x14ac:dyDescent="0.25">
      <c r="A1188" s="2">
        <v>2015</v>
      </c>
      <c r="B1188" s="2">
        <v>2571</v>
      </c>
      <c r="C1188" s="3" t="s">
        <v>7</v>
      </c>
      <c r="D1188" s="4">
        <v>43074</v>
      </c>
      <c r="E1188" s="2">
        <v>6940</v>
      </c>
      <c r="F1188" s="3" t="s">
        <v>2</v>
      </c>
      <c r="G1188" s="3" t="s">
        <v>1</v>
      </c>
      <c r="H1188" s="3" t="s">
        <v>0</v>
      </c>
      <c r="I1188" s="2">
        <v>2015</v>
      </c>
      <c r="J1188" s="2">
        <v>1500</v>
      </c>
      <c r="K1188" s="2">
        <v>281</v>
      </c>
      <c r="L1188" s="2">
        <v>0.7</v>
      </c>
      <c r="M1188" s="1">
        <v>0.26</v>
      </c>
      <c r="N1188" s="1">
        <v>3.5999999999999998E-6</v>
      </c>
      <c r="O1188" s="1">
        <v>8.9999999999999993E-3</v>
      </c>
      <c r="P1188" s="1">
        <v>2.9999999999999999E-7</v>
      </c>
      <c r="Q1188" s="1">
        <v>9.3341430249923196E-2</v>
      </c>
      <c r="R1188" s="1">
        <v>3.6588540042356201E-3</v>
      </c>
      <c r="S1188" s="16">
        <f t="shared" si="126"/>
        <v>1.8884293363157569</v>
      </c>
      <c r="T1188" s="16">
        <f t="shared" si="127"/>
        <v>4.7591144658212077E-2</v>
      </c>
      <c r="U1188" s="5">
        <f t="shared" si="128"/>
        <v>5.1737790036048134E-3</v>
      </c>
      <c r="V1188" s="18">
        <f t="shared" si="129"/>
        <v>1.3038669769373172E-4</v>
      </c>
      <c r="W1188" s="18">
        <f t="shared" si="130"/>
        <v>1.1995576187823319E-4</v>
      </c>
      <c r="X1188" s="5">
        <f>LOOKUP(G372,'Load Factor Adjustment'!$A$19:$A$27,'Load Factor Adjustment'!$D$19:$D$27)</f>
        <v>0.68571428571428572</v>
      </c>
      <c r="Y1188" s="5">
        <f t="shared" si="131"/>
        <v>3.5477341739004434E-3</v>
      </c>
      <c r="Z1188" s="18">
        <f t="shared" si="132"/>
        <v>8.2255379573645618E-5</v>
      </c>
    </row>
    <row r="1189" spans="1:26" s="5" customFormat="1" ht="15" customHeight="1" x14ac:dyDescent="0.25">
      <c r="A1189" s="2">
        <v>2017</v>
      </c>
      <c r="B1189" s="2">
        <v>2572</v>
      </c>
      <c r="C1189" s="3" t="s">
        <v>7</v>
      </c>
      <c r="D1189" s="4">
        <v>42989</v>
      </c>
      <c r="E1189" s="2">
        <v>6834</v>
      </c>
      <c r="F1189" s="3" t="s">
        <v>5</v>
      </c>
      <c r="G1189" s="3" t="s">
        <v>1</v>
      </c>
      <c r="H1189" s="3" t="s">
        <v>4</v>
      </c>
      <c r="I1189" s="2">
        <v>1982</v>
      </c>
      <c r="J1189" s="2">
        <v>400</v>
      </c>
      <c r="K1189" s="2">
        <v>82</v>
      </c>
      <c r="L1189" s="2">
        <v>0.7</v>
      </c>
      <c r="M1189" s="1">
        <v>12.09</v>
      </c>
      <c r="N1189" s="1">
        <v>2.7999999999999998E-4</v>
      </c>
      <c r="O1189" s="1">
        <v>0.60499999999999998</v>
      </c>
      <c r="P1189" s="1">
        <v>4.3999999999999999E-5</v>
      </c>
      <c r="Q1189" s="1">
        <v>0.39101851799255899</v>
      </c>
      <c r="R1189" s="1">
        <v>2.8674691456791902E-2</v>
      </c>
      <c r="S1189" s="16"/>
      <c r="T1189" s="16"/>
      <c r="V1189" s="18"/>
      <c r="W1189" s="18"/>
      <c r="Z1189" s="18"/>
    </row>
    <row r="1190" spans="1:26" s="5" customFormat="1" ht="15" customHeight="1" x14ac:dyDescent="0.25">
      <c r="A1190" s="2">
        <v>2017</v>
      </c>
      <c r="B1190" s="2">
        <v>2572</v>
      </c>
      <c r="C1190" s="3" t="s">
        <v>7</v>
      </c>
      <c r="D1190" s="4">
        <v>42989</v>
      </c>
      <c r="E1190" s="2">
        <v>6835</v>
      </c>
      <c r="F1190" s="3" t="s">
        <v>2</v>
      </c>
      <c r="G1190" s="3" t="s">
        <v>1</v>
      </c>
      <c r="H1190" s="3" t="s">
        <v>13</v>
      </c>
      <c r="I1190" s="2">
        <v>2015</v>
      </c>
      <c r="J1190" s="2">
        <v>400</v>
      </c>
      <c r="K1190" s="2">
        <v>101</v>
      </c>
      <c r="L1190" s="2">
        <v>0.7</v>
      </c>
      <c r="M1190" s="1">
        <v>2.3199999999999998</v>
      </c>
      <c r="N1190" s="1">
        <v>3.0000000000000001E-5</v>
      </c>
      <c r="O1190" s="1">
        <v>0.112</v>
      </c>
      <c r="P1190" s="1">
        <v>7.9999999999999996E-6</v>
      </c>
      <c r="Q1190" s="1">
        <v>7.4191354632959006E-2</v>
      </c>
      <c r="R1190" s="1">
        <v>3.9901234953461304E-3</v>
      </c>
      <c r="S1190" s="16">
        <f t="shared" si="126"/>
        <v>0.31682716335959998</v>
      </c>
      <c r="T1190" s="16">
        <f t="shared" si="127"/>
        <v>2.4684567961445771E-2</v>
      </c>
      <c r="U1190" s="5">
        <f t="shared" si="128"/>
        <v>8.6801962564273969E-4</v>
      </c>
      <c r="V1190" s="18">
        <f t="shared" si="129"/>
        <v>6.7628953319029509E-5</v>
      </c>
      <c r="W1190" s="18">
        <f t="shared" si="130"/>
        <v>6.2218637053507148E-5</v>
      </c>
      <c r="X1190" s="5">
        <f>LOOKUP(G374,'Load Factor Adjustment'!$A$19:$A$27,'Load Factor Adjustment'!$D$19:$D$27)</f>
        <v>0.68571428571428572</v>
      </c>
      <c r="Y1190" s="5">
        <f t="shared" si="131"/>
        <v>5.9521345758359291E-4</v>
      </c>
      <c r="Z1190" s="18">
        <f t="shared" si="132"/>
        <v>4.2664208265262048E-5</v>
      </c>
    </row>
    <row r="1191" spans="1:26" s="5" customFormat="1" ht="15" customHeight="1" x14ac:dyDescent="0.25">
      <c r="A1191" s="2">
        <v>2017</v>
      </c>
      <c r="B1191" s="2">
        <v>2573</v>
      </c>
      <c r="C1191" s="3" t="s">
        <v>7</v>
      </c>
      <c r="D1191" s="4">
        <v>43018</v>
      </c>
      <c r="E1191" s="2">
        <v>6832</v>
      </c>
      <c r="F1191" s="3" t="s">
        <v>5</v>
      </c>
      <c r="G1191" s="3" t="s">
        <v>1</v>
      </c>
      <c r="H1191" s="3" t="s">
        <v>8</v>
      </c>
      <c r="I1191" s="2">
        <v>2002</v>
      </c>
      <c r="J1191" s="2">
        <v>1500</v>
      </c>
      <c r="K1191" s="2">
        <v>175</v>
      </c>
      <c r="L1191" s="2">
        <v>0.7</v>
      </c>
      <c r="M1191" s="1">
        <v>5.93</v>
      </c>
      <c r="N1191" s="1">
        <v>1.3999999999999999E-4</v>
      </c>
      <c r="O1191" s="1">
        <v>0.12</v>
      </c>
      <c r="P1191" s="1">
        <v>6.3999999999999997E-6</v>
      </c>
      <c r="Q1191" s="1">
        <v>1.54137726288442</v>
      </c>
      <c r="R1191" s="1">
        <v>3.9861110070792703E-2</v>
      </c>
      <c r="S1191" s="16"/>
      <c r="T1191" s="16"/>
      <c r="V1191" s="18"/>
      <c r="W1191" s="18"/>
      <c r="Z1191" s="18"/>
    </row>
    <row r="1192" spans="1:26" s="5" customFormat="1" ht="15" customHeight="1" x14ac:dyDescent="0.25">
      <c r="A1192" s="2">
        <v>2017</v>
      </c>
      <c r="B1192" s="2">
        <v>2573</v>
      </c>
      <c r="C1192" s="3" t="s">
        <v>7</v>
      </c>
      <c r="D1192" s="4">
        <v>43018</v>
      </c>
      <c r="E1192" s="2">
        <v>6833</v>
      </c>
      <c r="F1192" s="3" t="s">
        <v>2</v>
      </c>
      <c r="G1192" s="3" t="s">
        <v>1</v>
      </c>
      <c r="H1192" s="3" t="s">
        <v>0</v>
      </c>
      <c r="I1192" s="2">
        <v>2017</v>
      </c>
      <c r="J1192" s="2">
        <v>1500</v>
      </c>
      <c r="K1192" s="2">
        <v>210</v>
      </c>
      <c r="L1192" s="2">
        <v>0.7</v>
      </c>
      <c r="M1192" s="1">
        <v>0.26</v>
      </c>
      <c r="N1192" s="1">
        <v>3.5999999999999998E-6</v>
      </c>
      <c r="O1192" s="1">
        <v>8.9999999999999993E-3</v>
      </c>
      <c r="P1192" s="1">
        <v>2.9999999999999999E-7</v>
      </c>
      <c r="Q1192" s="1">
        <v>6.9756940756170394E-2</v>
      </c>
      <c r="R1192" s="1">
        <v>2.73437487861025E-3</v>
      </c>
      <c r="S1192" s="16">
        <f t="shared" si="126"/>
        <v>1.4716203221282496</v>
      </c>
      <c r="T1192" s="16">
        <f t="shared" si="127"/>
        <v>3.7126735192182451E-2</v>
      </c>
      <c r="U1192" s="5">
        <f t="shared" si="128"/>
        <v>4.0318364989815059E-3</v>
      </c>
      <c r="V1192" s="18">
        <f t="shared" si="129"/>
        <v>1.0171708271830809E-4</v>
      </c>
      <c r="W1192" s="18">
        <f t="shared" si="130"/>
        <v>9.3579716100843452E-5</v>
      </c>
      <c r="X1192" s="5">
        <f>LOOKUP(G376,'Load Factor Adjustment'!$A$19:$A$27,'Load Factor Adjustment'!$D$19:$D$27)</f>
        <v>0.68571428571428572</v>
      </c>
      <c r="Y1192" s="5">
        <f t="shared" si="131"/>
        <v>2.7646878850158896E-3</v>
      </c>
      <c r="Z1192" s="18">
        <f t="shared" si="132"/>
        <v>6.4168948183435508E-5</v>
      </c>
    </row>
    <row r="1193" spans="1:26" s="5" customFormat="1" ht="15" customHeight="1" x14ac:dyDescent="0.25">
      <c r="A1193" s="2">
        <v>2017</v>
      </c>
      <c r="B1193" s="2">
        <v>2574</v>
      </c>
      <c r="C1193" s="3" t="s">
        <v>7</v>
      </c>
      <c r="D1193" s="4">
        <v>43038</v>
      </c>
      <c r="E1193" s="2">
        <v>6830</v>
      </c>
      <c r="F1193" s="3" t="s">
        <v>5</v>
      </c>
      <c r="G1193" s="3" t="s">
        <v>1</v>
      </c>
      <c r="H1193" s="3" t="s">
        <v>4</v>
      </c>
      <c r="I1193" s="2">
        <v>1995</v>
      </c>
      <c r="J1193" s="2">
        <v>600</v>
      </c>
      <c r="K1193" s="2">
        <v>30</v>
      </c>
      <c r="L1193" s="2">
        <v>0.7</v>
      </c>
      <c r="M1193" s="1">
        <v>6.42</v>
      </c>
      <c r="N1193" s="1">
        <v>9.7E-5</v>
      </c>
      <c r="O1193" s="1">
        <v>0.54700000000000004</v>
      </c>
      <c r="P1193" s="1">
        <v>4.2400000000000001E-5</v>
      </c>
      <c r="Q1193" s="1">
        <v>0.105333332008852</v>
      </c>
      <c r="R1193" s="1">
        <v>1.46638883590665E-2</v>
      </c>
      <c r="S1193" s="16"/>
      <c r="T1193" s="16"/>
      <c r="V1193" s="18"/>
      <c r="W1193" s="18"/>
      <c r="Z1193" s="18"/>
    </row>
    <row r="1194" spans="1:26" s="5" customFormat="1" ht="15" customHeight="1" x14ac:dyDescent="0.25">
      <c r="A1194" s="2">
        <v>2017</v>
      </c>
      <c r="B1194" s="2">
        <v>2574</v>
      </c>
      <c r="C1194" s="3" t="s">
        <v>7</v>
      </c>
      <c r="D1194" s="4">
        <v>43038</v>
      </c>
      <c r="E1194" s="2">
        <v>6831</v>
      </c>
      <c r="F1194" s="3" t="s">
        <v>2</v>
      </c>
      <c r="G1194" s="3" t="s">
        <v>1</v>
      </c>
      <c r="H1194" s="3" t="s">
        <v>0</v>
      </c>
      <c r="I1194" s="2">
        <v>2017</v>
      </c>
      <c r="J1194" s="2">
        <v>600</v>
      </c>
      <c r="K1194" s="2">
        <v>37</v>
      </c>
      <c r="L1194" s="2">
        <v>0.7</v>
      </c>
      <c r="M1194" s="1">
        <v>2.75</v>
      </c>
      <c r="N1194" s="1">
        <v>5.7000000000000003E-5</v>
      </c>
      <c r="O1194" s="1">
        <v>8.9999999999999993E-3</v>
      </c>
      <c r="P1194" s="1">
        <v>9.9999999999999995E-7</v>
      </c>
      <c r="Q1194" s="1">
        <v>5.0035647352915297E-2</v>
      </c>
      <c r="R1194" s="1">
        <v>2.0555554528868501E-4</v>
      </c>
      <c r="S1194" s="16">
        <f t="shared" si="126"/>
        <v>5.5297684655936707E-2</v>
      </c>
      <c r="T1194" s="16">
        <f t="shared" si="127"/>
        <v>1.4458332813777815E-2</v>
      </c>
      <c r="U1194" s="5">
        <f t="shared" si="128"/>
        <v>1.5150050590667592E-4</v>
      </c>
      <c r="V1194" s="18">
        <f t="shared" si="129"/>
        <v>3.9611870722678947E-5</v>
      </c>
      <c r="W1194" s="18">
        <f t="shared" si="130"/>
        <v>3.6442921064864632E-5</v>
      </c>
      <c r="X1194" s="5">
        <f>LOOKUP(G378,'Load Factor Adjustment'!$A$19:$A$27,'Load Factor Adjustment'!$D$19:$D$27)</f>
        <v>0.68571428571428572</v>
      </c>
      <c r="Y1194" s="5">
        <f t="shared" si="131"/>
        <v>1.0388606119314921E-4</v>
      </c>
      <c r="Z1194" s="18">
        <f t="shared" si="132"/>
        <v>2.4989431587335749E-5</v>
      </c>
    </row>
    <row r="1195" spans="1:26" s="5" customFormat="1" ht="15" customHeight="1" x14ac:dyDescent="0.25">
      <c r="A1195" s="2">
        <v>2017</v>
      </c>
      <c r="B1195" s="2">
        <v>2575</v>
      </c>
      <c r="C1195" s="3" t="s">
        <v>7</v>
      </c>
      <c r="D1195" s="4">
        <v>42961</v>
      </c>
      <c r="E1195" s="2">
        <v>6828</v>
      </c>
      <c r="F1195" s="3" t="s">
        <v>5</v>
      </c>
      <c r="G1195" s="3" t="s">
        <v>18</v>
      </c>
      <c r="H1195" s="3" t="s">
        <v>8</v>
      </c>
      <c r="I1195" s="2">
        <v>2002</v>
      </c>
      <c r="J1195" s="2">
        <v>500</v>
      </c>
      <c r="K1195" s="2">
        <v>73</v>
      </c>
      <c r="L1195" s="2">
        <v>0.2</v>
      </c>
      <c r="M1195" s="1">
        <v>6.54</v>
      </c>
      <c r="N1195" s="1">
        <v>1.4999999999999999E-4</v>
      </c>
      <c r="O1195" s="1">
        <v>0.55200000000000005</v>
      </c>
      <c r="P1195" s="1">
        <v>4.0200000000000001E-5</v>
      </c>
      <c r="Q1195" s="1">
        <v>6.4695768426149894E-2</v>
      </c>
      <c r="R1195" s="1">
        <v>7.6765873459374301E-3</v>
      </c>
      <c r="S1195" s="16"/>
      <c r="T1195" s="16"/>
      <c r="V1195" s="18"/>
      <c r="W1195" s="18"/>
      <c r="Z1195" s="18"/>
    </row>
    <row r="1196" spans="1:26" s="5" customFormat="1" ht="15" customHeight="1" x14ac:dyDescent="0.25">
      <c r="A1196" s="2">
        <v>2017</v>
      </c>
      <c r="B1196" s="2">
        <v>2575</v>
      </c>
      <c r="C1196" s="3" t="s">
        <v>7</v>
      </c>
      <c r="D1196" s="4">
        <v>42961</v>
      </c>
      <c r="E1196" s="2">
        <v>6829</v>
      </c>
      <c r="F1196" s="3" t="s">
        <v>2</v>
      </c>
      <c r="G1196" s="3" t="s">
        <v>18</v>
      </c>
      <c r="H1196" s="3" t="s">
        <v>0</v>
      </c>
      <c r="I1196" s="2">
        <v>2016</v>
      </c>
      <c r="J1196" s="2">
        <v>500</v>
      </c>
      <c r="K1196" s="2">
        <v>74</v>
      </c>
      <c r="L1196" s="2">
        <v>0.2</v>
      </c>
      <c r="M1196" s="1">
        <v>2.74</v>
      </c>
      <c r="N1196" s="1">
        <v>3.6000000000000001E-5</v>
      </c>
      <c r="O1196" s="1">
        <v>8.9999999999999993E-3</v>
      </c>
      <c r="P1196" s="1">
        <v>8.9999999999999996E-7</v>
      </c>
      <c r="Q1196" s="1">
        <v>2.3084215615287701E-2</v>
      </c>
      <c r="R1196" s="1">
        <v>9.1765870713028804E-5</v>
      </c>
      <c r="S1196" s="16">
        <f t="shared" si="126"/>
        <v>4.1611552810862193E-2</v>
      </c>
      <c r="T1196" s="16">
        <f t="shared" si="127"/>
        <v>7.5848214752244009E-3</v>
      </c>
      <c r="U1196" s="5">
        <f t="shared" si="128"/>
        <v>1.1400425427633477E-4</v>
      </c>
      <c r="V1196" s="18">
        <f t="shared" si="129"/>
        <v>2.0780332808833976E-5</v>
      </c>
      <c r="W1196" s="18">
        <f t="shared" si="130"/>
        <v>1.9117906184127258E-5</v>
      </c>
      <c r="X1196" s="5">
        <f>LOOKUP(G380,'Load Factor Adjustment'!$A$19:$A$27,'Load Factor Adjustment'!$D$19:$D$27)</f>
        <v>0.68571428571428572</v>
      </c>
      <c r="Y1196" s="5">
        <f t="shared" si="131"/>
        <v>7.8174345789486699E-5</v>
      </c>
      <c r="Z1196" s="18">
        <f t="shared" si="132"/>
        <v>1.3109421383401548E-5</v>
      </c>
    </row>
    <row r="1197" spans="1:26" s="5" customFormat="1" ht="15" customHeight="1" x14ac:dyDescent="0.25">
      <c r="A1197" s="2">
        <v>2017</v>
      </c>
      <c r="B1197" s="2">
        <v>2576</v>
      </c>
      <c r="C1197" s="3" t="s">
        <v>7</v>
      </c>
      <c r="D1197" s="4">
        <v>42948</v>
      </c>
      <c r="E1197" s="2">
        <v>6826</v>
      </c>
      <c r="F1197" s="3" t="s">
        <v>5</v>
      </c>
      <c r="G1197" s="3" t="s">
        <v>1</v>
      </c>
      <c r="H1197" s="3" t="s">
        <v>4</v>
      </c>
      <c r="I1197" s="2">
        <v>1978</v>
      </c>
      <c r="J1197" s="2">
        <v>1000</v>
      </c>
      <c r="K1197" s="2">
        <v>150</v>
      </c>
      <c r="L1197" s="2">
        <v>0.7</v>
      </c>
      <c r="M1197" s="1">
        <v>11.16</v>
      </c>
      <c r="N1197" s="1">
        <v>2.5999999999999998E-4</v>
      </c>
      <c r="O1197" s="1">
        <v>0.39600000000000002</v>
      </c>
      <c r="P1197" s="1">
        <v>2.8799999999999999E-5</v>
      </c>
      <c r="Q1197" s="1">
        <v>1.65277773295357</v>
      </c>
      <c r="R1197" s="1">
        <v>8.5833330511707703E-2</v>
      </c>
      <c r="S1197" s="16"/>
      <c r="T1197" s="16"/>
      <c r="V1197" s="18"/>
      <c r="W1197" s="18"/>
      <c r="Z1197" s="18"/>
    </row>
    <row r="1198" spans="1:26" s="5" customFormat="1" ht="15" customHeight="1" x14ac:dyDescent="0.25">
      <c r="A1198" s="2">
        <v>2017</v>
      </c>
      <c r="B1198" s="2">
        <v>2576</v>
      </c>
      <c r="C1198" s="3" t="s">
        <v>7</v>
      </c>
      <c r="D1198" s="4">
        <v>42948</v>
      </c>
      <c r="E1198" s="2">
        <v>6827</v>
      </c>
      <c r="F1198" s="3" t="s">
        <v>2</v>
      </c>
      <c r="G1198" s="3" t="s">
        <v>1</v>
      </c>
      <c r="H1198" s="3" t="s">
        <v>0</v>
      </c>
      <c r="I1198" s="2">
        <v>2017</v>
      </c>
      <c r="J1198" s="2">
        <v>1000</v>
      </c>
      <c r="K1198" s="2">
        <v>133</v>
      </c>
      <c r="L1198" s="2">
        <v>0.7</v>
      </c>
      <c r="M1198" s="1">
        <v>0.26</v>
      </c>
      <c r="N1198" s="1">
        <v>3.9999999999999998E-6</v>
      </c>
      <c r="O1198" s="1">
        <v>8.9999999999999993E-3</v>
      </c>
      <c r="P1198" s="1">
        <v>3.9999999999999998E-7</v>
      </c>
      <c r="Q1198" s="1">
        <v>2.8734566428012299E-2</v>
      </c>
      <c r="R1198" s="1">
        <v>1.12885796810613E-3</v>
      </c>
      <c r="S1198" s="16">
        <f t="shared" si="126"/>
        <v>1.6240431665255577</v>
      </c>
      <c r="T1198" s="16">
        <f t="shared" si="127"/>
        <v>8.4704472543601569E-2</v>
      </c>
      <c r="U1198" s="5">
        <f t="shared" si="128"/>
        <v>4.4494333329467336E-3</v>
      </c>
      <c r="V1198" s="18">
        <f t="shared" si="129"/>
        <v>2.3206704806466184E-4</v>
      </c>
      <c r="W1198" s="18">
        <f t="shared" si="130"/>
        <v>2.135016842194889E-4</v>
      </c>
      <c r="X1198" s="5">
        <f>LOOKUP(G382,'Load Factor Adjustment'!$A$19:$A$27,'Load Factor Adjustment'!$D$19:$D$27)</f>
        <v>0.68571428571428572</v>
      </c>
      <c r="Y1198" s="5">
        <f t="shared" si="131"/>
        <v>3.0510399997349031E-3</v>
      </c>
      <c r="Z1198" s="18">
        <f t="shared" si="132"/>
        <v>1.4640115489336381E-4</v>
      </c>
    </row>
    <row r="1199" spans="1:26" s="5" customFormat="1" ht="15" customHeight="1" x14ac:dyDescent="0.25">
      <c r="A1199" s="2">
        <v>2017</v>
      </c>
      <c r="B1199" s="2">
        <v>2577</v>
      </c>
      <c r="C1199" s="3" t="s">
        <v>7</v>
      </c>
      <c r="D1199" s="4">
        <v>42930</v>
      </c>
      <c r="E1199" s="2">
        <v>6824</v>
      </c>
      <c r="F1199" s="3" t="s">
        <v>5</v>
      </c>
      <c r="G1199" s="3" t="s">
        <v>1</v>
      </c>
      <c r="H1199" s="3" t="s">
        <v>4</v>
      </c>
      <c r="I1199" s="2">
        <v>1990</v>
      </c>
      <c r="J1199" s="2">
        <v>500</v>
      </c>
      <c r="K1199" s="2">
        <v>81</v>
      </c>
      <c r="L1199" s="2">
        <v>0.7</v>
      </c>
      <c r="M1199" s="1">
        <v>8.17</v>
      </c>
      <c r="N1199" s="1">
        <v>1.9000000000000001E-4</v>
      </c>
      <c r="O1199" s="1">
        <v>0.47899999999999998</v>
      </c>
      <c r="P1199" s="1">
        <v>3.6100000000000003E-5</v>
      </c>
      <c r="Q1199" s="1">
        <v>0.32656249911565899</v>
      </c>
      <c r="R1199" s="1">
        <v>2.85062489804047E-2</v>
      </c>
      <c r="S1199" s="16"/>
      <c r="T1199" s="16"/>
      <c r="V1199" s="18"/>
      <c r="W1199" s="18"/>
      <c r="Z1199" s="18"/>
    </row>
    <row r="1200" spans="1:26" s="5" customFormat="1" ht="15" customHeight="1" x14ac:dyDescent="0.25">
      <c r="A1200" s="2">
        <v>2017</v>
      </c>
      <c r="B1200" s="2">
        <v>2577</v>
      </c>
      <c r="C1200" s="3" t="s">
        <v>7</v>
      </c>
      <c r="D1200" s="4">
        <v>42930</v>
      </c>
      <c r="E1200" s="2">
        <v>6825</v>
      </c>
      <c r="F1200" s="3" t="s">
        <v>2</v>
      </c>
      <c r="G1200" s="3" t="s">
        <v>1</v>
      </c>
      <c r="H1200" s="3" t="s">
        <v>0</v>
      </c>
      <c r="I1200" s="2">
        <v>2016</v>
      </c>
      <c r="J1200" s="2">
        <v>500</v>
      </c>
      <c r="K1200" s="2">
        <v>98</v>
      </c>
      <c r="L1200" s="2">
        <v>0.7</v>
      </c>
      <c r="M1200" s="1">
        <v>2.74</v>
      </c>
      <c r="N1200" s="1">
        <v>3.6000000000000001E-5</v>
      </c>
      <c r="O1200" s="1">
        <v>0.112</v>
      </c>
      <c r="P1200" s="1">
        <v>7.9999999999999996E-6</v>
      </c>
      <c r="Q1200" s="1">
        <v>0.10699845544888099</v>
      </c>
      <c r="R1200" s="1">
        <v>4.9907407845468802E-3</v>
      </c>
      <c r="S1200" s="16">
        <f t="shared" si="126"/>
        <v>0.21956404366677801</v>
      </c>
      <c r="T1200" s="16">
        <f t="shared" si="127"/>
        <v>2.351550819585782E-2</v>
      </c>
      <c r="U1200" s="5">
        <f t="shared" si="128"/>
        <v>6.015453251144603E-4</v>
      </c>
      <c r="V1200" s="18">
        <f t="shared" si="129"/>
        <v>6.4426049851665259E-5</v>
      </c>
      <c r="W1200" s="18">
        <f t="shared" si="130"/>
        <v>5.927196586353204E-5</v>
      </c>
      <c r="X1200" s="5">
        <f>LOOKUP(G384,'Load Factor Adjustment'!$A$19:$A$27,'Load Factor Adjustment'!$D$19:$D$27)</f>
        <v>0.68571428571428572</v>
      </c>
      <c r="Y1200" s="5">
        <f t="shared" si="131"/>
        <v>4.1248822293562994E-4</v>
      </c>
      <c r="Z1200" s="18">
        <f t="shared" si="132"/>
        <v>4.0643633734993401E-5</v>
      </c>
    </row>
    <row r="1201" spans="1:26" s="5" customFormat="1" ht="15" customHeight="1" x14ac:dyDescent="0.25">
      <c r="A1201" s="2">
        <v>2017</v>
      </c>
      <c r="B1201" s="2">
        <v>2578</v>
      </c>
      <c r="C1201" s="3" t="s">
        <v>7</v>
      </c>
      <c r="D1201" s="4">
        <v>43035</v>
      </c>
      <c r="E1201" s="2">
        <v>6822</v>
      </c>
      <c r="F1201" s="3" t="s">
        <v>5</v>
      </c>
      <c r="G1201" s="3" t="s">
        <v>1</v>
      </c>
      <c r="H1201" s="3" t="s">
        <v>6</v>
      </c>
      <c r="I1201" s="2">
        <v>2005</v>
      </c>
      <c r="J1201" s="2">
        <v>800</v>
      </c>
      <c r="K1201" s="2">
        <v>40</v>
      </c>
      <c r="L1201" s="2">
        <v>0.7</v>
      </c>
      <c r="M1201" s="1">
        <v>4.63</v>
      </c>
      <c r="N1201" s="1">
        <v>9.2999999999999997E-5</v>
      </c>
      <c r="O1201" s="1">
        <v>0.28000000000000003</v>
      </c>
      <c r="P1201" s="1">
        <v>2.1800000000000001E-5</v>
      </c>
      <c r="Q1201" s="1">
        <v>0.14187654432461899</v>
      </c>
      <c r="R1201" s="1">
        <v>1.3372839446512E-2</v>
      </c>
      <c r="S1201" s="16"/>
      <c r="T1201" s="16"/>
      <c r="V1201" s="18"/>
      <c r="W1201" s="18"/>
      <c r="Z1201" s="18"/>
    </row>
    <row r="1202" spans="1:26" s="5" customFormat="1" ht="15" customHeight="1" x14ac:dyDescent="0.25">
      <c r="A1202" s="2">
        <v>2017</v>
      </c>
      <c r="B1202" s="2">
        <v>2578</v>
      </c>
      <c r="C1202" s="3" t="s">
        <v>7</v>
      </c>
      <c r="D1202" s="4">
        <v>43035</v>
      </c>
      <c r="E1202" s="2">
        <v>6823</v>
      </c>
      <c r="F1202" s="3" t="s">
        <v>2</v>
      </c>
      <c r="G1202" s="3" t="s">
        <v>1</v>
      </c>
      <c r="H1202" s="3" t="s">
        <v>0</v>
      </c>
      <c r="I1202" s="2">
        <v>2017</v>
      </c>
      <c r="J1202" s="2">
        <v>800</v>
      </c>
      <c r="K1202" s="2">
        <v>48</v>
      </c>
      <c r="L1202" s="2">
        <v>0.7</v>
      </c>
      <c r="M1202" s="1">
        <v>2.75</v>
      </c>
      <c r="N1202" s="1">
        <v>5.7000000000000003E-5</v>
      </c>
      <c r="O1202" s="1">
        <v>8.9999999999999993E-3</v>
      </c>
      <c r="P1202" s="1">
        <v>9.9999999999999995E-7</v>
      </c>
      <c r="Q1202" s="1">
        <v>8.8237035665527097E-2</v>
      </c>
      <c r="R1202" s="1">
        <v>3.8518516684687699E-4</v>
      </c>
      <c r="S1202" s="16">
        <f t="shared" si="126"/>
        <v>5.3639508659091895E-2</v>
      </c>
      <c r="T1202" s="16">
        <f t="shared" si="127"/>
        <v>1.2987654279665124E-2</v>
      </c>
      <c r="U1202" s="5">
        <f t="shared" si="128"/>
        <v>1.4695755797011477E-4</v>
      </c>
      <c r="V1202" s="18">
        <f t="shared" si="129"/>
        <v>3.5582614464835959E-5</v>
      </c>
      <c r="W1202" s="18">
        <f t="shared" si="130"/>
        <v>3.2736005307649082E-5</v>
      </c>
      <c r="X1202" s="5">
        <f>LOOKUP(G386,'Load Factor Adjustment'!$A$19:$A$27,'Load Factor Adjustment'!$D$19:$D$27)</f>
        <v>0.68571428571428572</v>
      </c>
      <c r="Y1202" s="5">
        <f t="shared" si="131"/>
        <v>1.0077089689379298E-4</v>
      </c>
      <c r="Z1202" s="18">
        <f t="shared" si="132"/>
        <v>2.2447546496673656E-5</v>
      </c>
    </row>
    <row r="1203" spans="1:26" s="5" customFormat="1" ht="15" customHeight="1" x14ac:dyDescent="0.25">
      <c r="A1203" s="2">
        <v>2016</v>
      </c>
      <c r="B1203" s="2">
        <v>2580</v>
      </c>
      <c r="C1203" s="3" t="s">
        <v>10</v>
      </c>
      <c r="D1203" s="4">
        <v>42927</v>
      </c>
      <c r="E1203" s="2">
        <v>6863</v>
      </c>
      <c r="F1203" s="3" t="s">
        <v>5</v>
      </c>
      <c r="G1203" s="3" t="s">
        <v>20</v>
      </c>
      <c r="H1203" s="3" t="s">
        <v>4</v>
      </c>
      <c r="I1203" s="2">
        <v>1973</v>
      </c>
      <c r="J1203" s="2">
        <v>600</v>
      </c>
      <c r="K1203" s="2">
        <v>165</v>
      </c>
      <c r="L1203" s="2">
        <v>0.51</v>
      </c>
      <c r="M1203" s="1">
        <v>11.16</v>
      </c>
      <c r="N1203" s="1">
        <v>2.5999999999999998E-4</v>
      </c>
      <c r="O1203" s="1">
        <v>0.39600000000000002</v>
      </c>
      <c r="P1203" s="1">
        <v>2.8799999999999999E-5</v>
      </c>
      <c r="Q1203" s="1">
        <v>0.79474997711904505</v>
      </c>
      <c r="R1203" s="1">
        <v>4.1273570002862303E-2</v>
      </c>
      <c r="S1203" s="16"/>
      <c r="T1203" s="16"/>
      <c r="V1203" s="18"/>
      <c r="W1203" s="18"/>
      <c r="Z1203" s="18"/>
    </row>
    <row r="1204" spans="1:26" s="5" customFormat="1" ht="15" customHeight="1" x14ac:dyDescent="0.25">
      <c r="A1204" s="2">
        <v>2016</v>
      </c>
      <c r="B1204" s="2">
        <v>2580</v>
      </c>
      <c r="C1204" s="3" t="s">
        <v>10</v>
      </c>
      <c r="D1204" s="4">
        <v>42927</v>
      </c>
      <c r="E1204" s="2">
        <v>6864</v>
      </c>
      <c r="F1204" s="3" t="s">
        <v>2</v>
      </c>
      <c r="G1204" s="3" t="s">
        <v>20</v>
      </c>
      <c r="H1204" s="3" t="s">
        <v>13</v>
      </c>
      <c r="I1204" s="2">
        <v>2016</v>
      </c>
      <c r="J1204" s="2">
        <v>600</v>
      </c>
      <c r="K1204" s="2">
        <v>160</v>
      </c>
      <c r="L1204" s="2">
        <v>0.51</v>
      </c>
      <c r="M1204" s="1">
        <v>2.3199999999999998</v>
      </c>
      <c r="N1204" s="1">
        <v>3.0000000000000001E-5</v>
      </c>
      <c r="O1204" s="1">
        <v>0.112</v>
      </c>
      <c r="P1204" s="1">
        <v>7.9999999999999996E-6</v>
      </c>
      <c r="Q1204" s="1">
        <v>0.130063485905899</v>
      </c>
      <c r="R1204" s="1">
        <v>7.3396825857360102E-3</v>
      </c>
      <c r="S1204" s="16">
        <f t="shared" si="126"/>
        <v>0.66468649121314605</v>
      </c>
      <c r="T1204" s="16">
        <f t="shared" si="127"/>
        <v>3.3933887417126295E-2</v>
      </c>
      <c r="U1204" s="5">
        <f t="shared" si="128"/>
        <v>1.8210588800360165E-3</v>
      </c>
      <c r="V1204" s="18">
        <f t="shared" si="129"/>
        <v>9.2969554567469295E-5</v>
      </c>
      <c r="W1204" s="18">
        <f t="shared" si="130"/>
        <v>8.5531990202071751E-5</v>
      </c>
      <c r="X1204" s="5">
        <f>LOOKUP(G388,'Load Factor Adjustment'!$A$19:$A$27,'Load Factor Adjustment'!$D$19:$D$27)</f>
        <v>0.68571428571428572</v>
      </c>
      <c r="Y1204" s="5">
        <f t="shared" si="131"/>
        <v>1.2487260891675541E-3</v>
      </c>
      <c r="Z1204" s="18">
        <f t="shared" si="132"/>
        <v>5.8650507567134917E-5</v>
      </c>
    </row>
    <row r="1205" spans="1:26" s="5" customFormat="1" ht="15" customHeight="1" x14ac:dyDescent="0.25">
      <c r="A1205" s="2">
        <v>2016</v>
      </c>
      <c r="B1205" s="2">
        <v>2581</v>
      </c>
      <c r="C1205" s="3" t="s">
        <v>10</v>
      </c>
      <c r="D1205" s="4">
        <v>42927</v>
      </c>
      <c r="E1205" s="2">
        <v>6861</v>
      </c>
      <c r="F1205" s="3" t="s">
        <v>5</v>
      </c>
      <c r="G1205" s="3" t="s">
        <v>20</v>
      </c>
      <c r="H1205" s="3" t="s">
        <v>4</v>
      </c>
      <c r="I1205" s="2">
        <v>1967</v>
      </c>
      <c r="J1205" s="2">
        <v>600</v>
      </c>
      <c r="K1205" s="2">
        <v>165</v>
      </c>
      <c r="L1205" s="2">
        <v>0.51</v>
      </c>
      <c r="M1205" s="1">
        <v>13.02</v>
      </c>
      <c r="N1205" s="1">
        <v>2.9999999999999997E-4</v>
      </c>
      <c r="O1205" s="1">
        <v>0.55400000000000005</v>
      </c>
      <c r="P1205" s="1">
        <v>4.0299999999999997E-5</v>
      </c>
      <c r="Q1205" s="1">
        <v>0.92498216055362403</v>
      </c>
      <c r="R1205" s="1">
        <v>5.7747381837899299E-2</v>
      </c>
      <c r="S1205" s="16"/>
      <c r="T1205" s="16"/>
      <c r="V1205" s="18"/>
      <c r="W1205" s="18"/>
      <c r="Z1205" s="18"/>
    </row>
    <row r="1206" spans="1:26" s="5" customFormat="1" ht="15" customHeight="1" x14ac:dyDescent="0.25">
      <c r="A1206" s="2">
        <v>2016</v>
      </c>
      <c r="B1206" s="2">
        <v>2581</v>
      </c>
      <c r="C1206" s="3" t="s">
        <v>10</v>
      </c>
      <c r="D1206" s="4">
        <v>42927</v>
      </c>
      <c r="E1206" s="2">
        <v>6862</v>
      </c>
      <c r="F1206" s="3" t="s">
        <v>2</v>
      </c>
      <c r="G1206" s="3" t="s">
        <v>20</v>
      </c>
      <c r="H1206" s="3" t="s">
        <v>13</v>
      </c>
      <c r="I1206" s="2">
        <v>2016</v>
      </c>
      <c r="J1206" s="2">
        <v>600</v>
      </c>
      <c r="K1206" s="2">
        <v>160</v>
      </c>
      <c r="L1206" s="2">
        <v>0.51</v>
      </c>
      <c r="M1206" s="1">
        <v>2.3199999999999998</v>
      </c>
      <c r="N1206" s="1">
        <v>3.0000000000000001E-5</v>
      </c>
      <c r="O1206" s="1">
        <v>0.112</v>
      </c>
      <c r="P1206" s="1">
        <v>7.9999999999999996E-6</v>
      </c>
      <c r="Q1206" s="1">
        <v>0.130063485905899</v>
      </c>
      <c r="R1206" s="1">
        <v>7.3396825857360102E-3</v>
      </c>
      <c r="S1206" s="16">
        <f t="shared" si="126"/>
        <v>0.79491867464772503</v>
      </c>
      <c r="T1206" s="16">
        <f t="shared" si="127"/>
        <v>5.0407699252163291E-2</v>
      </c>
      <c r="U1206" s="5">
        <f t="shared" si="128"/>
        <v>2.1778593825965069E-3</v>
      </c>
      <c r="V1206" s="18">
        <f t="shared" si="129"/>
        <v>1.3810328562236518E-4</v>
      </c>
      <c r="W1206" s="18">
        <f t="shared" si="130"/>
        <v>1.2705502277257598E-4</v>
      </c>
      <c r="X1206" s="5">
        <f>LOOKUP(G390,'Load Factor Adjustment'!$A$19:$A$27,'Load Factor Adjustment'!$D$19:$D$27)</f>
        <v>0.68571428571428572</v>
      </c>
      <c r="Y1206" s="5">
        <f t="shared" si="131"/>
        <v>1.493389290923319E-3</v>
      </c>
      <c r="Z1206" s="18">
        <f t="shared" si="132"/>
        <v>8.7123444186909245E-5</v>
      </c>
    </row>
    <row r="1207" spans="1:26" s="5" customFormat="1" ht="15" customHeight="1" x14ac:dyDescent="0.25">
      <c r="A1207" s="2">
        <v>2016</v>
      </c>
      <c r="B1207" s="2">
        <v>2582</v>
      </c>
      <c r="C1207" s="3" t="s">
        <v>10</v>
      </c>
      <c r="D1207" s="4">
        <v>43038</v>
      </c>
      <c r="E1207" s="2">
        <v>6857</v>
      </c>
      <c r="F1207" s="3" t="s">
        <v>5</v>
      </c>
      <c r="G1207" s="3" t="s">
        <v>1</v>
      </c>
      <c r="H1207" s="3" t="s">
        <v>4</v>
      </c>
      <c r="I1207" s="2">
        <v>1991</v>
      </c>
      <c r="J1207" s="2">
        <v>350</v>
      </c>
      <c r="K1207" s="2">
        <v>95</v>
      </c>
      <c r="L1207" s="2">
        <v>0.7</v>
      </c>
      <c r="M1207" s="1">
        <v>8.17</v>
      </c>
      <c r="N1207" s="1">
        <v>1.9000000000000001E-4</v>
      </c>
      <c r="O1207" s="1">
        <v>0.47899999999999998</v>
      </c>
      <c r="P1207" s="1">
        <v>3.6100000000000003E-5</v>
      </c>
      <c r="Q1207" s="1">
        <v>0.26079185873109501</v>
      </c>
      <c r="R1207" s="1">
        <v>2.2014013522971599E-2</v>
      </c>
      <c r="S1207" s="16"/>
      <c r="T1207" s="16"/>
      <c r="V1207" s="18"/>
      <c r="W1207" s="18"/>
      <c r="Z1207" s="18"/>
    </row>
    <row r="1208" spans="1:26" s="5" customFormat="1" ht="15" customHeight="1" x14ac:dyDescent="0.25">
      <c r="A1208" s="2">
        <v>2016</v>
      </c>
      <c r="B1208" s="2">
        <v>2582</v>
      </c>
      <c r="C1208" s="3" t="s">
        <v>10</v>
      </c>
      <c r="D1208" s="4">
        <v>43038</v>
      </c>
      <c r="E1208" s="2">
        <v>6858</v>
      </c>
      <c r="F1208" s="3" t="s">
        <v>2</v>
      </c>
      <c r="G1208" s="3" t="s">
        <v>1</v>
      </c>
      <c r="H1208" s="3" t="s">
        <v>0</v>
      </c>
      <c r="I1208" s="2">
        <v>2016</v>
      </c>
      <c r="J1208" s="2">
        <v>350</v>
      </c>
      <c r="K1208" s="2">
        <v>100</v>
      </c>
      <c r="L1208" s="2">
        <v>0.7</v>
      </c>
      <c r="M1208" s="1">
        <v>0.26</v>
      </c>
      <c r="N1208" s="1">
        <v>3.9999999999999998E-6</v>
      </c>
      <c r="O1208" s="1">
        <v>8.9999999999999993E-3</v>
      </c>
      <c r="P1208" s="1">
        <v>3.9999999999999998E-7</v>
      </c>
      <c r="Q1208" s="1">
        <v>7.2106477673233201E-3</v>
      </c>
      <c r="R1208" s="1">
        <v>2.61959861839971E-4</v>
      </c>
      <c r="S1208" s="16">
        <f t="shared" si="126"/>
        <v>0.25358121096377167</v>
      </c>
      <c r="T1208" s="16">
        <f t="shared" si="127"/>
        <v>2.1752053661131629E-2</v>
      </c>
      <c r="U1208" s="5">
        <f t="shared" si="128"/>
        <v>6.9474304373636072E-4</v>
      </c>
      <c r="V1208" s="18">
        <f t="shared" si="129"/>
        <v>5.9594667564744191E-5</v>
      </c>
      <c r="W1208" s="18">
        <f t="shared" si="130"/>
        <v>5.4827094159564655E-5</v>
      </c>
      <c r="X1208" s="5">
        <f>LOOKUP(G392,'Load Factor Adjustment'!$A$19:$A$27,'Load Factor Adjustment'!$D$19:$D$27)</f>
        <v>0.68571428571428572</v>
      </c>
      <c r="Y1208" s="5">
        <f t="shared" si="131"/>
        <v>4.7639522999064736E-4</v>
      </c>
      <c r="Z1208" s="18">
        <f t="shared" si="132"/>
        <v>3.7595721709415762E-5</v>
      </c>
    </row>
    <row r="1209" spans="1:26" s="5" customFormat="1" ht="15" customHeight="1" x14ac:dyDescent="0.25">
      <c r="A1209" s="2">
        <v>2016</v>
      </c>
      <c r="B1209" s="2">
        <v>2583</v>
      </c>
      <c r="C1209" s="3" t="s">
        <v>10</v>
      </c>
      <c r="D1209" s="4">
        <v>43033</v>
      </c>
      <c r="E1209" s="2">
        <v>6865</v>
      </c>
      <c r="F1209" s="3" t="s">
        <v>5</v>
      </c>
      <c r="G1209" s="3" t="s">
        <v>1</v>
      </c>
      <c r="H1209" s="3" t="s">
        <v>4</v>
      </c>
      <c r="I1209" s="2">
        <v>1979</v>
      </c>
      <c r="J1209" s="2">
        <v>350</v>
      </c>
      <c r="K1209" s="2">
        <v>216</v>
      </c>
      <c r="L1209" s="2">
        <v>0.7</v>
      </c>
      <c r="M1209" s="1">
        <v>11.16</v>
      </c>
      <c r="N1209" s="1">
        <v>2.5999999999999998E-4</v>
      </c>
      <c r="O1209" s="1">
        <v>0.39600000000000002</v>
      </c>
      <c r="P1209" s="1">
        <v>2.8799999999999999E-5</v>
      </c>
      <c r="Q1209" s="1">
        <v>0.83299997740859799</v>
      </c>
      <c r="R1209" s="1">
        <v>4.32599985779007E-2</v>
      </c>
      <c r="S1209" s="16"/>
      <c r="T1209" s="16"/>
      <c r="V1209" s="18"/>
      <c r="W1209" s="18"/>
      <c r="Z1209" s="18"/>
    </row>
    <row r="1210" spans="1:26" s="5" customFormat="1" ht="15" customHeight="1" x14ac:dyDescent="0.25">
      <c r="A1210" s="2">
        <v>2016</v>
      </c>
      <c r="B1210" s="2">
        <v>2583</v>
      </c>
      <c r="C1210" s="3" t="s">
        <v>10</v>
      </c>
      <c r="D1210" s="4">
        <v>43033</v>
      </c>
      <c r="E1210" s="2">
        <v>6866</v>
      </c>
      <c r="F1210" s="3" t="s">
        <v>2</v>
      </c>
      <c r="G1210" s="3" t="s">
        <v>1</v>
      </c>
      <c r="H1210" s="3" t="s">
        <v>0</v>
      </c>
      <c r="I1210" s="2">
        <v>2017</v>
      </c>
      <c r="J1210" s="2">
        <v>350</v>
      </c>
      <c r="K1210" s="2">
        <v>215</v>
      </c>
      <c r="L1210" s="2">
        <v>0.7</v>
      </c>
      <c r="M1210" s="1">
        <v>0.26</v>
      </c>
      <c r="N1210" s="1">
        <v>3.5999999999999998E-6</v>
      </c>
      <c r="O1210" s="1">
        <v>8.9999999999999993E-3</v>
      </c>
      <c r="P1210" s="1">
        <v>2.9999999999999999E-7</v>
      </c>
      <c r="Q1210" s="1">
        <v>1.5462248401175001E-2</v>
      </c>
      <c r="R1210" s="1">
        <v>5.5305263120136001E-4</v>
      </c>
      <c r="S1210" s="16">
        <f t="shared" si="126"/>
        <v>0.81753772900742294</v>
      </c>
      <c r="T1210" s="16">
        <f t="shared" si="127"/>
        <v>4.270694594669934E-2</v>
      </c>
      <c r="U1210" s="5">
        <f t="shared" si="128"/>
        <v>2.2398293945408848E-3</v>
      </c>
      <c r="V1210" s="18">
        <f t="shared" si="129"/>
        <v>1.1700533136082011E-4</v>
      </c>
      <c r="W1210" s="18">
        <f t="shared" si="130"/>
        <v>1.0764490485195451E-4</v>
      </c>
      <c r="X1210" s="5">
        <f>LOOKUP(G394,'Load Factor Adjustment'!$A$19:$A$27,'Load Factor Adjustment'!$D$19:$D$27)</f>
        <v>0.68571428571428572</v>
      </c>
      <c r="Y1210" s="5">
        <f t="shared" si="131"/>
        <v>1.5358830133994639E-3</v>
      </c>
      <c r="Z1210" s="18">
        <f t="shared" si="132"/>
        <v>7.3813649041340237E-5</v>
      </c>
    </row>
    <row r="1211" spans="1:26" s="5" customFormat="1" ht="15" customHeight="1" x14ac:dyDescent="0.25">
      <c r="A1211" s="2">
        <v>2017</v>
      </c>
      <c r="B1211" s="2">
        <v>2584</v>
      </c>
      <c r="C1211" s="3" t="s">
        <v>10</v>
      </c>
      <c r="D1211" s="4">
        <v>43059</v>
      </c>
      <c r="E1211" s="2">
        <v>6855</v>
      </c>
      <c r="F1211" s="3" t="s">
        <v>5</v>
      </c>
      <c r="G1211" s="3" t="s">
        <v>1</v>
      </c>
      <c r="H1211" s="3" t="s">
        <v>4</v>
      </c>
      <c r="I1211" s="2">
        <v>1965</v>
      </c>
      <c r="J1211" s="2">
        <v>400</v>
      </c>
      <c r="K1211" s="2">
        <v>58</v>
      </c>
      <c r="L1211" s="2">
        <v>0.7</v>
      </c>
      <c r="M1211" s="1">
        <v>12.09</v>
      </c>
      <c r="N1211" s="1">
        <v>2.7999999999999998E-4</v>
      </c>
      <c r="O1211" s="1">
        <v>0.60499999999999998</v>
      </c>
      <c r="P1211" s="1">
        <v>4.3999999999999999E-5</v>
      </c>
      <c r="Q1211" s="1">
        <v>0.276574073702054</v>
      </c>
      <c r="R1211" s="1">
        <v>2.0282098835291799E-2</v>
      </c>
      <c r="S1211" s="16"/>
      <c r="T1211" s="16"/>
      <c r="V1211" s="18"/>
      <c r="W1211" s="18"/>
      <c r="Z1211" s="18"/>
    </row>
    <row r="1212" spans="1:26" s="5" customFormat="1" ht="15" customHeight="1" x14ac:dyDescent="0.25">
      <c r="A1212" s="2">
        <v>2017</v>
      </c>
      <c r="B1212" s="2">
        <v>2584</v>
      </c>
      <c r="C1212" s="3" t="s">
        <v>10</v>
      </c>
      <c r="D1212" s="4">
        <v>43059</v>
      </c>
      <c r="E1212" s="2">
        <v>6856</v>
      </c>
      <c r="F1212" s="3" t="s">
        <v>2</v>
      </c>
      <c r="G1212" s="3" t="s">
        <v>1</v>
      </c>
      <c r="H1212" s="3" t="s">
        <v>0</v>
      </c>
      <c r="I1212" s="2">
        <v>2016</v>
      </c>
      <c r="J1212" s="2">
        <v>400</v>
      </c>
      <c r="K1212" s="2">
        <v>58</v>
      </c>
      <c r="L1212" s="2">
        <v>0.7</v>
      </c>
      <c r="M1212" s="1">
        <v>2.74</v>
      </c>
      <c r="N1212" s="1">
        <v>3.6000000000000001E-5</v>
      </c>
      <c r="O1212" s="1">
        <v>8.9999999999999993E-3</v>
      </c>
      <c r="P1212" s="1">
        <v>8.9999999999999996E-7</v>
      </c>
      <c r="Q1212" s="1">
        <v>5.0338270963991197E-2</v>
      </c>
      <c r="R1212" s="1">
        <v>1.9333332221000099E-4</v>
      </c>
      <c r="S1212" s="16">
        <f t="shared" si="126"/>
        <v>0.22623580273806282</v>
      </c>
      <c r="T1212" s="16">
        <f t="shared" si="127"/>
        <v>2.0088765513081797E-2</v>
      </c>
      <c r="U1212" s="5">
        <f t="shared" si="128"/>
        <v>6.1982411709058305E-4</v>
      </c>
      <c r="V1212" s="18">
        <f t="shared" si="129"/>
        <v>5.5037713734470677E-5</v>
      </c>
      <c r="W1212" s="18">
        <f t="shared" si="130"/>
        <v>5.0634696635713027E-5</v>
      </c>
      <c r="X1212" s="5">
        <f>LOOKUP(G396,'Load Factor Adjustment'!$A$19:$A$27,'Load Factor Adjustment'!$D$19:$D$27)</f>
        <v>0.68571428571428572</v>
      </c>
      <c r="Y1212" s="5">
        <f t="shared" si="131"/>
        <v>4.2502225171925693E-4</v>
      </c>
      <c r="Z1212" s="18">
        <f t="shared" si="132"/>
        <v>3.4720934835917505E-5</v>
      </c>
    </row>
    <row r="1213" spans="1:26" s="5" customFormat="1" ht="15" customHeight="1" x14ac:dyDescent="0.25">
      <c r="A1213" s="2">
        <v>2016</v>
      </c>
      <c r="B1213" s="2">
        <v>2585</v>
      </c>
      <c r="C1213" s="3" t="s">
        <v>10</v>
      </c>
      <c r="D1213" s="4">
        <v>42942</v>
      </c>
      <c r="E1213" s="2">
        <v>6859</v>
      </c>
      <c r="F1213" s="3" t="s">
        <v>5</v>
      </c>
      <c r="G1213" s="3" t="s">
        <v>20</v>
      </c>
      <c r="H1213" s="3" t="s">
        <v>4</v>
      </c>
      <c r="I1213" s="2">
        <v>1971</v>
      </c>
      <c r="J1213" s="2">
        <v>600</v>
      </c>
      <c r="K1213" s="2">
        <v>165</v>
      </c>
      <c r="L1213" s="2">
        <v>0.51</v>
      </c>
      <c r="M1213" s="1">
        <v>11.16</v>
      </c>
      <c r="N1213" s="1">
        <v>2.5999999999999998E-4</v>
      </c>
      <c r="O1213" s="1">
        <v>0.39600000000000002</v>
      </c>
      <c r="P1213" s="1">
        <v>2.8799999999999999E-5</v>
      </c>
      <c r="Q1213" s="1">
        <v>0.79474997711904505</v>
      </c>
      <c r="R1213" s="1">
        <v>4.1273570002862303E-2</v>
      </c>
      <c r="S1213" s="16"/>
      <c r="T1213" s="16"/>
      <c r="V1213" s="18"/>
      <c r="W1213" s="18"/>
      <c r="Z1213" s="18"/>
    </row>
    <row r="1214" spans="1:26" s="5" customFormat="1" ht="15" customHeight="1" x14ac:dyDescent="0.25">
      <c r="A1214" s="2">
        <v>2016</v>
      </c>
      <c r="B1214" s="2">
        <v>2585</v>
      </c>
      <c r="C1214" s="3" t="s">
        <v>10</v>
      </c>
      <c r="D1214" s="4">
        <v>42942</v>
      </c>
      <c r="E1214" s="2">
        <v>6860</v>
      </c>
      <c r="F1214" s="3" t="s">
        <v>2</v>
      </c>
      <c r="G1214" s="3" t="s">
        <v>20</v>
      </c>
      <c r="H1214" s="3" t="s">
        <v>13</v>
      </c>
      <c r="I1214" s="2">
        <v>2015</v>
      </c>
      <c r="J1214" s="2">
        <v>600</v>
      </c>
      <c r="K1214" s="2">
        <v>160</v>
      </c>
      <c r="L1214" s="2">
        <v>0.51</v>
      </c>
      <c r="M1214" s="1">
        <v>2.3199999999999998</v>
      </c>
      <c r="N1214" s="1">
        <v>3.0000000000000001E-5</v>
      </c>
      <c r="O1214" s="1">
        <v>0.112</v>
      </c>
      <c r="P1214" s="1">
        <v>7.9999999999999996E-6</v>
      </c>
      <c r="Q1214" s="1">
        <v>0.130063485905899</v>
      </c>
      <c r="R1214" s="1">
        <v>7.3396825857360102E-3</v>
      </c>
      <c r="S1214" s="16">
        <f t="shared" si="126"/>
        <v>0.66468649121314605</v>
      </c>
      <c r="T1214" s="16">
        <f t="shared" si="127"/>
        <v>3.3933887417126295E-2</v>
      </c>
      <c r="U1214" s="5">
        <f t="shared" si="128"/>
        <v>1.8210588800360165E-3</v>
      </c>
      <c r="V1214" s="18">
        <f t="shared" si="129"/>
        <v>9.2969554567469295E-5</v>
      </c>
      <c r="W1214" s="18">
        <f t="shared" si="130"/>
        <v>8.5531990202071751E-5</v>
      </c>
      <c r="X1214" s="5">
        <f>LOOKUP(G398,'Load Factor Adjustment'!$A$19:$A$27,'Load Factor Adjustment'!$D$19:$D$27)</f>
        <v>0.68571428571428572</v>
      </c>
      <c r="Y1214" s="5">
        <f t="shared" si="131"/>
        <v>1.2487260891675541E-3</v>
      </c>
      <c r="Z1214" s="18">
        <f t="shared" si="132"/>
        <v>5.8650507567134917E-5</v>
      </c>
    </row>
    <row r="1215" spans="1:26" s="5" customFormat="1" ht="15" customHeight="1" x14ac:dyDescent="0.25">
      <c r="A1215" s="2">
        <v>2016</v>
      </c>
      <c r="B1215" s="2">
        <v>2586</v>
      </c>
      <c r="C1215" s="3" t="s">
        <v>9</v>
      </c>
      <c r="D1215" s="4">
        <v>43066</v>
      </c>
      <c r="E1215" s="2">
        <v>6951</v>
      </c>
      <c r="F1215" s="3" t="s">
        <v>5</v>
      </c>
      <c r="G1215" s="3" t="s">
        <v>1</v>
      </c>
      <c r="H1215" s="3" t="s">
        <v>4</v>
      </c>
      <c r="I1215" s="2">
        <v>1981</v>
      </c>
      <c r="J1215" s="2">
        <v>250</v>
      </c>
      <c r="K1215" s="2">
        <v>84</v>
      </c>
      <c r="L1215" s="2">
        <v>0.7</v>
      </c>
      <c r="M1215" s="1">
        <v>12.09</v>
      </c>
      <c r="N1215" s="1">
        <v>2.7999999999999998E-4</v>
      </c>
      <c r="O1215" s="1">
        <v>0.60499999999999998</v>
      </c>
      <c r="P1215" s="1">
        <v>4.3999999999999999E-5</v>
      </c>
      <c r="Q1215" s="1">
        <v>0.241273147723577</v>
      </c>
      <c r="R1215" s="1">
        <v>1.6932870446751701E-2</v>
      </c>
      <c r="S1215" s="16"/>
      <c r="T1215" s="16"/>
      <c r="V1215" s="18"/>
      <c r="W1215" s="18"/>
      <c r="Z1215" s="18"/>
    </row>
    <row r="1216" spans="1:26" s="5" customFormat="1" ht="15" customHeight="1" x14ac:dyDescent="0.25">
      <c r="A1216" s="2">
        <v>2016</v>
      </c>
      <c r="B1216" s="2">
        <v>2586</v>
      </c>
      <c r="C1216" s="3" t="s">
        <v>9</v>
      </c>
      <c r="D1216" s="4">
        <v>43066</v>
      </c>
      <c r="E1216" s="2">
        <v>6952</v>
      </c>
      <c r="F1216" s="3" t="s">
        <v>2</v>
      </c>
      <c r="G1216" s="3" t="s">
        <v>1</v>
      </c>
      <c r="H1216" s="3" t="s">
        <v>0</v>
      </c>
      <c r="I1216" s="2">
        <v>2016</v>
      </c>
      <c r="J1216" s="2">
        <v>250</v>
      </c>
      <c r="K1216" s="2">
        <v>105</v>
      </c>
      <c r="L1216" s="2">
        <v>0.7</v>
      </c>
      <c r="M1216" s="1">
        <v>0.26</v>
      </c>
      <c r="N1216" s="1">
        <v>3.9999999999999998E-6</v>
      </c>
      <c r="O1216" s="1">
        <v>8.9999999999999993E-3</v>
      </c>
      <c r="P1216" s="1">
        <v>3.9999999999999998E-7</v>
      </c>
      <c r="Q1216" s="1">
        <v>5.3674765670253801E-3</v>
      </c>
      <c r="R1216" s="1">
        <v>1.9241897047569999E-4</v>
      </c>
      <c r="S1216" s="16">
        <f t="shared" si="126"/>
        <v>0.23590567115655162</v>
      </c>
      <c r="T1216" s="16">
        <f t="shared" si="127"/>
        <v>1.6740451476276001E-2</v>
      </c>
      <c r="U1216" s="5">
        <f t="shared" si="128"/>
        <v>6.4631690727822366E-4</v>
      </c>
      <c r="V1216" s="18">
        <f t="shared" si="129"/>
        <v>4.586425061993425E-5</v>
      </c>
      <c r="W1216" s="18">
        <f t="shared" si="130"/>
        <v>4.2195110570339511E-5</v>
      </c>
      <c r="X1216" s="5">
        <f>LOOKUP(G400,'Load Factor Adjustment'!$A$19:$A$27,'Load Factor Adjustment'!$D$19:$D$27)</f>
        <v>0.68571428571428572</v>
      </c>
      <c r="Y1216" s="5">
        <f t="shared" si="131"/>
        <v>4.4318873641935335E-4</v>
      </c>
      <c r="Z1216" s="18">
        <f t="shared" si="132"/>
        <v>2.8933790105375666E-5</v>
      </c>
    </row>
    <row r="1217" spans="1:26" s="5" customFormat="1" ht="15" customHeight="1" x14ac:dyDescent="0.25">
      <c r="A1217" s="2">
        <v>2017</v>
      </c>
      <c r="B1217" s="2">
        <v>2587</v>
      </c>
      <c r="C1217" s="3" t="s">
        <v>9</v>
      </c>
      <c r="D1217" s="4">
        <v>42944</v>
      </c>
      <c r="E1217" s="2">
        <v>6945</v>
      </c>
      <c r="F1217" s="3" t="s">
        <v>5</v>
      </c>
      <c r="G1217" s="3" t="s">
        <v>1</v>
      </c>
      <c r="H1217" s="3" t="s">
        <v>4</v>
      </c>
      <c r="I1217" s="2">
        <v>1994</v>
      </c>
      <c r="J1217" s="2">
        <v>650</v>
      </c>
      <c r="K1217" s="2">
        <v>100</v>
      </c>
      <c r="L1217" s="2">
        <v>0.7</v>
      </c>
      <c r="M1217" s="1">
        <v>8.17</v>
      </c>
      <c r="N1217" s="1">
        <v>1.9000000000000001E-4</v>
      </c>
      <c r="O1217" s="1">
        <v>0.47899999999999998</v>
      </c>
      <c r="P1217" s="1">
        <v>3.6100000000000003E-5</v>
      </c>
      <c r="Q1217" s="1">
        <v>0.52411265290167497</v>
      </c>
      <c r="R1217" s="1">
        <v>4.5750769968550702E-2</v>
      </c>
      <c r="S1217" s="16"/>
      <c r="T1217" s="16"/>
      <c r="V1217" s="18"/>
      <c r="W1217" s="18"/>
      <c r="Z1217" s="18"/>
    </row>
    <row r="1218" spans="1:26" s="5" customFormat="1" ht="15" customHeight="1" x14ac:dyDescent="0.25">
      <c r="A1218" s="2">
        <v>2017</v>
      </c>
      <c r="B1218" s="2">
        <v>2587</v>
      </c>
      <c r="C1218" s="3" t="s">
        <v>9</v>
      </c>
      <c r="D1218" s="4">
        <v>42944</v>
      </c>
      <c r="E1218" s="2">
        <v>6946</v>
      </c>
      <c r="F1218" s="3" t="s">
        <v>2</v>
      </c>
      <c r="G1218" s="3" t="s">
        <v>1</v>
      </c>
      <c r="H1218" s="3" t="s">
        <v>0</v>
      </c>
      <c r="I1218" s="2">
        <v>2016</v>
      </c>
      <c r="J1218" s="2">
        <v>650</v>
      </c>
      <c r="K1218" s="2">
        <v>125</v>
      </c>
      <c r="L1218" s="2">
        <v>0.7</v>
      </c>
      <c r="M1218" s="1">
        <v>2.3199999999999998</v>
      </c>
      <c r="N1218" s="1">
        <v>3.0000000000000001E-5</v>
      </c>
      <c r="O1218" s="1">
        <v>0.112</v>
      </c>
      <c r="P1218" s="1">
        <v>7.9999999999999996E-6</v>
      </c>
      <c r="Q1218" s="1">
        <v>0.15156008181389599</v>
      </c>
      <c r="R1218" s="1">
        <v>8.6516204356524695E-3</v>
      </c>
      <c r="S1218" s="16">
        <f t="shared" si="126"/>
        <v>0.37255257108777895</v>
      </c>
      <c r="T1218" s="16">
        <f t="shared" si="127"/>
        <v>3.709914953289823E-2</v>
      </c>
      <c r="U1218" s="5">
        <f t="shared" si="128"/>
        <v>1.020691975582956E-3</v>
      </c>
      <c r="V1218" s="18">
        <f t="shared" si="129"/>
        <v>1.0164150556958419E-4</v>
      </c>
      <c r="W1218" s="18">
        <f t="shared" si="130"/>
        <v>9.3510185124017452E-5</v>
      </c>
      <c r="X1218" s="5">
        <f>LOOKUP(G402,'Load Factor Adjustment'!$A$19:$A$27,'Load Factor Adjustment'!$D$19:$D$27)</f>
        <v>0.68571428571428572</v>
      </c>
      <c r="Y1218" s="5">
        <f t="shared" si="131"/>
        <v>6.999030689711698E-4</v>
      </c>
      <c r="Z1218" s="18">
        <f t="shared" si="132"/>
        <v>6.412126979932625E-5</v>
      </c>
    </row>
    <row r="1219" spans="1:26" s="5" customFormat="1" ht="15" customHeight="1" x14ac:dyDescent="0.25">
      <c r="A1219" s="2">
        <v>2017</v>
      </c>
      <c r="B1219" s="2">
        <v>2588</v>
      </c>
      <c r="C1219" s="3" t="s">
        <v>9</v>
      </c>
      <c r="D1219" s="4">
        <v>42962</v>
      </c>
      <c r="E1219" s="2">
        <v>6964</v>
      </c>
      <c r="F1219" s="3" t="s">
        <v>5</v>
      </c>
      <c r="G1219" s="3" t="s">
        <v>1</v>
      </c>
      <c r="H1219" s="3" t="s">
        <v>4</v>
      </c>
      <c r="I1219" s="2">
        <v>1991</v>
      </c>
      <c r="J1219" s="2">
        <v>800</v>
      </c>
      <c r="K1219" s="2">
        <v>91</v>
      </c>
      <c r="L1219" s="2">
        <v>0.7</v>
      </c>
      <c r="M1219" s="1">
        <v>8.17</v>
      </c>
      <c r="N1219" s="1">
        <v>1.9000000000000001E-4</v>
      </c>
      <c r="O1219" s="1">
        <v>0.47899999999999998</v>
      </c>
      <c r="P1219" s="1">
        <v>3.6100000000000003E-5</v>
      </c>
      <c r="Q1219" s="1">
        <v>0.58700617124987597</v>
      </c>
      <c r="R1219" s="1">
        <v>5.1240862364776797E-2</v>
      </c>
      <c r="S1219" s="16"/>
      <c r="T1219" s="16"/>
      <c r="V1219" s="18"/>
      <c r="W1219" s="18"/>
      <c r="Z1219" s="18"/>
    </row>
    <row r="1220" spans="1:26" s="5" customFormat="1" ht="15" customHeight="1" x14ac:dyDescent="0.25">
      <c r="A1220" s="2">
        <v>2017</v>
      </c>
      <c r="B1220" s="2">
        <v>2588</v>
      </c>
      <c r="C1220" s="3" t="s">
        <v>9</v>
      </c>
      <c r="D1220" s="4">
        <v>42962</v>
      </c>
      <c r="E1220" s="2">
        <v>6965</v>
      </c>
      <c r="F1220" s="3" t="s">
        <v>2</v>
      </c>
      <c r="G1220" s="3" t="s">
        <v>1</v>
      </c>
      <c r="H1220" s="3" t="s">
        <v>0</v>
      </c>
      <c r="I1220" s="2">
        <v>2016</v>
      </c>
      <c r="J1220" s="2">
        <v>800</v>
      </c>
      <c r="K1220" s="2">
        <v>94</v>
      </c>
      <c r="L1220" s="2">
        <v>0.7</v>
      </c>
      <c r="M1220" s="1">
        <v>2.74</v>
      </c>
      <c r="N1220" s="1">
        <v>3.6000000000000001E-5</v>
      </c>
      <c r="O1220" s="1">
        <v>0.112</v>
      </c>
      <c r="P1220" s="1">
        <v>7.9999999999999996E-6</v>
      </c>
      <c r="Q1220" s="1">
        <v>0.16734320787561499</v>
      </c>
      <c r="R1220" s="1">
        <v>8.35555560916873E-3</v>
      </c>
      <c r="S1220" s="16">
        <f t="shared" ref="S1220:S1282" si="133">Q1219-Q1220</f>
        <v>0.41966296337426101</v>
      </c>
      <c r="T1220" s="16">
        <f t="shared" ref="T1220:T1282" si="134">R1219-R1220</f>
        <v>4.2885306755608067E-2</v>
      </c>
      <c r="U1220" s="5">
        <f t="shared" ref="U1220:U1282" si="135">S1220/365</f>
        <v>1.149761543491126E-3</v>
      </c>
      <c r="V1220" s="18">
        <f t="shared" ref="V1220:V1282" si="136">T1220/365</f>
        <v>1.1749399111125498E-4</v>
      </c>
      <c r="W1220" s="18">
        <f t="shared" ref="W1220:W1282" si="137">V1220*0.92</f>
        <v>1.0809447182235458E-4</v>
      </c>
      <c r="X1220" s="5">
        <f>LOOKUP(G404,'Load Factor Adjustment'!$A$19:$A$27,'Load Factor Adjustment'!$D$19:$D$27)</f>
        <v>0.68571428571428572</v>
      </c>
      <c r="Y1220" s="5">
        <f t="shared" ref="Y1220:Y1282" si="138">U1220*X1220</f>
        <v>7.8840791553677213E-4</v>
      </c>
      <c r="Z1220" s="18">
        <f t="shared" ref="Z1220:Z1282" si="139">W1220*X1220</f>
        <v>7.4121923535328864E-5</v>
      </c>
    </row>
    <row r="1221" spans="1:26" s="5" customFormat="1" ht="15" customHeight="1" x14ac:dyDescent="0.25">
      <c r="A1221" s="2">
        <v>2017</v>
      </c>
      <c r="B1221" s="2">
        <v>2589</v>
      </c>
      <c r="C1221" s="3" t="s">
        <v>9</v>
      </c>
      <c r="D1221" s="4">
        <v>42949</v>
      </c>
      <c r="E1221" s="2">
        <v>6962</v>
      </c>
      <c r="F1221" s="3" t="s">
        <v>5</v>
      </c>
      <c r="G1221" s="3" t="s">
        <v>24</v>
      </c>
      <c r="H1221" s="3" t="s">
        <v>4</v>
      </c>
      <c r="I1221" s="2">
        <v>1990</v>
      </c>
      <c r="J1221" s="2">
        <v>1250</v>
      </c>
      <c r="K1221" s="2">
        <v>102</v>
      </c>
      <c r="L1221" s="2">
        <v>0.51</v>
      </c>
      <c r="M1221" s="1">
        <v>8.17</v>
      </c>
      <c r="N1221" s="1">
        <v>1.9000000000000001E-4</v>
      </c>
      <c r="O1221" s="1">
        <v>0.47899999999999998</v>
      </c>
      <c r="P1221" s="1">
        <v>3.6100000000000003E-5</v>
      </c>
      <c r="Q1221" s="1">
        <v>0.749020334022656</v>
      </c>
      <c r="R1221" s="1">
        <v>6.5383380488748394E-2</v>
      </c>
      <c r="S1221" s="16"/>
      <c r="T1221" s="16"/>
      <c r="V1221" s="18"/>
      <c r="W1221" s="18"/>
      <c r="Z1221" s="18"/>
    </row>
    <row r="1222" spans="1:26" s="5" customFormat="1" ht="15" customHeight="1" x14ac:dyDescent="0.25">
      <c r="A1222" s="2">
        <v>2017</v>
      </c>
      <c r="B1222" s="2">
        <v>2589</v>
      </c>
      <c r="C1222" s="3" t="s">
        <v>9</v>
      </c>
      <c r="D1222" s="4">
        <v>42949</v>
      </c>
      <c r="E1222" s="2">
        <v>6963</v>
      </c>
      <c r="F1222" s="3" t="s">
        <v>2</v>
      </c>
      <c r="G1222" s="3" t="s">
        <v>24</v>
      </c>
      <c r="H1222" s="3" t="s">
        <v>13</v>
      </c>
      <c r="I1222" s="2">
        <v>2011</v>
      </c>
      <c r="J1222" s="2">
        <v>1250</v>
      </c>
      <c r="K1222" s="2">
        <v>108</v>
      </c>
      <c r="L1222" s="2">
        <v>0.51</v>
      </c>
      <c r="M1222" s="1">
        <v>2.3199999999999998</v>
      </c>
      <c r="N1222" s="1">
        <v>3.0000000000000001E-5</v>
      </c>
      <c r="O1222" s="1">
        <v>0.112</v>
      </c>
      <c r="P1222" s="1">
        <v>7.9999999999999996E-6</v>
      </c>
      <c r="Q1222" s="1">
        <v>0.190301330301303</v>
      </c>
      <c r="R1222" s="1">
        <v>1.22946428800255E-2</v>
      </c>
      <c r="S1222" s="16">
        <f t="shared" si="133"/>
        <v>0.55871900372135297</v>
      </c>
      <c r="T1222" s="16">
        <f t="shared" si="134"/>
        <v>5.3088737608722895E-2</v>
      </c>
      <c r="U1222" s="5">
        <f t="shared" si="135"/>
        <v>1.5307369964968575E-3</v>
      </c>
      <c r="V1222" s="18">
        <f t="shared" si="136"/>
        <v>1.4544859618828191E-4</v>
      </c>
      <c r="W1222" s="18">
        <f t="shared" si="137"/>
        <v>1.3381270849321936E-4</v>
      </c>
      <c r="X1222" s="5">
        <f>LOOKUP(G406,'Load Factor Adjustment'!$A$19:$A$27,'Load Factor Adjustment'!$D$19:$D$27)</f>
        <v>0.68571428571428572</v>
      </c>
      <c r="Y1222" s="5">
        <f t="shared" si="138"/>
        <v>1.0496482261692737E-3</v>
      </c>
      <c r="Z1222" s="18">
        <f t="shared" si="139"/>
        <v>9.1757285823921845E-5</v>
      </c>
    </row>
    <row r="1223" spans="1:26" s="5" customFormat="1" ht="15" customHeight="1" x14ac:dyDescent="0.25">
      <c r="A1223" s="2">
        <v>2017</v>
      </c>
      <c r="B1223" s="2">
        <v>2590</v>
      </c>
      <c r="C1223" s="3" t="s">
        <v>9</v>
      </c>
      <c r="D1223" s="4">
        <v>42990</v>
      </c>
      <c r="E1223" s="2">
        <v>6960</v>
      </c>
      <c r="F1223" s="3" t="s">
        <v>5</v>
      </c>
      <c r="G1223" s="3" t="s">
        <v>1</v>
      </c>
      <c r="H1223" s="3" t="s">
        <v>4</v>
      </c>
      <c r="I1223" s="2">
        <v>1984</v>
      </c>
      <c r="J1223" s="2">
        <v>400</v>
      </c>
      <c r="K1223" s="2">
        <v>81</v>
      </c>
      <c r="L1223" s="2">
        <v>0.7</v>
      </c>
      <c r="M1223" s="1">
        <v>12.09</v>
      </c>
      <c r="N1223" s="1">
        <v>2.7999999999999998E-4</v>
      </c>
      <c r="O1223" s="1">
        <v>0.60499999999999998</v>
      </c>
      <c r="P1223" s="1">
        <v>4.3999999999999999E-5</v>
      </c>
      <c r="Q1223" s="1">
        <v>0.38624999948045502</v>
      </c>
      <c r="R1223" s="1">
        <v>2.83250000975627E-2</v>
      </c>
      <c r="S1223" s="16"/>
      <c r="T1223" s="16"/>
      <c r="V1223" s="18"/>
      <c r="W1223" s="18"/>
      <c r="Z1223" s="18"/>
    </row>
    <row r="1224" spans="1:26" s="5" customFormat="1" ht="15" customHeight="1" x14ac:dyDescent="0.25">
      <c r="A1224" s="2">
        <v>2017</v>
      </c>
      <c r="B1224" s="2">
        <v>2590</v>
      </c>
      <c r="C1224" s="3" t="s">
        <v>9</v>
      </c>
      <c r="D1224" s="4">
        <v>42990</v>
      </c>
      <c r="E1224" s="2">
        <v>6961</v>
      </c>
      <c r="F1224" s="3" t="s">
        <v>2</v>
      </c>
      <c r="G1224" s="3" t="s">
        <v>1</v>
      </c>
      <c r="H1224" s="3" t="s">
        <v>0</v>
      </c>
      <c r="I1224" s="2">
        <v>2015</v>
      </c>
      <c r="J1224" s="2">
        <v>400</v>
      </c>
      <c r="K1224" s="2">
        <v>93</v>
      </c>
      <c r="L1224" s="2">
        <v>0.7</v>
      </c>
      <c r="M1224" s="1">
        <v>0.26</v>
      </c>
      <c r="N1224" s="1">
        <v>3.4999999999999999E-6</v>
      </c>
      <c r="O1224" s="1">
        <v>8.9999999999999993E-3</v>
      </c>
      <c r="P1224" s="1">
        <v>8.9999999999999996E-7</v>
      </c>
      <c r="Q1224" s="1">
        <v>7.6638884873897403E-3</v>
      </c>
      <c r="R1224" s="1">
        <v>3.0999998216431102E-4</v>
      </c>
      <c r="S1224" s="16">
        <f t="shared" si="133"/>
        <v>0.37858611099306527</v>
      </c>
      <c r="T1224" s="16">
        <f t="shared" si="134"/>
        <v>2.801500011539839E-2</v>
      </c>
      <c r="U1224" s="5">
        <f t="shared" si="135"/>
        <v>1.037222221898809E-3</v>
      </c>
      <c r="V1224" s="18">
        <f t="shared" si="136"/>
        <v>7.6753424973694217E-5</v>
      </c>
      <c r="W1224" s="18">
        <f t="shared" si="137"/>
        <v>7.0613150975798686E-5</v>
      </c>
      <c r="X1224" s="5">
        <f>LOOKUP(G408,'Load Factor Adjustment'!$A$19:$A$27,'Load Factor Adjustment'!$D$19:$D$27)</f>
        <v>0.68571428571428572</v>
      </c>
      <c r="Y1224" s="5">
        <f t="shared" si="138"/>
        <v>7.1123809501632618E-4</v>
      </c>
      <c r="Z1224" s="18">
        <f t="shared" si="139"/>
        <v>4.8420446383404816E-5</v>
      </c>
    </row>
    <row r="1225" spans="1:26" s="5" customFormat="1" ht="15" customHeight="1" x14ac:dyDescent="0.25">
      <c r="A1225" s="2">
        <v>2017</v>
      </c>
      <c r="B1225" s="2">
        <v>2591</v>
      </c>
      <c r="C1225" s="3" t="s">
        <v>9</v>
      </c>
      <c r="D1225" s="4">
        <v>43028</v>
      </c>
      <c r="E1225" s="2">
        <v>6958</v>
      </c>
      <c r="F1225" s="3" t="s">
        <v>5</v>
      </c>
      <c r="G1225" s="3" t="s">
        <v>1</v>
      </c>
      <c r="H1225" s="3" t="s">
        <v>6</v>
      </c>
      <c r="I1225" s="2">
        <v>2007</v>
      </c>
      <c r="J1225" s="2">
        <v>400</v>
      </c>
      <c r="K1225" s="2">
        <v>95</v>
      </c>
      <c r="L1225" s="2">
        <v>0.7</v>
      </c>
      <c r="M1225" s="1">
        <v>4.75</v>
      </c>
      <c r="N1225" s="1">
        <v>7.1000000000000005E-5</v>
      </c>
      <c r="O1225" s="1">
        <v>0.192</v>
      </c>
      <c r="P1225" s="1">
        <v>1.4100000000000001E-5</v>
      </c>
      <c r="Q1225" s="1">
        <v>0.15176542990268899</v>
      </c>
      <c r="R1225" s="1">
        <v>8.1101851037417502E-3</v>
      </c>
      <c r="S1225" s="16"/>
      <c r="T1225" s="16"/>
      <c r="V1225" s="18"/>
      <c r="W1225" s="18"/>
      <c r="Z1225" s="18"/>
    </row>
    <row r="1226" spans="1:26" s="5" customFormat="1" ht="15" customHeight="1" x14ac:dyDescent="0.25">
      <c r="A1226" s="2">
        <v>2017</v>
      </c>
      <c r="B1226" s="2">
        <v>2591</v>
      </c>
      <c r="C1226" s="3" t="s">
        <v>9</v>
      </c>
      <c r="D1226" s="4">
        <v>43028</v>
      </c>
      <c r="E1226" s="2">
        <v>6959</v>
      </c>
      <c r="F1226" s="3" t="s">
        <v>2</v>
      </c>
      <c r="G1226" s="3" t="s">
        <v>1</v>
      </c>
      <c r="H1226" s="3" t="s">
        <v>0</v>
      </c>
      <c r="I1226" s="2">
        <v>2017</v>
      </c>
      <c r="J1226" s="2">
        <v>400</v>
      </c>
      <c r="K1226" s="2">
        <v>106</v>
      </c>
      <c r="L1226" s="2">
        <v>0.7</v>
      </c>
      <c r="M1226" s="1">
        <v>2.3199999999999998</v>
      </c>
      <c r="N1226" s="1">
        <v>3.0000000000000001E-5</v>
      </c>
      <c r="O1226" s="1">
        <v>0.112</v>
      </c>
      <c r="P1226" s="1">
        <v>7.9999999999999996E-6</v>
      </c>
      <c r="Q1226" s="1">
        <v>7.7864193971224294E-2</v>
      </c>
      <c r="R1226" s="1">
        <v>4.18765436145238E-3</v>
      </c>
      <c r="S1226" s="16">
        <f t="shared" si="133"/>
        <v>7.3901235931464693E-2</v>
      </c>
      <c r="T1226" s="16">
        <f t="shared" si="134"/>
        <v>3.9225307422893702E-3</v>
      </c>
      <c r="U1226" s="5">
        <f t="shared" si="135"/>
        <v>2.0246913953825944E-4</v>
      </c>
      <c r="V1226" s="18">
        <f t="shared" si="136"/>
        <v>1.0746659567916083E-5</v>
      </c>
      <c r="W1226" s="18">
        <f t="shared" si="137"/>
        <v>9.8869268024827967E-6</v>
      </c>
      <c r="X1226" s="5">
        <f>LOOKUP(G410,'Load Factor Adjustment'!$A$19:$A$27,'Load Factor Adjustment'!$D$19:$D$27)</f>
        <v>0.68571428571428572</v>
      </c>
      <c r="Y1226" s="5">
        <f t="shared" si="138"/>
        <v>1.3883598139766362E-4</v>
      </c>
      <c r="Z1226" s="18">
        <f t="shared" si="139"/>
        <v>6.779606950273918E-6</v>
      </c>
    </row>
    <row r="1227" spans="1:26" s="5" customFormat="1" ht="15" customHeight="1" x14ac:dyDescent="0.25">
      <c r="A1227" s="2">
        <v>2017</v>
      </c>
      <c r="B1227" s="2">
        <v>2592</v>
      </c>
      <c r="C1227" s="3" t="s">
        <v>9</v>
      </c>
      <c r="D1227" s="4">
        <v>43028</v>
      </c>
      <c r="E1227" s="2">
        <v>6957</v>
      </c>
      <c r="F1227" s="3" t="s">
        <v>5</v>
      </c>
      <c r="G1227" s="3" t="s">
        <v>1</v>
      </c>
      <c r="H1227" s="3" t="s">
        <v>6</v>
      </c>
      <c r="I1227" s="2">
        <v>2006</v>
      </c>
      <c r="J1227" s="2">
        <v>400</v>
      </c>
      <c r="K1227" s="2">
        <v>95</v>
      </c>
      <c r="L1227" s="2">
        <v>0.7</v>
      </c>
      <c r="M1227" s="1">
        <v>4.75</v>
      </c>
      <c r="N1227" s="1">
        <v>7.1000000000000005E-5</v>
      </c>
      <c r="O1227" s="1">
        <v>0.192</v>
      </c>
      <c r="P1227" s="1">
        <v>1.4100000000000001E-5</v>
      </c>
      <c r="Q1227" s="1">
        <v>0.15259814596378901</v>
      </c>
      <c r="R1227" s="1">
        <v>8.2755554718117203E-3</v>
      </c>
      <c r="S1227" s="16"/>
      <c r="T1227" s="16"/>
      <c r="V1227" s="18"/>
      <c r="W1227" s="18"/>
      <c r="Z1227" s="18"/>
    </row>
    <row r="1228" spans="1:26" s="5" customFormat="1" ht="15" customHeight="1" x14ac:dyDescent="0.25">
      <c r="A1228" s="2">
        <v>2017</v>
      </c>
      <c r="B1228" s="2">
        <v>2592</v>
      </c>
      <c r="C1228" s="3" t="s">
        <v>9</v>
      </c>
      <c r="D1228" s="4">
        <v>43028</v>
      </c>
      <c r="E1228" s="2">
        <v>6966</v>
      </c>
      <c r="F1228" s="3" t="s">
        <v>2</v>
      </c>
      <c r="G1228" s="3" t="s">
        <v>1</v>
      </c>
      <c r="H1228" s="3" t="s">
        <v>0</v>
      </c>
      <c r="I1228" s="2">
        <v>2017</v>
      </c>
      <c r="J1228" s="2">
        <v>400</v>
      </c>
      <c r="K1228" s="2">
        <v>106</v>
      </c>
      <c r="L1228" s="2">
        <v>0.7</v>
      </c>
      <c r="M1228" s="1">
        <v>2.3199999999999998</v>
      </c>
      <c r="N1228" s="1">
        <v>3.0000000000000001E-5</v>
      </c>
      <c r="O1228" s="1">
        <v>0.112</v>
      </c>
      <c r="P1228" s="1">
        <v>7.9999999999999996E-6</v>
      </c>
      <c r="Q1228" s="1">
        <v>7.7864193971224294E-2</v>
      </c>
      <c r="R1228" s="1">
        <v>4.18765436145238E-3</v>
      </c>
      <c r="S1228" s="16">
        <f t="shared" si="133"/>
        <v>7.4733951992564718E-2</v>
      </c>
      <c r="T1228" s="16">
        <f t="shared" si="134"/>
        <v>4.0879011103593403E-3</v>
      </c>
      <c r="U1228" s="5">
        <f t="shared" si="135"/>
        <v>2.047505534042869E-4</v>
      </c>
      <c r="V1228" s="18">
        <f t="shared" si="136"/>
        <v>1.1199729069477645E-5</v>
      </c>
      <c r="W1228" s="18">
        <f t="shared" si="137"/>
        <v>1.0303750743919435E-5</v>
      </c>
      <c r="X1228" s="5">
        <f>LOOKUP(G412,'Load Factor Adjustment'!$A$19:$A$27,'Load Factor Adjustment'!$D$19:$D$27)</f>
        <v>0.68571428571428572</v>
      </c>
      <c r="Y1228" s="5">
        <f t="shared" si="138"/>
        <v>1.404003794772253E-4</v>
      </c>
      <c r="Z1228" s="18">
        <f t="shared" si="139"/>
        <v>7.0654290815447558E-6</v>
      </c>
    </row>
    <row r="1229" spans="1:26" s="5" customFormat="1" ht="15" customHeight="1" x14ac:dyDescent="0.25">
      <c r="A1229" s="2">
        <v>2017</v>
      </c>
      <c r="B1229" s="2">
        <v>2593</v>
      </c>
      <c r="C1229" s="3" t="s">
        <v>9</v>
      </c>
      <c r="D1229" s="4">
        <v>43026</v>
      </c>
      <c r="E1229" s="2">
        <v>6955</v>
      </c>
      <c r="F1229" s="3" t="s">
        <v>5</v>
      </c>
      <c r="G1229" s="3" t="s">
        <v>1</v>
      </c>
      <c r="H1229" s="3" t="s">
        <v>4</v>
      </c>
      <c r="I1229" s="2">
        <v>1991</v>
      </c>
      <c r="J1229" s="2">
        <v>400</v>
      </c>
      <c r="K1229" s="2">
        <v>109</v>
      </c>
      <c r="L1229" s="2">
        <v>0.7</v>
      </c>
      <c r="M1229" s="1">
        <v>8.17</v>
      </c>
      <c r="N1229" s="1">
        <v>1.9000000000000001E-4</v>
      </c>
      <c r="O1229" s="1">
        <v>0.47899999999999998</v>
      </c>
      <c r="P1229" s="1">
        <v>3.6100000000000003E-5</v>
      </c>
      <c r="Q1229" s="1">
        <v>0.351558641023278</v>
      </c>
      <c r="R1229" s="1">
        <v>3.06882087789048E-2</v>
      </c>
      <c r="S1229" s="16"/>
      <c r="T1229" s="16"/>
      <c r="V1229" s="18"/>
      <c r="W1229" s="18"/>
      <c r="Z1229" s="18"/>
    </row>
    <row r="1230" spans="1:26" s="5" customFormat="1" ht="15" customHeight="1" x14ac:dyDescent="0.25">
      <c r="A1230" s="2">
        <v>2017</v>
      </c>
      <c r="B1230" s="2">
        <v>2593</v>
      </c>
      <c r="C1230" s="3" t="s">
        <v>9</v>
      </c>
      <c r="D1230" s="4">
        <v>43026</v>
      </c>
      <c r="E1230" s="2">
        <v>6956</v>
      </c>
      <c r="F1230" s="3" t="s">
        <v>2</v>
      </c>
      <c r="G1230" s="3" t="s">
        <v>1</v>
      </c>
      <c r="H1230" s="3" t="s">
        <v>0</v>
      </c>
      <c r="I1230" s="2">
        <v>2017</v>
      </c>
      <c r="J1230" s="2">
        <v>400</v>
      </c>
      <c r="K1230" s="2">
        <v>106</v>
      </c>
      <c r="L1230" s="2">
        <v>0.7</v>
      </c>
      <c r="M1230" s="1">
        <v>2.3199999999999998</v>
      </c>
      <c r="N1230" s="1">
        <v>3.0000000000000001E-5</v>
      </c>
      <c r="O1230" s="1">
        <v>0.112</v>
      </c>
      <c r="P1230" s="1">
        <v>7.9999999999999996E-6</v>
      </c>
      <c r="Q1230" s="1">
        <v>7.7864193971224294E-2</v>
      </c>
      <c r="R1230" s="1">
        <v>4.18765436145238E-3</v>
      </c>
      <c r="S1230" s="16">
        <f t="shared" si="133"/>
        <v>0.2736944470520537</v>
      </c>
      <c r="T1230" s="16">
        <f t="shared" si="134"/>
        <v>2.6500554417452419E-2</v>
      </c>
      <c r="U1230" s="5">
        <f t="shared" si="135"/>
        <v>7.4984780014261286E-4</v>
      </c>
      <c r="V1230" s="18">
        <f t="shared" si="136"/>
        <v>7.2604258677951832E-5</v>
      </c>
      <c r="W1230" s="18">
        <f t="shared" si="137"/>
        <v>6.6795917983715695E-5</v>
      </c>
      <c r="X1230" s="5">
        <f>LOOKUP(G414,'Load Factor Adjustment'!$A$19:$A$27,'Load Factor Adjustment'!$D$19:$D$27)</f>
        <v>0.68571428571428572</v>
      </c>
      <c r="Y1230" s="5">
        <f t="shared" si="138"/>
        <v>5.1418134866922029E-4</v>
      </c>
      <c r="Z1230" s="18">
        <f t="shared" si="139"/>
        <v>4.5802915188833618E-5</v>
      </c>
    </row>
    <row r="1231" spans="1:26" s="5" customFormat="1" ht="15" customHeight="1" x14ac:dyDescent="0.25">
      <c r="A1231" s="2">
        <v>2015</v>
      </c>
      <c r="B1231" s="2">
        <v>2594</v>
      </c>
      <c r="C1231" s="3" t="s">
        <v>9</v>
      </c>
      <c r="D1231" s="4">
        <v>42996</v>
      </c>
      <c r="E1231" s="2">
        <v>6953</v>
      </c>
      <c r="F1231" s="3" t="s">
        <v>5</v>
      </c>
      <c r="G1231" s="3" t="s">
        <v>1</v>
      </c>
      <c r="H1231" s="3" t="s">
        <v>4</v>
      </c>
      <c r="I1231" s="2">
        <v>1989</v>
      </c>
      <c r="J1231" s="2">
        <v>200</v>
      </c>
      <c r="K1231" s="2">
        <v>60</v>
      </c>
      <c r="L1231" s="2">
        <v>0.7</v>
      </c>
      <c r="M1231" s="1">
        <v>8.17</v>
      </c>
      <c r="N1231" s="1">
        <v>1.9000000000000001E-4</v>
      </c>
      <c r="O1231" s="1">
        <v>0.47899999999999998</v>
      </c>
      <c r="P1231" s="1">
        <v>3.6100000000000003E-5</v>
      </c>
      <c r="Q1231" s="1">
        <v>8.6555555138945098E-2</v>
      </c>
      <c r="R1231" s="1">
        <v>6.5075924096028399E-3</v>
      </c>
      <c r="S1231" s="16"/>
      <c r="T1231" s="16"/>
      <c r="V1231" s="18"/>
      <c r="W1231" s="18"/>
      <c r="Z1231" s="18"/>
    </row>
    <row r="1232" spans="1:26" s="5" customFormat="1" ht="15" customHeight="1" x14ac:dyDescent="0.25">
      <c r="A1232" s="2">
        <v>2015</v>
      </c>
      <c r="B1232" s="2">
        <v>2594</v>
      </c>
      <c r="C1232" s="3" t="s">
        <v>9</v>
      </c>
      <c r="D1232" s="4">
        <v>42996</v>
      </c>
      <c r="E1232" s="2">
        <v>6954</v>
      </c>
      <c r="F1232" s="3" t="s">
        <v>2</v>
      </c>
      <c r="G1232" s="3" t="s">
        <v>1</v>
      </c>
      <c r="H1232" s="3" t="s">
        <v>0</v>
      </c>
      <c r="I1232" s="2">
        <v>2017</v>
      </c>
      <c r="J1232" s="2">
        <v>200</v>
      </c>
      <c r="K1232" s="2">
        <v>74</v>
      </c>
      <c r="L1232" s="2">
        <v>0.7</v>
      </c>
      <c r="M1232" s="1">
        <v>2.74</v>
      </c>
      <c r="N1232" s="1">
        <v>3.6000000000000001E-5</v>
      </c>
      <c r="O1232" s="1">
        <v>8.9999999999999993E-3</v>
      </c>
      <c r="P1232" s="1">
        <v>8.9999999999999996E-7</v>
      </c>
      <c r="Q1232" s="1">
        <v>3.1701234151481003E-2</v>
      </c>
      <c r="R1232" s="1">
        <v>1.1305554892027E-4</v>
      </c>
      <c r="S1232" s="16">
        <f t="shared" si="133"/>
        <v>5.4854320987464095E-2</v>
      </c>
      <c r="T1232" s="16">
        <f t="shared" si="134"/>
        <v>6.3945368606825696E-3</v>
      </c>
      <c r="U1232" s="5">
        <f t="shared" si="135"/>
        <v>1.5028581092455917E-4</v>
      </c>
      <c r="V1232" s="18">
        <f t="shared" si="136"/>
        <v>1.7519279070363206E-5</v>
      </c>
      <c r="W1232" s="18">
        <f t="shared" si="137"/>
        <v>1.6117736744734151E-5</v>
      </c>
      <c r="X1232" s="5">
        <f>LOOKUP(G416,'Load Factor Adjustment'!$A$19:$A$27,'Load Factor Adjustment'!$D$19:$D$27)</f>
        <v>0.68571428571428572</v>
      </c>
      <c r="Y1232" s="5">
        <f t="shared" si="138"/>
        <v>1.0305312749112629E-4</v>
      </c>
      <c r="Z1232" s="18">
        <f t="shared" si="139"/>
        <v>1.1052162339246275E-5</v>
      </c>
    </row>
    <row r="1233" spans="1:26" s="5" customFormat="1" ht="15" customHeight="1" x14ac:dyDescent="0.25">
      <c r="A1233" s="2">
        <v>2017</v>
      </c>
      <c r="B1233" s="2">
        <v>2595</v>
      </c>
      <c r="C1233" s="3" t="s">
        <v>9</v>
      </c>
      <c r="D1233" s="4">
        <v>43019</v>
      </c>
      <c r="E1233" s="2">
        <v>6949</v>
      </c>
      <c r="F1233" s="3" t="s">
        <v>5</v>
      </c>
      <c r="G1233" s="3" t="s">
        <v>22</v>
      </c>
      <c r="H1233" s="3" t="s">
        <v>8</v>
      </c>
      <c r="I1233" s="2">
        <v>2000</v>
      </c>
      <c r="J1233" s="2">
        <v>150</v>
      </c>
      <c r="K1233" s="2">
        <v>64</v>
      </c>
      <c r="L1233" s="2">
        <v>0.37</v>
      </c>
      <c r="M1233" s="1">
        <v>6.54</v>
      </c>
      <c r="N1233" s="1">
        <v>1.4999999999999999E-4</v>
      </c>
      <c r="O1233" s="1">
        <v>0.55200000000000005</v>
      </c>
      <c r="P1233" s="1">
        <v>4.0200000000000001E-5</v>
      </c>
      <c r="Q1233" s="1">
        <v>2.7544444742119301E-2</v>
      </c>
      <c r="R1233" s="1">
        <v>2.6806793521048401E-3</v>
      </c>
      <c r="S1233" s="16"/>
      <c r="T1233" s="16"/>
      <c r="V1233" s="18"/>
      <c r="W1233" s="18"/>
      <c r="Z1233" s="18"/>
    </row>
    <row r="1234" spans="1:26" s="5" customFormat="1" ht="15" customHeight="1" x14ac:dyDescent="0.25">
      <c r="A1234" s="2">
        <v>2017</v>
      </c>
      <c r="B1234" s="2">
        <v>2595</v>
      </c>
      <c r="C1234" s="3" t="s">
        <v>9</v>
      </c>
      <c r="D1234" s="4">
        <v>43019</v>
      </c>
      <c r="E1234" s="2">
        <v>6950</v>
      </c>
      <c r="F1234" s="3" t="s">
        <v>2</v>
      </c>
      <c r="G1234" s="3" t="s">
        <v>22</v>
      </c>
      <c r="H1234" s="3" t="s">
        <v>0</v>
      </c>
      <c r="I1234" s="2">
        <v>2016</v>
      </c>
      <c r="J1234" s="2">
        <v>150</v>
      </c>
      <c r="K1234" s="2">
        <v>74</v>
      </c>
      <c r="L1234" s="2">
        <v>0.37</v>
      </c>
      <c r="M1234" s="1">
        <v>2.74</v>
      </c>
      <c r="N1234" s="1">
        <v>3.6000000000000001E-5</v>
      </c>
      <c r="O1234" s="1">
        <v>8.9999999999999993E-3</v>
      </c>
      <c r="P1234" s="1">
        <v>8.9999999999999996E-7</v>
      </c>
      <c r="Q1234" s="1">
        <v>1.2526531293589001E-2</v>
      </c>
      <c r="R1234" s="1">
        <v>4.3799849916088597E-5</v>
      </c>
      <c r="S1234" s="16">
        <f t="shared" si="133"/>
        <v>1.50179134485303E-2</v>
      </c>
      <c r="T1234" s="16">
        <f t="shared" si="134"/>
        <v>2.6368795021887515E-3</v>
      </c>
      <c r="U1234" s="5">
        <f t="shared" si="135"/>
        <v>4.1144968352137813E-5</v>
      </c>
      <c r="V1234" s="18">
        <f t="shared" si="136"/>
        <v>7.2243274032568534E-6</v>
      </c>
      <c r="W1234" s="18">
        <f t="shared" si="137"/>
        <v>6.6463812109963054E-6</v>
      </c>
      <c r="X1234" s="5">
        <f>LOOKUP(G418,'Load Factor Adjustment'!$A$19:$A$27,'Load Factor Adjustment'!$D$19:$D$27)</f>
        <v>0.68571428571428572</v>
      </c>
      <c r="Y1234" s="5">
        <f t="shared" si="138"/>
        <v>2.8213692584323072E-5</v>
      </c>
      <c r="Z1234" s="18">
        <f t="shared" si="139"/>
        <v>4.5575185446831807E-6</v>
      </c>
    </row>
    <row r="1235" spans="1:26" s="5" customFormat="1" ht="15" customHeight="1" x14ac:dyDescent="0.25">
      <c r="A1235" s="2">
        <v>2017</v>
      </c>
      <c r="B1235" s="2">
        <v>2596</v>
      </c>
      <c r="C1235" s="3" t="s">
        <v>9</v>
      </c>
      <c r="D1235" s="4">
        <v>42962</v>
      </c>
      <c r="E1235" s="2">
        <v>6947</v>
      </c>
      <c r="F1235" s="3" t="s">
        <v>5</v>
      </c>
      <c r="G1235" s="3" t="s">
        <v>1</v>
      </c>
      <c r="H1235" s="3" t="s">
        <v>4</v>
      </c>
      <c r="I1235" s="2">
        <v>1983</v>
      </c>
      <c r="J1235" s="2">
        <v>270</v>
      </c>
      <c r="K1235" s="2">
        <v>30</v>
      </c>
      <c r="L1235" s="2">
        <v>0.7</v>
      </c>
      <c r="M1235" s="1">
        <v>6.51</v>
      </c>
      <c r="N1235" s="1">
        <v>9.7999999999999997E-5</v>
      </c>
      <c r="O1235" s="1">
        <v>0.54700000000000004</v>
      </c>
      <c r="P1235" s="1">
        <v>4.2400000000000001E-5</v>
      </c>
      <c r="Q1235" s="1">
        <v>4.7137125416954903E-2</v>
      </c>
      <c r="R1235" s="1">
        <v>6.2091997767178301E-3</v>
      </c>
      <c r="S1235" s="16"/>
      <c r="T1235" s="16"/>
      <c r="V1235" s="18"/>
      <c r="W1235" s="18"/>
      <c r="Z1235" s="18"/>
    </row>
    <row r="1236" spans="1:26" s="5" customFormat="1" ht="15" customHeight="1" x14ac:dyDescent="0.25">
      <c r="A1236" s="2">
        <v>2017</v>
      </c>
      <c r="B1236" s="2">
        <v>2596</v>
      </c>
      <c r="C1236" s="3" t="s">
        <v>9</v>
      </c>
      <c r="D1236" s="4">
        <v>42962</v>
      </c>
      <c r="E1236" s="2">
        <v>6948</v>
      </c>
      <c r="F1236" s="3" t="s">
        <v>2</v>
      </c>
      <c r="G1236" s="3" t="s">
        <v>1</v>
      </c>
      <c r="H1236" s="3" t="s">
        <v>0</v>
      </c>
      <c r="I1236" s="2">
        <v>2015</v>
      </c>
      <c r="J1236" s="2">
        <v>270</v>
      </c>
      <c r="K1236" s="2">
        <v>74</v>
      </c>
      <c r="L1236" s="2">
        <v>0.7</v>
      </c>
      <c r="M1236" s="1">
        <v>2.74</v>
      </c>
      <c r="N1236" s="1">
        <v>3.6000000000000001E-5</v>
      </c>
      <c r="O1236" s="1">
        <v>8.9999999999999993E-3</v>
      </c>
      <c r="P1236" s="1">
        <v>8.9999999999999996E-7</v>
      </c>
      <c r="Q1236" s="1">
        <v>4.2990916108062098E-2</v>
      </c>
      <c r="R1236" s="1">
        <v>1.5748124082471499E-4</v>
      </c>
      <c r="S1236" s="16">
        <f t="shared" si="133"/>
        <v>4.1462093088928051E-3</v>
      </c>
      <c r="T1236" s="16">
        <f t="shared" si="134"/>
        <v>6.0517185358931148E-3</v>
      </c>
      <c r="U1236" s="5">
        <f t="shared" si="135"/>
        <v>1.1359477558610425E-5</v>
      </c>
      <c r="V1236" s="18">
        <f t="shared" si="136"/>
        <v>1.6580050783268809E-5</v>
      </c>
      <c r="W1236" s="18">
        <f t="shared" si="137"/>
        <v>1.5253646720607305E-5</v>
      </c>
      <c r="X1236" s="5">
        <f>LOOKUP(G420,'Load Factor Adjustment'!$A$19:$A$27,'Load Factor Adjustment'!$D$19:$D$27)</f>
        <v>0.68571428571428572</v>
      </c>
      <c r="Y1236" s="5">
        <f t="shared" si="138"/>
        <v>7.7893560401900057E-6</v>
      </c>
      <c r="Z1236" s="18">
        <f t="shared" si="139"/>
        <v>1.0459643465559294E-5</v>
      </c>
    </row>
    <row r="1237" spans="1:26" s="5" customFormat="1" ht="15" customHeight="1" x14ac:dyDescent="0.25">
      <c r="A1237" s="2">
        <v>2017</v>
      </c>
      <c r="B1237" s="2">
        <v>2597</v>
      </c>
      <c r="C1237" s="3" t="s">
        <v>9</v>
      </c>
      <c r="D1237" s="4">
        <v>43000</v>
      </c>
      <c r="E1237" s="2">
        <v>6936</v>
      </c>
      <c r="F1237" s="3" t="s">
        <v>5</v>
      </c>
      <c r="G1237" s="3" t="s">
        <v>1</v>
      </c>
      <c r="H1237" s="3" t="s">
        <v>8</v>
      </c>
      <c r="I1237" s="2">
        <v>1999</v>
      </c>
      <c r="J1237" s="2">
        <v>300</v>
      </c>
      <c r="K1237" s="2">
        <v>90</v>
      </c>
      <c r="L1237" s="2">
        <v>0.7</v>
      </c>
      <c r="M1237" s="1">
        <v>6.54</v>
      </c>
      <c r="N1237" s="1">
        <v>1.4999999999999999E-4</v>
      </c>
      <c r="O1237" s="1">
        <v>0.55200000000000005</v>
      </c>
      <c r="P1237" s="1">
        <v>4.0200000000000001E-5</v>
      </c>
      <c r="Q1237" s="1">
        <v>0.15781249754190399</v>
      </c>
      <c r="R1237" s="1">
        <v>1.7278749491314999E-2</v>
      </c>
      <c r="S1237" s="16"/>
      <c r="T1237" s="16"/>
      <c r="V1237" s="18"/>
      <c r="W1237" s="18"/>
      <c r="Z1237" s="18"/>
    </row>
    <row r="1238" spans="1:26" s="5" customFormat="1" ht="15" customHeight="1" x14ac:dyDescent="0.25">
      <c r="A1238" s="2">
        <v>2017</v>
      </c>
      <c r="B1238" s="2">
        <v>2597</v>
      </c>
      <c r="C1238" s="3" t="s">
        <v>9</v>
      </c>
      <c r="D1238" s="4">
        <v>43000</v>
      </c>
      <c r="E1238" s="2">
        <v>6944</v>
      </c>
      <c r="F1238" s="3" t="s">
        <v>2</v>
      </c>
      <c r="G1238" s="3" t="s">
        <v>1</v>
      </c>
      <c r="H1238" s="3" t="s">
        <v>13</v>
      </c>
      <c r="I1238" s="2">
        <v>2015</v>
      </c>
      <c r="J1238" s="2">
        <v>300</v>
      </c>
      <c r="K1238" s="2">
        <v>99</v>
      </c>
      <c r="L1238" s="2">
        <v>0.7</v>
      </c>
      <c r="M1238" s="1">
        <v>2.74</v>
      </c>
      <c r="N1238" s="1">
        <v>3.6000000000000001E-5</v>
      </c>
      <c r="O1238" s="1">
        <v>0.112</v>
      </c>
      <c r="P1238" s="1">
        <v>7.9999999999999996E-6</v>
      </c>
      <c r="Q1238" s="1">
        <v>6.4029165838578206E-2</v>
      </c>
      <c r="R1238" s="1">
        <v>2.8416666968035702E-3</v>
      </c>
      <c r="S1238" s="16">
        <f t="shared" si="133"/>
        <v>9.3783331703325784E-2</v>
      </c>
      <c r="T1238" s="16">
        <f t="shared" si="134"/>
        <v>1.4437082794511429E-2</v>
      </c>
      <c r="U1238" s="5">
        <f t="shared" si="135"/>
        <v>2.5694063480363228E-4</v>
      </c>
      <c r="V1238" s="18">
        <f t="shared" si="136"/>
        <v>3.9553651491812137E-5</v>
      </c>
      <c r="W1238" s="18">
        <f t="shared" si="137"/>
        <v>3.6389359372467169E-5</v>
      </c>
      <c r="X1238" s="5">
        <f>LOOKUP(G422,'Load Factor Adjustment'!$A$19:$A$27,'Load Factor Adjustment'!$D$19:$D$27)</f>
        <v>0.68571428571428572</v>
      </c>
      <c r="Y1238" s="5">
        <f t="shared" si="138"/>
        <v>1.7618786386534787E-4</v>
      </c>
      <c r="Z1238" s="18">
        <f t="shared" si="139"/>
        <v>2.4952703569691772E-5</v>
      </c>
    </row>
    <row r="1239" spans="1:26" s="5" customFormat="1" ht="15" customHeight="1" x14ac:dyDescent="0.25">
      <c r="A1239" s="2">
        <v>2017</v>
      </c>
      <c r="B1239" s="2">
        <v>2598</v>
      </c>
      <c r="C1239" s="3" t="s">
        <v>10</v>
      </c>
      <c r="D1239" s="4">
        <v>42944</v>
      </c>
      <c r="E1239" s="2">
        <v>6792</v>
      </c>
      <c r="F1239" s="3" t="s">
        <v>5</v>
      </c>
      <c r="G1239" s="3" t="s">
        <v>1</v>
      </c>
      <c r="H1239" s="3" t="s">
        <v>4</v>
      </c>
      <c r="I1239" s="2">
        <v>1980</v>
      </c>
      <c r="J1239" s="2">
        <v>850</v>
      </c>
      <c r="K1239" s="2">
        <v>72</v>
      </c>
      <c r="L1239" s="2">
        <v>0.7</v>
      </c>
      <c r="M1239" s="1">
        <v>12.09</v>
      </c>
      <c r="N1239" s="1">
        <v>2.7999999999999998E-4</v>
      </c>
      <c r="O1239" s="1">
        <v>0.60499999999999998</v>
      </c>
      <c r="P1239" s="1">
        <v>4.3999999999999999E-5</v>
      </c>
      <c r="Q1239" s="1">
        <v>0.72958333235197004</v>
      </c>
      <c r="R1239" s="1">
        <v>5.3502777962062799E-2</v>
      </c>
      <c r="S1239" s="16"/>
      <c r="T1239" s="16"/>
      <c r="V1239" s="18"/>
      <c r="W1239" s="18"/>
      <c r="Z1239" s="18"/>
    </row>
    <row r="1240" spans="1:26" s="5" customFormat="1" ht="15" customHeight="1" x14ac:dyDescent="0.25">
      <c r="A1240" s="2">
        <v>2017</v>
      </c>
      <c r="B1240" s="2">
        <v>2598</v>
      </c>
      <c r="C1240" s="3" t="s">
        <v>10</v>
      </c>
      <c r="D1240" s="4">
        <v>42944</v>
      </c>
      <c r="E1240" s="2">
        <v>6941</v>
      </c>
      <c r="F1240" s="3" t="s">
        <v>2</v>
      </c>
      <c r="G1240" s="3" t="s">
        <v>1</v>
      </c>
      <c r="H1240" s="3" t="s">
        <v>28</v>
      </c>
      <c r="I1240" s="2">
        <v>2014</v>
      </c>
      <c r="J1240" s="2">
        <v>850</v>
      </c>
      <c r="K1240" s="2">
        <v>100</v>
      </c>
      <c r="L1240" s="2">
        <v>0.7</v>
      </c>
      <c r="M1240" s="1">
        <v>2.15</v>
      </c>
      <c r="N1240" s="1">
        <v>2.6999999999999999E-5</v>
      </c>
      <c r="O1240" s="1">
        <v>8.9999999999999993E-3</v>
      </c>
      <c r="P1240" s="1">
        <v>3.9999999999999998E-7</v>
      </c>
      <c r="Q1240" s="1">
        <v>0.148536847873731</v>
      </c>
      <c r="R1240" s="1">
        <v>7.0177465529967797E-4</v>
      </c>
      <c r="S1240" s="16">
        <f t="shared" si="133"/>
        <v>0.58104648447823903</v>
      </c>
      <c r="T1240" s="16">
        <f t="shared" si="134"/>
        <v>5.2801003306763121E-2</v>
      </c>
      <c r="U1240" s="5">
        <f t="shared" si="135"/>
        <v>1.5919081766527098E-3</v>
      </c>
      <c r="V1240" s="18">
        <f t="shared" si="136"/>
        <v>1.4466028303222774E-4</v>
      </c>
      <c r="W1240" s="18">
        <f t="shared" si="137"/>
        <v>1.3308746038964952E-4</v>
      </c>
      <c r="X1240" s="5">
        <f>LOOKUP(G424,'Load Factor Adjustment'!$A$19:$A$27,'Load Factor Adjustment'!$D$19:$D$27)</f>
        <v>0.68571428571428572</v>
      </c>
      <c r="Y1240" s="5">
        <f t="shared" si="138"/>
        <v>1.0915941782761438E-3</v>
      </c>
      <c r="Z1240" s="18">
        <f t="shared" si="139"/>
        <v>9.1259972838616822E-5</v>
      </c>
    </row>
    <row r="1241" spans="1:26" s="5" customFormat="1" ht="15" customHeight="1" x14ac:dyDescent="0.25">
      <c r="A1241" s="2">
        <v>2015</v>
      </c>
      <c r="B1241" s="2">
        <v>2599</v>
      </c>
      <c r="C1241" s="3" t="s">
        <v>11</v>
      </c>
      <c r="D1241" s="4">
        <v>42852</v>
      </c>
      <c r="E1241" s="2">
        <v>6586</v>
      </c>
      <c r="F1241" s="3" t="s">
        <v>5</v>
      </c>
      <c r="G1241" s="3" t="s">
        <v>1</v>
      </c>
      <c r="H1241" s="3" t="s">
        <v>4</v>
      </c>
      <c r="I1241" s="2">
        <v>1978</v>
      </c>
      <c r="J1241" s="2">
        <v>1500</v>
      </c>
      <c r="K1241" s="2">
        <v>70</v>
      </c>
      <c r="L1241" s="2">
        <v>0.7</v>
      </c>
      <c r="M1241" s="1">
        <v>12.09</v>
      </c>
      <c r="N1241" s="1">
        <v>2.7999999999999998E-4</v>
      </c>
      <c r="O1241" s="1">
        <v>0.60499999999999998</v>
      </c>
      <c r="P1241" s="1">
        <v>4.3999999999999999E-5</v>
      </c>
      <c r="Q1241" s="1">
        <v>1.2517361094274</v>
      </c>
      <c r="R1241" s="1">
        <v>9.1793981797656798E-2</v>
      </c>
      <c r="S1241" s="16"/>
      <c r="T1241" s="16"/>
      <c r="V1241" s="18"/>
      <c r="W1241" s="18"/>
      <c r="Z1241" s="18"/>
    </row>
    <row r="1242" spans="1:26" s="5" customFormat="1" ht="15" customHeight="1" x14ac:dyDescent="0.25">
      <c r="A1242" s="2">
        <v>2015</v>
      </c>
      <c r="B1242" s="2">
        <v>2599</v>
      </c>
      <c r="C1242" s="3" t="s">
        <v>11</v>
      </c>
      <c r="D1242" s="4">
        <v>42852</v>
      </c>
      <c r="E1242" s="2">
        <v>6587</v>
      </c>
      <c r="F1242" s="3" t="s">
        <v>2</v>
      </c>
      <c r="G1242" s="3" t="s">
        <v>1</v>
      </c>
      <c r="H1242" s="3" t="s">
        <v>0</v>
      </c>
      <c r="I1242" s="2">
        <v>2015</v>
      </c>
      <c r="J1242" s="2">
        <v>1500</v>
      </c>
      <c r="K1242" s="2">
        <v>80</v>
      </c>
      <c r="L1242" s="2">
        <v>0.7</v>
      </c>
      <c r="M1242" s="1">
        <v>0.26</v>
      </c>
      <c r="N1242" s="1">
        <v>3.4999999999999999E-6</v>
      </c>
      <c r="O1242" s="1">
        <v>8.9999999999999993E-3</v>
      </c>
      <c r="P1242" s="1">
        <v>8.9999999999999996E-7</v>
      </c>
      <c r="Q1242" s="1">
        <v>2.6504628328564799E-2</v>
      </c>
      <c r="R1242" s="1">
        <v>1.45833325525709E-3</v>
      </c>
      <c r="S1242" s="16">
        <f t="shared" si="133"/>
        <v>1.2252314810988352</v>
      </c>
      <c r="T1242" s="16">
        <f t="shared" si="134"/>
        <v>9.0335648542399713E-2</v>
      </c>
      <c r="U1242" s="5">
        <f t="shared" si="135"/>
        <v>3.356798578352973E-3</v>
      </c>
      <c r="V1242" s="18">
        <f t="shared" si="136"/>
        <v>2.4749492751342388E-4</v>
      </c>
      <c r="W1242" s="18">
        <f t="shared" si="137"/>
        <v>2.2769533331234998E-4</v>
      </c>
      <c r="X1242" s="5">
        <f>LOOKUP(G426,'Load Factor Adjustment'!$A$19:$A$27,'Load Factor Adjustment'!$D$19:$D$27)</f>
        <v>0.68571428571428572</v>
      </c>
      <c r="Y1242" s="5">
        <f t="shared" si="138"/>
        <v>2.3018047394420386E-3</v>
      </c>
      <c r="Z1242" s="18">
        <f t="shared" si="139"/>
        <v>1.5613394284275426E-4</v>
      </c>
    </row>
    <row r="1243" spans="1:26" s="5" customFormat="1" ht="15" customHeight="1" x14ac:dyDescent="0.25">
      <c r="A1243" s="2">
        <v>2018</v>
      </c>
      <c r="B1243" s="2">
        <v>2601</v>
      </c>
      <c r="C1243" s="3" t="s">
        <v>10</v>
      </c>
      <c r="D1243" s="4">
        <v>43215</v>
      </c>
      <c r="E1243" s="2">
        <v>7328</v>
      </c>
      <c r="F1243" s="3" t="s">
        <v>5</v>
      </c>
      <c r="G1243" s="3" t="s">
        <v>1</v>
      </c>
      <c r="H1243" s="3" t="s">
        <v>6</v>
      </c>
      <c r="I1243" s="2">
        <v>2007</v>
      </c>
      <c r="J1243" s="2">
        <v>600</v>
      </c>
      <c r="K1243" s="2">
        <v>64</v>
      </c>
      <c r="L1243" s="2">
        <v>0.7</v>
      </c>
      <c r="M1243" s="1">
        <v>4.75</v>
      </c>
      <c r="N1243" s="1">
        <v>7.1000000000000005E-5</v>
      </c>
      <c r="O1243" s="1">
        <v>0.192</v>
      </c>
      <c r="P1243" s="1">
        <v>1.4100000000000001E-5</v>
      </c>
      <c r="Q1243" s="1">
        <v>0.160936294183668</v>
      </c>
      <c r="R1243" s="1">
        <v>9.6995554523332406E-3</v>
      </c>
      <c r="S1243" s="16"/>
      <c r="T1243" s="16"/>
      <c r="V1243" s="18"/>
      <c r="W1243" s="18"/>
      <c r="Z1243" s="18"/>
    </row>
    <row r="1244" spans="1:26" s="5" customFormat="1" x14ac:dyDescent="0.25">
      <c r="A1244" s="2">
        <v>2018</v>
      </c>
      <c r="B1244" s="2">
        <v>2601</v>
      </c>
      <c r="C1244" s="3" t="s">
        <v>10</v>
      </c>
      <c r="D1244" s="4">
        <v>43215</v>
      </c>
      <c r="E1244" s="2">
        <v>7329</v>
      </c>
      <c r="F1244" s="3" t="s">
        <v>2</v>
      </c>
      <c r="G1244" s="3" t="s">
        <v>1</v>
      </c>
      <c r="H1244" s="3" t="s">
        <v>0</v>
      </c>
      <c r="I1244" s="2">
        <v>2016</v>
      </c>
      <c r="J1244" s="2">
        <v>600</v>
      </c>
      <c r="K1244" s="2">
        <v>74</v>
      </c>
      <c r="L1244" s="2">
        <v>0.7</v>
      </c>
      <c r="M1244" s="1">
        <v>2.74</v>
      </c>
      <c r="N1244" s="1">
        <v>3.6000000000000001E-5</v>
      </c>
      <c r="O1244" s="1">
        <v>8.9999999999999993E-3</v>
      </c>
      <c r="P1244" s="1">
        <v>8.9999999999999996E-7</v>
      </c>
      <c r="Q1244" s="1">
        <v>9.7570369166350798E-2</v>
      </c>
      <c r="R1244" s="1">
        <v>4.0083331066367498E-4</v>
      </c>
      <c r="S1244" s="16">
        <f t="shared" si="133"/>
        <v>6.3365925017317207E-2</v>
      </c>
      <c r="T1244" s="16">
        <f t="shared" si="134"/>
        <v>9.2987221416695656E-3</v>
      </c>
      <c r="U1244" s="5">
        <f t="shared" si="135"/>
        <v>1.7360527402004715E-4</v>
      </c>
      <c r="V1244" s="18">
        <f t="shared" si="136"/>
        <v>2.5475951073067302E-5</v>
      </c>
      <c r="W1244" s="18">
        <f t="shared" si="137"/>
        <v>2.3437874987221918E-5</v>
      </c>
      <c r="X1244" s="5">
        <f>LOOKUP(G3,'Load Factor Adjustment'!$A$2:$A$15,'Load Factor Adjustment'!$D$2:$D$15)</f>
        <v>0.68571428571428572</v>
      </c>
      <c r="Y1244" s="5">
        <f t="shared" si="138"/>
        <v>1.1904361647088948E-4</v>
      </c>
      <c r="Z1244" s="18">
        <f t="shared" si="139"/>
        <v>1.6071685705523601E-5</v>
      </c>
    </row>
    <row r="1245" spans="1:26" s="5" customFormat="1" ht="15" customHeight="1" x14ac:dyDescent="0.25">
      <c r="A1245" s="2">
        <v>2017</v>
      </c>
      <c r="B1245" s="2">
        <v>2603</v>
      </c>
      <c r="C1245" s="3" t="s">
        <v>9</v>
      </c>
      <c r="D1245" s="4">
        <v>43126</v>
      </c>
      <c r="E1245" s="2">
        <v>7416</v>
      </c>
      <c r="F1245" s="3" t="s">
        <v>5</v>
      </c>
      <c r="G1245" s="3" t="s">
        <v>1</v>
      </c>
      <c r="H1245" s="3" t="s">
        <v>4</v>
      </c>
      <c r="I1245" s="2">
        <v>1975</v>
      </c>
      <c r="J1245" s="2">
        <v>150</v>
      </c>
      <c r="K1245" s="2">
        <v>192</v>
      </c>
      <c r="L1245" s="2">
        <v>0.7</v>
      </c>
      <c r="M1245" s="1">
        <v>11.16</v>
      </c>
      <c r="N1245" s="1">
        <v>2.5999999999999998E-4</v>
      </c>
      <c r="O1245" s="1">
        <v>0.39600000000000002</v>
      </c>
      <c r="P1245" s="1">
        <v>2.8799999999999999E-5</v>
      </c>
      <c r="Q1245" s="1">
        <v>0.28873332513628103</v>
      </c>
      <c r="R1245" s="1">
        <v>1.3311999600232599E-2</v>
      </c>
      <c r="S1245" s="16"/>
      <c r="T1245" s="16"/>
      <c r="V1245" s="18"/>
      <c r="W1245" s="18"/>
      <c r="Z1245" s="18"/>
    </row>
    <row r="1246" spans="1:26" s="5" customFormat="1" x14ac:dyDescent="0.25">
      <c r="A1246" s="2">
        <v>2017</v>
      </c>
      <c r="B1246" s="2">
        <v>2603</v>
      </c>
      <c r="C1246" s="3" t="s">
        <v>9</v>
      </c>
      <c r="D1246" s="4">
        <v>43126</v>
      </c>
      <c r="E1246" s="2">
        <v>7417</v>
      </c>
      <c r="F1246" s="3" t="s">
        <v>2</v>
      </c>
      <c r="G1246" s="3" t="s">
        <v>1</v>
      </c>
      <c r="H1246" s="3" t="s">
        <v>0</v>
      </c>
      <c r="I1246" s="2">
        <v>2017</v>
      </c>
      <c r="J1246" s="2">
        <v>150</v>
      </c>
      <c r="K1246" s="2">
        <v>105</v>
      </c>
      <c r="L1246" s="2">
        <v>0.7</v>
      </c>
      <c r="M1246" s="1">
        <v>0.26</v>
      </c>
      <c r="N1246" s="1">
        <v>3.9999999999999998E-6</v>
      </c>
      <c r="O1246" s="1">
        <v>8.9999999999999993E-3</v>
      </c>
      <c r="P1246" s="1">
        <v>3.9999999999999998E-7</v>
      </c>
      <c r="Q1246" s="1">
        <v>3.1961803851349598E-3</v>
      </c>
      <c r="R1246" s="1">
        <v>1.13020826742853E-4</v>
      </c>
      <c r="S1246" s="16">
        <f t="shared" si="133"/>
        <v>0.28553714475114605</v>
      </c>
      <c r="T1246" s="16">
        <f t="shared" si="134"/>
        <v>1.3198978773489746E-2</v>
      </c>
      <c r="U1246" s="5">
        <f t="shared" si="135"/>
        <v>7.8229354726341383E-4</v>
      </c>
      <c r="V1246" s="18">
        <f t="shared" si="136"/>
        <v>3.6161585680793822E-5</v>
      </c>
      <c r="W1246" s="18">
        <f t="shared" si="137"/>
        <v>3.3268658826330317E-5</v>
      </c>
      <c r="X1246" s="5">
        <f>LOOKUP(G5,'Load Factor Adjustment'!$A$2:$A$15,'Load Factor Adjustment'!$D$2:$D$15)</f>
        <v>0.68571428571428572</v>
      </c>
      <c r="Y1246" s="5">
        <f t="shared" si="138"/>
        <v>5.3642986098062658E-4</v>
      </c>
      <c r="Z1246" s="18">
        <f t="shared" si="139"/>
        <v>2.281279462376936E-5</v>
      </c>
    </row>
    <row r="1247" spans="1:26" s="5" customFormat="1" ht="15" customHeight="1" x14ac:dyDescent="0.25">
      <c r="A1247" s="2">
        <v>2017</v>
      </c>
      <c r="B1247" s="2">
        <v>2605</v>
      </c>
      <c r="C1247" s="3" t="s">
        <v>9</v>
      </c>
      <c r="D1247" s="4">
        <v>43202</v>
      </c>
      <c r="E1247" s="2">
        <v>7410</v>
      </c>
      <c r="F1247" s="3" t="s">
        <v>5</v>
      </c>
      <c r="G1247" s="3" t="s">
        <v>1</v>
      </c>
      <c r="H1247" s="3" t="s">
        <v>4</v>
      </c>
      <c r="I1247" s="2">
        <v>1963</v>
      </c>
      <c r="J1247" s="2">
        <v>500</v>
      </c>
      <c r="K1247" s="2">
        <v>100</v>
      </c>
      <c r="L1247" s="2">
        <v>0.7</v>
      </c>
      <c r="M1247" s="1">
        <v>12.09</v>
      </c>
      <c r="N1247" s="1">
        <v>2.7999999999999998E-4</v>
      </c>
      <c r="O1247" s="1">
        <v>0.60499999999999998</v>
      </c>
      <c r="P1247" s="1">
        <v>4.3999999999999999E-5</v>
      </c>
      <c r="Q1247" s="1">
        <v>0.59606481401304801</v>
      </c>
      <c r="R1247" s="1">
        <v>4.3711419903646097E-2</v>
      </c>
      <c r="S1247" s="16"/>
      <c r="T1247" s="16"/>
      <c r="V1247" s="18"/>
      <c r="W1247" s="18"/>
      <c r="Z1247" s="18"/>
    </row>
    <row r="1248" spans="1:26" s="5" customFormat="1" x14ac:dyDescent="0.25">
      <c r="A1248" s="2">
        <v>2017</v>
      </c>
      <c r="B1248" s="2">
        <v>2605</v>
      </c>
      <c r="C1248" s="3" t="s">
        <v>9</v>
      </c>
      <c r="D1248" s="4">
        <v>43202</v>
      </c>
      <c r="E1248" s="2">
        <v>7411</v>
      </c>
      <c r="F1248" s="3" t="s">
        <v>2</v>
      </c>
      <c r="G1248" s="3" t="s">
        <v>1</v>
      </c>
      <c r="H1248" s="3" t="s">
        <v>0</v>
      </c>
      <c r="I1248" s="2">
        <v>2017</v>
      </c>
      <c r="J1248" s="2">
        <v>500</v>
      </c>
      <c r="K1248" s="2">
        <v>115</v>
      </c>
      <c r="L1248" s="2">
        <v>0.7</v>
      </c>
      <c r="M1248" s="1">
        <v>0.26</v>
      </c>
      <c r="N1248" s="1">
        <v>3.9999999999999998E-6</v>
      </c>
      <c r="O1248" s="1">
        <v>8.9999999999999993E-3</v>
      </c>
      <c r="P1248" s="1">
        <v>3.9999999999999998E-7</v>
      </c>
      <c r="Q1248" s="1">
        <v>1.1979166038423099E-2</v>
      </c>
      <c r="R1248" s="1">
        <v>4.4367281527972501E-4</v>
      </c>
      <c r="S1248" s="16">
        <f t="shared" si="133"/>
        <v>0.58408564797462492</v>
      </c>
      <c r="T1248" s="16">
        <f t="shared" si="134"/>
        <v>4.3267747088366372E-2</v>
      </c>
      <c r="U1248" s="5">
        <f t="shared" si="135"/>
        <v>1.6002346519852738E-3</v>
      </c>
      <c r="V1248" s="18">
        <f t="shared" si="136"/>
        <v>1.1854177284483937E-4</v>
      </c>
      <c r="W1248" s="18">
        <f t="shared" si="137"/>
        <v>1.0905843101725223E-4</v>
      </c>
      <c r="X1248" s="5">
        <f>LOOKUP(G7,'Load Factor Adjustment'!$A$2:$A$15,'Load Factor Adjustment'!$D$2:$D$15)</f>
        <v>0.68571428571428572</v>
      </c>
      <c r="Y1248" s="5">
        <f t="shared" si="138"/>
        <v>1.0973037613613305E-3</v>
      </c>
      <c r="Z1248" s="18">
        <f t="shared" si="139"/>
        <v>7.4782924126115817E-5</v>
      </c>
    </row>
    <row r="1249" spans="1:26" s="5" customFormat="1" ht="15" customHeight="1" x14ac:dyDescent="0.25">
      <c r="A1249" s="2">
        <v>2015</v>
      </c>
      <c r="B1249" s="2">
        <v>2609</v>
      </c>
      <c r="C1249" s="3" t="s">
        <v>9</v>
      </c>
      <c r="D1249" s="4">
        <v>43146</v>
      </c>
      <c r="E1249" s="2">
        <v>7404</v>
      </c>
      <c r="F1249" s="3" t="s">
        <v>5</v>
      </c>
      <c r="G1249" s="3" t="s">
        <v>1</v>
      </c>
      <c r="H1249" s="3" t="s">
        <v>4</v>
      </c>
      <c r="I1249" s="2">
        <v>1965</v>
      </c>
      <c r="J1249" s="2">
        <v>1000</v>
      </c>
      <c r="K1249" s="2">
        <v>64</v>
      </c>
      <c r="L1249" s="2">
        <v>0.7</v>
      </c>
      <c r="M1249" s="1">
        <v>12.09</v>
      </c>
      <c r="N1249" s="1">
        <v>2.7999999999999998E-4</v>
      </c>
      <c r="O1249" s="1">
        <v>0.60499999999999998</v>
      </c>
      <c r="P1249" s="1">
        <v>4.3999999999999999E-5</v>
      </c>
      <c r="Q1249" s="1">
        <v>0.76296296193670099</v>
      </c>
      <c r="R1249" s="1">
        <v>5.5950617476666999E-2</v>
      </c>
      <c r="S1249" s="16"/>
      <c r="T1249" s="16"/>
      <c r="V1249" s="18"/>
      <c r="W1249" s="18"/>
      <c r="Z1249" s="18"/>
    </row>
    <row r="1250" spans="1:26" s="5" customFormat="1" x14ac:dyDescent="0.25">
      <c r="A1250" s="2">
        <v>2015</v>
      </c>
      <c r="B1250" s="2">
        <v>2609</v>
      </c>
      <c r="C1250" s="3" t="s">
        <v>9</v>
      </c>
      <c r="D1250" s="4">
        <v>43146</v>
      </c>
      <c r="E1250" s="2">
        <v>7405</v>
      </c>
      <c r="F1250" s="3" t="s">
        <v>2</v>
      </c>
      <c r="G1250" s="3" t="s">
        <v>1</v>
      </c>
      <c r="H1250" s="3" t="s">
        <v>0</v>
      </c>
      <c r="I1250" s="2">
        <v>2017</v>
      </c>
      <c r="J1250" s="2">
        <v>1000</v>
      </c>
      <c r="K1250" s="2">
        <v>80</v>
      </c>
      <c r="L1250" s="2">
        <v>0.7</v>
      </c>
      <c r="M1250" s="1">
        <v>0.26</v>
      </c>
      <c r="N1250" s="1">
        <v>3.4999999999999999E-6</v>
      </c>
      <c r="O1250" s="1">
        <v>8.9999999999999993E-3</v>
      </c>
      <c r="P1250" s="1">
        <v>8.9999999999999996E-7</v>
      </c>
      <c r="Q1250" s="1">
        <v>1.7129628764042799E-2</v>
      </c>
      <c r="R1250" s="1">
        <v>8.3333328750728004E-4</v>
      </c>
      <c r="S1250" s="16">
        <f t="shared" si="133"/>
        <v>0.74583333317265821</v>
      </c>
      <c r="T1250" s="16">
        <f t="shared" si="134"/>
        <v>5.5117284189159718E-2</v>
      </c>
      <c r="U1250" s="5">
        <f t="shared" si="135"/>
        <v>2.0433789949935843E-3</v>
      </c>
      <c r="V1250" s="18">
        <f t="shared" si="136"/>
        <v>1.5100625805249238E-4</v>
      </c>
      <c r="W1250" s="18">
        <f t="shared" si="137"/>
        <v>1.3892575740829299E-4</v>
      </c>
      <c r="X1250" s="5">
        <f>LOOKUP(G9,'Load Factor Adjustment'!$A$2:$A$15,'Load Factor Adjustment'!$D$2:$D$15)</f>
        <v>0.68571428571428572</v>
      </c>
      <c r="Y1250" s="5">
        <f t="shared" si="138"/>
        <v>1.4011741679956005E-3</v>
      </c>
      <c r="Z1250" s="18">
        <f t="shared" si="139"/>
        <v>9.526337650854377E-5</v>
      </c>
    </row>
    <row r="1251" spans="1:26" s="5" customFormat="1" ht="15" customHeight="1" x14ac:dyDescent="0.25">
      <c r="A1251" s="2">
        <v>2018</v>
      </c>
      <c r="B1251" s="2">
        <v>2611</v>
      </c>
      <c r="C1251" s="3" t="s">
        <v>9</v>
      </c>
      <c r="D1251" s="4">
        <v>43179</v>
      </c>
      <c r="E1251" s="2">
        <v>7400</v>
      </c>
      <c r="F1251" s="3" t="s">
        <v>5</v>
      </c>
      <c r="G1251" s="3" t="s">
        <v>1</v>
      </c>
      <c r="H1251" s="3" t="s">
        <v>4</v>
      </c>
      <c r="I1251" s="2">
        <v>1981</v>
      </c>
      <c r="J1251" s="2">
        <v>400</v>
      </c>
      <c r="K1251" s="2">
        <v>45</v>
      </c>
      <c r="L1251" s="2">
        <v>0.7</v>
      </c>
      <c r="M1251" s="1">
        <v>6.51</v>
      </c>
      <c r="N1251" s="1">
        <v>9.7999999999999997E-5</v>
      </c>
      <c r="O1251" s="1">
        <v>0.54700000000000004</v>
      </c>
      <c r="P1251" s="1">
        <v>4.2400000000000001E-5</v>
      </c>
      <c r="Q1251" s="1">
        <v>0.106750000827092</v>
      </c>
      <c r="R1251" s="1">
        <v>1.46638883590665E-2</v>
      </c>
      <c r="S1251" s="16"/>
      <c r="T1251" s="16"/>
      <c r="V1251" s="18"/>
      <c r="W1251" s="18"/>
      <c r="Z1251" s="18"/>
    </row>
    <row r="1252" spans="1:26" s="5" customFormat="1" x14ac:dyDescent="0.25">
      <c r="A1252" s="2">
        <v>2018</v>
      </c>
      <c r="B1252" s="2">
        <v>2611</v>
      </c>
      <c r="C1252" s="3" t="s">
        <v>9</v>
      </c>
      <c r="D1252" s="4">
        <v>43179</v>
      </c>
      <c r="E1252" s="2">
        <v>7401</v>
      </c>
      <c r="F1252" s="3" t="s">
        <v>2</v>
      </c>
      <c r="G1252" s="3" t="s">
        <v>1</v>
      </c>
      <c r="H1252" s="3" t="s">
        <v>0</v>
      </c>
      <c r="I1252" s="2">
        <v>2016</v>
      </c>
      <c r="J1252" s="2">
        <v>400</v>
      </c>
      <c r="K1252" s="2">
        <v>55</v>
      </c>
      <c r="L1252" s="2">
        <v>0.7</v>
      </c>
      <c r="M1252" s="1">
        <v>2.74</v>
      </c>
      <c r="N1252" s="1">
        <v>3.6000000000000001E-5</v>
      </c>
      <c r="O1252" s="1">
        <v>8.9999999999999993E-3</v>
      </c>
      <c r="P1252" s="1">
        <v>8.9999999999999996E-7</v>
      </c>
      <c r="Q1252" s="1">
        <v>4.7734567293439903E-2</v>
      </c>
      <c r="R1252" s="1">
        <v>1.8333332278534499E-4</v>
      </c>
      <c r="S1252" s="16">
        <f t="shared" si="133"/>
        <v>5.9015433533652101E-2</v>
      </c>
      <c r="T1252" s="16">
        <f t="shared" si="134"/>
        <v>1.4480555036281156E-2</v>
      </c>
      <c r="U1252" s="5">
        <f t="shared" si="135"/>
        <v>1.6168611927027974E-4</v>
      </c>
      <c r="V1252" s="18">
        <f t="shared" si="136"/>
        <v>3.9672753524057958E-5</v>
      </c>
      <c r="W1252" s="18">
        <f t="shared" si="137"/>
        <v>3.649893324213332E-5</v>
      </c>
      <c r="X1252" s="5">
        <f>LOOKUP(G11,'Load Factor Adjustment'!$A$2:$A$15,'Load Factor Adjustment'!$D$2:$D$15)</f>
        <v>0.68571428571428572</v>
      </c>
      <c r="Y1252" s="5">
        <f t="shared" si="138"/>
        <v>1.1087048178533468E-4</v>
      </c>
      <c r="Z1252" s="18">
        <f t="shared" si="139"/>
        <v>2.502783993746285E-5</v>
      </c>
    </row>
    <row r="1253" spans="1:26" s="5" customFormat="1" ht="15" customHeight="1" x14ac:dyDescent="0.25">
      <c r="A1253" s="2">
        <v>2017</v>
      </c>
      <c r="B1253" s="2">
        <v>2612</v>
      </c>
      <c r="C1253" s="3" t="s">
        <v>9</v>
      </c>
      <c r="D1253" s="4">
        <v>43159</v>
      </c>
      <c r="E1253" s="2">
        <v>7398</v>
      </c>
      <c r="F1253" s="3" t="s">
        <v>5</v>
      </c>
      <c r="G1253" s="3" t="s">
        <v>1</v>
      </c>
      <c r="H1253" s="3" t="s">
        <v>8</v>
      </c>
      <c r="I1253" s="2">
        <v>1999</v>
      </c>
      <c r="J1253" s="2">
        <v>1000</v>
      </c>
      <c r="K1253" s="2">
        <v>120</v>
      </c>
      <c r="L1253" s="2">
        <v>0.7</v>
      </c>
      <c r="M1253" s="1">
        <v>6.54</v>
      </c>
      <c r="N1253" s="1">
        <v>1.4999999999999999E-4</v>
      </c>
      <c r="O1253" s="1">
        <v>0.30399999999999999</v>
      </c>
      <c r="P1253" s="1">
        <v>2.2099999999999998E-5</v>
      </c>
      <c r="Q1253" s="1">
        <v>0.77222221345547104</v>
      </c>
      <c r="R1253" s="1">
        <v>5.2703700916934E-2</v>
      </c>
      <c r="S1253" s="16"/>
      <c r="T1253" s="16"/>
      <c r="V1253" s="18"/>
      <c r="W1253" s="18"/>
      <c r="Z1253" s="18"/>
    </row>
    <row r="1254" spans="1:26" s="5" customFormat="1" x14ac:dyDescent="0.25">
      <c r="A1254" s="2">
        <v>2017</v>
      </c>
      <c r="B1254" s="2">
        <v>2612</v>
      </c>
      <c r="C1254" s="3" t="s">
        <v>9</v>
      </c>
      <c r="D1254" s="4">
        <v>43159</v>
      </c>
      <c r="E1254" s="2">
        <v>7399</v>
      </c>
      <c r="F1254" s="3" t="s">
        <v>2</v>
      </c>
      <c r="G1254" s="3" t="s">
        <v>1</v>
      </c>
      <c r="H1254" s="3" t="s">
        <v>0</v>
      </c>
      <c r="I1254" s="2">
        <v>2017</v>
      </c>
      <c r="J1254" s="2">
        <v>1000</v>
      </c>
      <c r="K1254" s="2">
        <v>145</v>
      </c>
      <c r="L1254" s="2">
        <v>0.7</v>
      </c>
      <c r="M1254" s="1">
        <v>0.26</v>
      </c>
      <c r="N1254" s="1">
        <v>3.9999999999999998E-6</v>
      </c>
      <c r="O1254" s="1">
        <v>8.9999999999999993E-3</v>
      </c>
      <c r="P1254" s="1">
        <v>3.9999999999999998E-7</v>
      </c>
      <c r="Q1254" s="1">
        <v>3.1327158887682602E-2</v>
      </c>
      <c r="R1254" s="1">
        <v>1.23070981485255E-3</v>
      </c>
      <c r="S1254" s="16">
        <f t="shared" si="133"/>
        <v>0.74089505456778848</v>
      </c>
      <c r="T1254" s="16">
        <f t="shared" si="134"/>
        <v>5.147299110208145E-2</v>
      </c>
      <c r="U1254" s="5">
        <f t="shared" si="135"/>
        <v>2.0298494645692835E-3</v>
      </c>
      <c r="V1254" s="18">
        <f t="shared" si="136"/>
        <v>1.4102189343036015E-4</v>
      </c>
      <c r="W1254" s="18">
        <f t="shared" si="137"/>
        <v>1.2974014195593135E-4</v>
      </c>
      <c r="X1254" s="5">
        <f>LOOKUP(G13,'Load Factor Adjustment'!$A$2:$A$15,'Load Factor Adjustment'!$D$2:$D$15)</f>
        <v>0.68571428571428572</v>
      </c>
      <c r="Y1254" s="5">
        <f t="shared" si="138"/>
        <v>1.3918967757046514E-3</v>
      </c>
      <c r="Z1254" s="18">
        <f t="shared" si="139"/>
        <v>8.8964668769781494E-5</v>
      </c>
    </row>
    <row r="1255" spans="1:26" s="5" customFormat="1" ht="15" customHeight="1" x14ac:dyDescent="0.25">
      <c r="A1255" s="2">
        <v>2017</v>
      </c>
      <c r="B1255" s="2">
        <v>2614</v>
      </c>
      <c r="C1255" s="3" t="s">
        <v>9</v>
      </c>
      <c r="D1255" s="4">
        <v>43193</v>
      </c>
      <c r="E1255" s="2">
        <v>7394</v>
      </c>
      <c r="F1255" s="3" t="s">
        <v>5</v>
      </c>
      <c r="G1255" s="3" t="s">
        <v>1</v>
      </c>
      <c r="H1255" s="3" t="s">
        <v>4</v>
      </c>
      <c r="I1255" s="2">
        <v>1977</v>
      </c>
      <c r="J1255" s="2">
        <v>300</v>
      </c>
      <c r="K1255" s="2">
        <v>73</v>
      </c>
      <c r="L1255" s="2">
        <v>0.7</v>
      </c>
      <c r="M1255" s="1">
        <v>12.09</v>
      </c>
      <c r="N1255" s="1">
        <v>2.7999999999999998E-4</v>
      </c>
      <c r="O1255" s="1">
        <v>0.60499999999999998</v>
      </c>
      <c r="P1255" s="1">
        <v>4.3999999999999999E-5</v>
      </c>
      <c r="Q1255" s="1">
        <v>0.26107638853771498</v>
      </c>
      <c r="R1255" s="1">
        <v>1.9145601917797E-2</v>
      </c>
      <c r="S1255" s="16"/>
      <c r="T1255" s="16"/>
      <c r="V1255" s="18"/>
      <c r="W1255" s="18"/>
      <c r="Z1255" s="18"/>
    </row>
    <row r="1256" spans="1:26" s="5" customFormat="1" x14ac:dyDescent="0.25">
      <c r="A1256" s="2">
        <v>2017</v>
      </c>
      <c r="B1256" s="2">
        <v>2614</v>
      </c>
      <c r="C1256" s="3" t="s">
        <v>9</v>
      </c>
      <c r="D1256" s="4">
        <v>43193</v>
      </c>
      <c r="E1256" s="2">
        <v>7395</v>
      </c>
      <c r="F1256" s="3" t="s">
        <v>2</v>
      </c>
      <c r="G1256" s="3" t="s">
        <v>1</v>
      </c>
      <c r="H1256" s="3" t="s">
        <v>0</v>
      </c>
      <c r="I1256" s="2">
        <v>2018</v>
      </c>
      <c r="J1256" s="2">
        <v>300</v>
      </c>
      <c r="K1256" s="2">
        <v>90</v>
      </c>
      <c r="L1256" s="2">
        <v>0.7</v>
      </c>
      <c r="M1256" s="1">
        <v>0.26</v>
      </c>
      <c r="N1256" s="1">
        <v>3.4999999999999999E-6</v>
      </c>
      <c r="O1256" s="1">
        <v>8.9999999999999993E-3</v>
      </c>
      <c r="P1256" s="1">
        <v>8.9999999999999996E-7</v>
      </c>
      <c r="Q1256" s="1">
        <v>5.5260413753767997E-3</v>
      </c>
      <c r="R1256" s="1">
        <v>2.1562498747491399E-4</v>
      </c>
      <c r="S1256" s="16">
        <f t="shared" si="133"/>
        <v>0.25555034716233815</v>
      </c>
      <c r="T1256" s="16">
        <f t="shared" si="134"/>
        <v>1.8929976930322084E-2</v>
      </c>
      <c r="U1256" s="5">
        <f t="shared" si="135"/>
        <v>7.0013793743106342E-4</v>
      </c>
      <c r="V1256" s="18">
        <f t="shared" si="136"/>
        <v>5.186295049403311E-5</v>
      </c>
      <c r="W1256" s="18">
        <f t="shared" si="137"/>
        <v>4.7713914454510462E-5</v>
      </c>
      <c r="X1256" s="5">
        <f>LOOKUP(G15,'Load Factor Adjustment'!$A$2:$A$15,'Load Factor Adjustment'!$D$2:$D$15)</f>
        <v>0.68571428571428572</v>
      </c>
      <c r="Y1256" s="5">
        <f t="shared" si="138"/>
        <v>4.8009458566701491E-4</v>
      </c>
      <c r="Z1256" s="18">
        <f t="shared" si="139"/>
        <v>3.2718112768807172E-5</v>
      </c>
    </row>
    <row r="1257" spans="1:26" s="5" customFormat="1" ht="15" customHeight="1" x14ac:dyDescent="0.25">
      <c r="A1257" s="2">
        <v>2017</v>
      </c>
      <c r="B1257" s="2">
        <v>2617</v>
      </c>
      <c r="C1257" s="3" t="s">
        <v>9</v>
      </c>
      <c r="D1257" s="4">
        <v>43223</v>
      </c>
      <c r="E1257" s="2">
        <v>7388</v>
      </c>
      <c r="F1257" s="3" t="s">
        <v>5</v>
      </c>
      <c r="G1257" s="3" t="s">
        <v>1</v>
      </c>
      <c r="H1257" s="3" t="s">
        <v>4</v>
      </c>
      <c r="I1257" s="2">
        <v>1978</v>
      </c>
      <c r="J1257" s="2">
        <v>100</v>
      </c>
      <c r="K1257" s="2">
        <v>70</v>
      </c>
      <c r="L1257" s="2">
        <v>0.7</v>
      </c>
      <c r="M1257" s="1">
        <v>12.09</v>
      </c>
      <c r="N1257" s="1">
        <v>2.7999999999999998E-4</v>
      </c>
      <c r="O1257" s="1">
        <v>0.60499999999999998</v>
      </c>
      <c r="P1257" s="1">
        <v>4.3999999999999999E-5</v>
      </c>
      <c r="Q1257" s="1">
        <v>7.1955246690082894E-2</v>
      </c>
      <c r="R1257" s="1">
        <v>4.3134259636562703E-3</v>
      </c>
      <c r="S1257" s="16"/>
      <c r="T1257" s="16"/>
      <c r="V1257" s="18"/>
      <c r="W1257" s="18"/>
      <c r="Z1257" s="18"/>
    </row>
    <row r="1258" spans="1:26" s="5" customFormat="1" x14ac:dyDescent="0.25">
      <c r="A1258" s="2">
        <v>2017</v>
      </c>
      <c r="B1258" s="2">
        <v>2617</v>
      </c>
      <c r="C1258" s="3" t="s">
        <v>9</v>
      </c>
      <c r="D1258" s="4">
        <v>43223</v>
      </c>
      <c r="E1258" s="2">
        <v>7389</v>
      </c>
      <c r="F1258" s="3" t="s">
        <v>2</v>
      </c>
      <c r="G1258" s="3" t="s">
        <v>1</v>
      </c>
      <c r="H1258" s="3" t="s">
        <v>0</v>
      </c>
      <c r="I1258" s="2">
        <v>2017</v>
      </c>
      <c r="J1258" s="2">
        <v>100</v>
      </c>
      <c r="K1258" s="2">
        <v>85</v>
      </c>
      <c r="L1258" s="2">
        <v>0.7</v>
      </c>
      <c r="M1258" s="1">
        <v>0.26</v>
      </c>
      <c r="N1258" s="1">
        <v>3.4999999999999999E-6</v>
      </c>
      <c r="O1258" s="1">
        <v>8.9999999999999993E-3</v>
      </c>
      <c r="P1258" s="1">
        <v>8.9999999999999996E-7</v>
      </c>
      <c r="Q1258" s="1">
        <v>1.71672444541074E-3</v>
      </c>
      <c r="R1258" s="1">
        <v>6.1979162988137198E-5</v>
      </c>
      <c r="S1258" s="16">
        <f t="shared" si="133"/>
        <v>7.0238522244672155E-2</v>
      </c>
      <c r="T1258" s="16">
        <f t="shared" si="134"/>
        <v>4.2514468006681332E-3</v>
      </c>
      <c r="U1258" s="5">
        <f t="shared" si="135"/>
        <v>1.9243430751964975E-4</v>
      </c>
      <c r="V1258" s="18">
        <f t="shared" si="136"/>
        <v>1.1647799453885296E-5</v>
      </c>
      <c r="W1258" s="18">
        <f t="shared" si="137"/>
        <v>1.0715975497574472E-5</v>
      </c>
      <c r="X1258" s="5">
        <f>LOOKUP(G17,'Load Factor Adjustment'!$A$2:$A$15,'Load Factor Adjustment'!$D$2:$D$15)</f>
        <v>0.68571428571428572</v>
      </c>
      <c r="Y1258" s="5">
        <f t="shared" si="138"/>
        <v>1.3195495372775984E-4</v>
      </c>
      <c r="Z1258" s="18">
        <f t="shared" si="139"/>
        <v>7.3480974840510665E-6</v>
      </c>
    </row>
    <row r="1259" spans="1:26" s="5" customFormat="1" ht="15" customHeight="1" x14ac:dyDescent="0.25">
      <c r="A1259" s="2">
        <v>2017</v>
      </c>
      <c r="B1259" s="2">
        <v>2618</v>
      </c>
      <c r="C1259" s="3" t="s">
        <v>9</v>
      </c>
      <c r="D1259" s="4">
        <v>43124</v>
      </c>
      <c r="E1259" s="2">
        <v>7386</v>
      </c>
      <c r="F1259" s="3" t="s">
        <v>5</v>
      </c>
      <c r="G1259" s="3" t="s">
        <v>1</v>
      </c>
      <c r="H1259" s="3" t="s">
        <v>4</v>
      </c>
      <c r="I1259" s="2">
        <v>1995</v>
      </c>
      <c r="J1259" s="2">
        <v>800</v>
      </c>
      <c r="K1259" s="2">
        <v>95</v>
      </c>
      <c r="L1259" s="2">
        <v>0.7</v>
      </c>
      <c r="M1259" s="1">
        <v>8.17</v>
      </c>
      <c r="N1259" s="1">
        <v>1.9000000000000001E-4</v>
      </c>
      <c r="O1259" s="1">
        <v>0.47899999999999998</v>
      </c>
      <c r="P1259" s="1">
        <v>3.6100000000000003E-5</v>
      </c>
      <c r="Q1259" s="1">
        <v>0.61280864031580495</v>
      </c>
      <c r="R1259" s="1">
        <v>5.3493207963228498E-2</v>
      </c>
      <c r="S1259" s="16"/>
      <c r="T1259" s="16"/>
      <c r="V1259" s="18"/>
      <c r="W1259" s="18"/>
      <c r="Z1259" s="18"/>
    </row>
    <row r="1260" spans="1:26" s="5" customFormat="1" x14ac:dyDescent="0.25">
      <c r="A1260" s="2">
        <v>2017</v>
      </c>
      <c r="B1260" s="2">
        <v>2618</v>
      </c>
      <c r="C1260" s="3" t="s">
        <v>9</v>
      </c>
      <c r="D1260" s="4">
        <v>43124</v>
      </c>
      <c r="E1260" s="2">
        <v>7387</v>
      </c>
      <c r="F1260" s="3" t="s">
        <v>2</v>
      </c>
      <c r="G1260" s="3" t="s">
        <v>1</v>
      </c>
      <c r="H1260" s="3" t="s">
        <v>0</v>
      </c>
      <c r="I1260" s="2">
        <v>2016</v>
      </c>
      <c r="J1260" s="2">
        <v>800</v>
      </c>
      <c r="K1260" s="2">
        <v>115</v>
      </c>
      <c r="L1260" s="2">
        <v>0.7</v>
      </c>
      <c r="M1260" s="1">
        <v>0.26</v>
      </c>
      <c r="N1260" s="1">
        <v>3.9999999999999998E-6</v>
      </c>
      <c r="O1260" s="1">
        <v>8.9999999999999993E-3</v>
      </c>
      <c r="P1260" s="1">
        <v>3.9999999999999998E-7</v>
      </c>
      <c r="Q1260" s="1">
        <v>1.9592591579074101E-2</v>
      </c>
      <c r="R1260" s="1">
        <v>7.5246909681254601E-4</v>
      </c>
      <c r="S1260" s="16">
        <f t="shared" si="133"/>
        <v>0.59321604873673084</v>
      </c>
      <c r="T1260" s="16">
        <f t="shared" si="134"/>
        <v>5.2740738866415955E-2</v>
      </c>
      <c r="U1260" s="5">
        <f t="shared" si="135"/>
        <v>1.625249448593783E-3</v>
      </c>
      <c r="V1260" s="18">
        <f t="shared" si="136"/>
        <v>1.4449517497648208E-4</v>
      </c>
      <c r="W1260" s="18">
        <f t="shared" si="137"/>
        <v>1.3293556097836352E-4</v>
      </c>
      <c r="X1260" s="5">
        <f>LOOKUP(G19,'Load Factor Adjustment'!$A$2:$A$15,'Load Factor Adjustment'!$D$2:$D$15)</f>
        <v>0.68571428571428572</v>
      </c>
      <c r="Y1260" s="5">
        <f t="shared" si="138"/>
        <v>1.1144567647500226E-3</v>
      </c>
      <c r="Z1260" s="18">
        <f t="shared" si="139"/>
        <v>9.1155813242306413E-5</v>
      </c>
    </row>
    <row r="1261" spans="1:26" s="5" customFormat="1" ht="15" customHeight="1" x14ac:dyDescent="0.25">
      <c r="A1261" s="2">
        <v>2017</v>
      </c>
      <c r="B1261" s="2">
        <v>2619</v>
      </c>
      <c r="C1261" s="3" t="s">
        <v>9</v>
      </c>
      <c r="D1261" s="4">
        <v>43108</v>
      </c>
      <c r="E1261" s="2">
        <v>7384</v>
      </c>
      <c r="F1261" s="3" t="s">
        <v>5</v>
      </c>
      <c r="G1261" s="3" t="s">
        <v>1</v>
      </c>
      <c r="H1261" s="3" t="s">
        <v>4</v>
      </c>
      <c r="I1261" s="2">
        <v>1983</v>
      </c>
      <c r="J1261" s="2">
        <v>1400</v>
      </c>
      <c r="K1261" s="2">
        <v>99</v>
      </c>
      <c r="L1261" s="2">
        <v>0.7</v>
      </c>
      <c r="M1261" s="1">
        <v>12.09</v>
      </c>
      <c r="N1261" s="1">
        <v>2.7999999999999998E-4</v>
      </c>
      <c r="O1261" s="1">
        <v>0.60499999999999998</v>
      </c>
      <c r="P1261" s="1">
        <v>4.3999999999999999E-5</v>
      </c>
      <c r="Q1261" s="1">
        <v>1.6522916644441701</v>
      </c>
      <c r="R1261" s="1">
        <v>0.121168055972907</v>
      </c>
      <c r="S1261" s="16"/>
      <c r="T1261" s="16"/>
      <c r="V1261" s="18"/>
      <c r="W1261" s="18"/>
      <c r="Z1261" s="18"/>
    </row>
    <row r="1262" spans="1:26" s="5" customFormat="1" x14ac:dyDescent="0.25">
      <c r="A1262" s="2">
        <v>2017</v>
      </c>
      <c r="B1262" s="2">
        <v>2619</v>
      </c>
      <c r="C1262" s="3" t="s">
        <v>9</v>
      </c>
      <c r="D1262" s="4">
        <v>43108</v>
      </c>
      <c r="E1262" s="2">
        <v>7385</v>
      </c>
      <c r="F1262" s="3" t="s">
        <v>2</v>
      </c>
      <c r="G1262" s="3" t="s">
        <v>1</v>
      </c>
      <c r="H1262" s="3" t="s">
        <v>0</v>
      </c>
      <c r="I1262" s="2">
        <v>2016</v>
      </c>
      <c r="J1262" s="2">
        <v>1400</v>
      </c>
      <c r="K1262" s="2">
        <v>57</v>
      </c>
      <c r="L1262" s="2">
        <v>0.7</v>
      </c>
      <c r="M1262" s="1">
        <v>2.74</v>
      </c>
      <c r="N1262" s="1">
        <v>3.6000000000000001E-5</v>
      </c>
      <c r="O1262" s="1">
        <v>8.9999999999999993E-3</v>
      </c>
      <c r="P1262" s="1">
        <v>8.9999999999999996E-7</v>
      </c>
      <c r="Q1262" s="1">
        <v>0.184229627628272</v>
      </c>
      <c r="R1262" s="1">
        <v>9.4208328265447299E-4</v>
      </c>
      <c r="S1262" s="16">
        <f t="shared" si="133"/>
        <v>1.4680620368158981</v>
      </c>
      <c r="T1262" s="16">
        <f t="shared" si="134"/>
        <v>0.12022597269025252</v>
      </c>
      <c r="U1262" s="5">
        <f t="shared" si="135"/>
        <v>4.0220877720983511E-3</v>
      </c>
      <c r="V1262" s="18">
        <f t="shared" si="136"/>
        <v>3.2938622654863703E-4</v>
      </c>
      <c r="W1262" s="18">
        <f t="shared" si="137"/>
        <v>3.0303532842474606E-4</v>
      </c>
      <c r="X1262" s="5">
        <f>LOOKUP(G21,'Load Factor Adjustment'!$A$2:$A$15,'Load Factor Adjustment'!$D$2:$D$15)</f>
        <v>0.68571428571428572</v>
      </c>
      <c r="Y1262" s="5">
        <f t="shared" si="138"/>
        <v>2.7580030437245836E-3</v>
      </c>
      <c r="Z1262" s="18">
        <f t="shared" si="139"/>
        <v>2.0779565377696872E-4</v>
      </c>
    </row>
    <row r="1263" spans="1:26" s="5" customFormat="1" ht="15" customHeight="1" x14ac:dyDescent="0.25">
      <c r="A1263" s="2">
        <v>2017</v>
      </c>
      <c r="B1263" s="2">
        <v>2626</v>
      </c>
      <c r="C1263" s="3" t="s">
        <v>11</v>
      </c>
      <c r="D1263" s="4">
        <v>43147</v>
      </c>
      <c r="E1263" s="2">
        <v>7359</v>
      </c>
      <c r="F1263" s="3" t="s">
        <v>5</v>
      </c>
      <c r="G1263" s="3" t="s">
        <v>1</v>
      </c>
      <c r="H1263" s="3" t="s">
        <v>4</v>
      </c>
      <c r="I1263" s="2">
        <v>1982</v>
      </c>
      <c r="J1263" s="2">
        <v>250</v>
      </c>
      <c r="K1263" s="2">
        <v>60</v>
      </c>
      <c r="L1263" s="2">
        <v>0.7</v>
      </c>
      <c r="M1263" s="1">
        <v>12.09</v>
      </c>
      <c r="N1263" s="1">
        <v>2.7999999999999998E-4</v>
      </c>
      <c r="O1263" s="1">
        <v>0.60499999999999998</v>
      </c>
      <c r="P1263" s="1">
        <v>4.3999999999999999E-5</v>
      </c>
      <c r="Q1263" s="1">
        <v>0.172337962659698</v>
      </c>
      <c r="R1263" s="1">
        <v>1.2094907461965501E-2</v>
      </c>
      <c r="S1263" s="16"/>
      <c r="T1263" s="16"/>
      <c r="V1263" s="18"/>
      <c r="W1263" s="18"/>
      <c r="Z1263" s="18"/>
    </row>
    <row r="1264" spans="1:26" s="5" customFormat="1" x14ac:dyDescent="0.25">
      <c r="A1264" s="2">
        <v>2017</v>
      </c>
      <c r="B1264" s="2">
        <v>2626</v>
      </c>
      <c r="C1264" s="3" t="s">
        <v>11</v>
      </c>
      <c r="D1264" s="4">
        <v>43147</v>
      </c>
      <c r="E1264" s="2">
        <v>7360</v>
      </c>
      <c r="F1264" s="3" t="s">
        <v>2</v>
      </c>
      <c r="G1264" s="3" t="s">
        <v>1</v>
      </c>
      <c r="H1264" s="3" t="s">
        <v>0</v>
      </c>
      <c r="I1264" s="2">
        <v>2017</v>
      </c>
      <c r="J1264" s="2">
        <v>250</v>
      </c>
      <c r="K1264" s="2">
        <v>74</v>
      </c>
      <c r="L1264" s="2">
        <v>0.7</v>
      </c>
      <c r="M1264" s="1">
        <v>2.74</v>
      </c>
      <c r="N1264" s="1">
        <v>3.6000000000000001E-5</v>
      </c>
      <c r="O1264" s="1">
        <v>8.9999999999999993E-3</v>
      </c>
      <c r="P1264" s="1">
        <v>8.9999999999999996E-7</v>
      </c>
      <c r="Q1264" s="1">
        <v>3.9755014913929798E-2</v>
      </c>
      <c r="R1264" s="1">
        <v>1.44531241561945E-4</v>
      </c>
      <c r="S1264" s="16">
        <f t="shared" si="133"/>
        <v>0.1325829477457682</v>
      </c>
      <c r="T1264" s="16">
        <f t="shared" si="134"/>
        <v>1.1950376220403555E-2</v>
      </c>
      <c r="U1264" s="5">
        <f t="shared" si="135"/>
        <v>3.6324095272813209E-4</v>
      </c>
      <c r="V1264" s="18">
        <f t="shared" si="136"/>
        <v>3.2740756768228922E-5</v>
      </c>
      <c r="W1264" s="18">
        <f t="shared" si="137"/>
        <v>3.012149622677061E-5</v>
      </c>
      <c r="X1264" s="5">
        <f>LOOKUP(G23,'Load Factor Adjustment'!$A$2:$A$15,'Load Factor Adjustment'!$D$2:$D$15)</f>
        <v>0.68571428571428572</v>
      </c>
      <c r="Y1264" s="5">
        <f t="shared" si="138"/>
        <v>2.4907951044214773E-4</v>
      </c>
      <c r="Z1264" s="18">
        <f t="shared" si="139"/>
        <v>2.065474026978556E-5</v>
      </c>
    </row>
    <row r="1265" spans="1:26" s="5" customFormat="1" ht="15" customHeight="1" x14ac:dyDescent="0.25">
      <c r="A1265" s="2">
        <v>2017</v>
      </c>
      <c r="B1265" s="2">
        <v>2629</v>
      </c>
      <c r="C1265" s="3" t="s">
        <v>11</v>
      </c>
      <c r="D1265" s="4">
        <v>43154</v>
      </c>
      <c r="E1265" s="2">
        <v>7351</v>
      </c>
      <c r="F1265" s="3" t="s">
        <v>5</v>
      </c>
      <c r="G1265" s="3" t="s">
        <v>1</v>
      </c>
      <c r="H1265" s="3" t="s">
        <v>8</v>
      </c>
      <c r="I1265" s="2">
        <v>1998</v>
      </c>
      <c r="J1265" s="2">
        <v>754</v>
      </c>
      <c r="K1265" s="2">
        <v>135</v>
      </c>
      <c r="L1265" s="2">
        <v>0.7</v>
      </c>
      <c r="M1265" s="1">
        <v>6.54</v>
      </c>
      <c r="N1265" s="1">
        <v>1.4999999999999999E-4</v>
      </c>
      <c r="O1265" s="1">
        <v>0.30399999999999999</v>
      </c>
      <c r="P1265" s="1">
        <v>2.2099999999999998E-5</v>
      </c>
      <c r="Q1265" s="1">
        <v>0.655037492563603</v>
      </c>
      <c r="R1265" s="1">
        <v>4.47059143027893E-2</v>
      </c>
      <c r="S1265" s="16"/>
      <c r="T1265" s="16"/>
      <c r="V1265" s="18"/>
      <c r="W1265" s="18"/>
      <c r="Z1265" s="18"/>
    </row>
    <row r="1266" spans="1:26" s="5" customFormat="1" x14ac:dyDescent="0.25">
      <c r="A1266" s="2">
        <v>2017</v>
      </c>
      <c r="B1266" s="2">
        <v>2629</v>
      </c>
      <c r="C1266" s="3" t="s">
        <v>11</v>
      </c>
      <c r="D1266" s="4">
        <v>43154</v>
      </c>
      <c r="E1266" s="2">
        <v>7352</v>
      </c>
      <c r="F1266" s="3" t="s">
        <v>2</v>
      </c>
      <c r="G1266" s="3" t="s">
        <v>1</v>
      </c>
      <c r="H1266" s="3" t="s">
        <v>0</v>
      </c>
      <c r="I1266" s="2">
        <v>2016</v>
      </c>
      <c r="J1266" s="2">
        <v>754</v>
      </c>
      <c r="K1266" s="2">
        <v>105</v>
      </c>
      <c r="L1266" s="2">
        <v>0.7</v>
      </c>
      <c r="M1266" s="1">
        <v>0.26</v>
      </c>
      <c r="N1266" s="1">
        <v>3.9999999999999998E-6</v>
      </c>
      <c r="O1266" s="1">
        <v>8.9999999999999993E-3</v>
      </c>
      <c r="P1266" s="1">
        <v>3.9999999999999998E-7</v>
      </c>
      <c r="Q1266" s="1">
        <v>1.6804075980774099E-2</v>
      </c>
      <c r="R1266" s="1">
        <v>6.41912281292323E-4</v>
      </c>
      <c r="S1266" s="16">
        <f t="shared" si="133"/>
        <v>0.63823341658282895</v>
      </c>
      <c r="T1266" s="16">
        <f t="shared" si="134"/>
        <v>4.4064002021496976E-2</v>
      </c>
      <c r="U1266" s="5">
        <f t="shared" si="135"/>
        <v>1.7485847029666546E-3</v>
      </c>
      <c r="V1266" s="18">
        <f t="shared" si="136"/>
        <v>1.2072329320958075E-4</v>
      </c>
      <c r="W1266" s="18">
        <f t="shared" si="137"/>
        <v>1.1106542975281429E-4</v>
      </c>
      <c r="X1266" s="5">
        <f>LOOKUP(G25,'Load Factor Adjustment'!$A$2:$A$15,'Load Factor Adjustment'!$D$2:$D$15)</f>
        <v>0.68571428571428572</v>
      </c>
      <c r="Y1266" s="5">
        <f t="shared" si="138"/>
        <v>1.199029510605706E-3</v>
      </c>
      <c r="Z1266" s="18">
        <f t="shared" si="139"/>
        <v>7.6159151830501229E-5</v>
      </c>
    </row>
    <row r="1267" spans="1:26" s="5" customFormat="1" ht="15" customHeight="1" x14ac:dyDescent="0.25">
      <c r="A1267" s="2">
        <v>2017</v>
      </c>
      <c r="B1267" s="2">
        <v>2645</v>
      </c>
      <c r="C1267" s="3" t="s">
        <v>17</v>
      </c>
      <c r="D1267" s="4">
        <v>43111</v>
      </c>
      <c r="E1267" s="2">
        <v>6968</v>
      </c>
      <c r="F1267" s="3" t="s">
        <v>5</v>
      </c>
      <c r="G1267" s="3" t="s">
        <v>1</v>
      </c>
      <c r="H1267" s="3" t="s">
        <v>6</v>
      </c>
      <c r="I1267" s="2">
        <v>2006</v>
      </c>
      <c r="J1267" s="2">
        <v>600</v>
      </c>
      <c r="K1267" s="2">
        <v>105</v>
      </c>
      <c r="L1267" s="2">
        <v>0.7</v>
      </c>
      <c r="M1267" s="1">
        <v>4.1500000000000004</v>
      </c>
      <c r="N1267" s="1">
        <v>6.0000000000000002E-5</v>
      </c>
      <c r="O1267" s="1">
        <v>0.128</v>
      </c>
      <c r="P1267" s="1">
        <v>9.3999999999999998E-6</v>
      </c>
      <c r="Q1267" s="1">
        <v>0.22973611112730599</v>
      </c>
      <c r="R1267" s="1">
        <v>1.0608888875966499E-2</v>
      </c>
      <c r="S1267" s="16"/>
      <c r="T1267" s="16"/>
      <c r="V1267" s="18"/>
      <c r="W1267" s="18"/>
      <c r="Z1267" s="18"/>
    </row>
    <row r="1268" spans="1:26" s="5" customFormat="1" x14ac:dyDescent="0.25">
      <c r="A1268" s="2">
        <v>2017</v>
      </c>
      <c r="B1268" s="2">
        <v>2645</v>
      </c>
      <c r="C1268" s="3" t="s">
        <v>17</v>
      </c>
      <c r="D1268" s="4">
        <v>43111</v>
      </c>
      <c r="E1268" s="2">
        <v>6969</v>
      </c>
      <c r="F1268" s="3" t="s">
        <v>2</v>
      </c>
      <c r="G1268" s="3" t="s">
        <v>1</v>
      </c>
      <c r="H1268" s="3" t="s">
        <v>0</v>
      </c>
      <c r="I1268" s="2">
        <v>2017</v>
      </c>
      <c r="J1268" s="2">
        <v>600</v>
      </c>
      <c r="K1268" s="2">
        <v>105</v>
      </c>
      <c r="L1268" s="2">
        <v>0.7</v>
      </c>
      <c r="M1268" s="1">
        <v>0.26</v>
      </c>
      <c r="N1268" s="1">
        <v>3.9999999999999998E-6</v>
      </c>
      <c r="O1268" s="1">
        <v>8.9999999999999993E-3</v>
      </c>
      <c r="P1268" s="1">
        <v>3.9999999999999998E-7</v>
      </c>
      <c r="Q1268" s="1">
        <v>1.32222215319847E-2</v>
      </c>
      <c r="R1268" s="1">
        <v>4.9583330673761902E-4</v>
      </c>
      <c r="S1268" s="16">
        <f t="shared" si="133"/>
        <v>0.21651388959532128</v>
      </c>
      <c r="T1268" s="16">
        <f t="shared" si="134"/>
        <v>1.011305556922888E-2</v>
      </c>
      <c r="U1268" s="5">
        <f t="shared" si="135"/>
        <v>5.9318873861731859E-4</v>
      </c>
      <c r="V1268" s="18">
        <f t="shared" si="136"/>
        <v>2.7707001559531178E-5</v>
      </c>
      <c r="W1268" s="18">
        <f t="shared" si="137"/>
        <v>2.5490441434768684E-5</v>
      </c>
      <c r="X1268" s="5">
        <f>LOOKUP(G27,'Load Factor Adjustment'!$A$2:$A$15,'Load Factor Adjustment'!$D$2:$D$15)</f>
        <v>0.68571428571428572</v>
      </c>
      <c r="Y1268" s="5">
        <f t="shared" si="138"/>
        <v>4.0675799219473273E-4</v>
      </c>
      <c r="Z1268" s="18">
        <f t="shared" si="139"/>
        <v>1.7479159840984242E-5</v>
      </c>
    </row>
    <row r="1269" spans="1:26" s="5" customFormat="1" ht="15" customHeight="1" x14ac:dyDescent="0.25">
      <c r="A1269" s="2">
        <v>2018</v>
      </c>
      <c r="B1269" s="2">
        <v>2647</v>
      </c>
      <c r="C1269" s="3" t="s">
        <v>11</v>
      </c>
      <c r="D1269" s="4">
        <v>43213</v>
      </c>
      <c r="E1269" s="2">
        <v>7347</v>
      </c>
      <c r="F1269" s="3" t="s">
        <v>5</v>
      </c>
      <c r="G1269" s="3" t="s">
        <v>1</v>
      </c>
      <c r="H1269" s="3" t="s">
        <v>4</v>
      </c>
      <c r="I1269" s="2">
        <v>1982</v>
      </c>
      <c r="J1269" s="2">
        <v>600</v>
      </c>
      <c r="K1269" s="2">
        <v>58</v>
      </c>
      <c r="L1269" s="2">
        <v>0.7</v>
      </c>
      <c r="M1269" s="1">
        <v>12.09</v>
      </c>
      <c r="N1269" s="1">
        <v>2.7999999999999998E-4</v>
      </c>
      <c r="O1269" s="1">
        <v>0.60499999999999998</v>
      </c>
      <c r="P1269" s="1">
        <v>4.3999999999999999E-5</v>
      </c>
      <c r="Q1269" s="1">
        <v>0.414861110553081</v>
      </c>
      <c r="R1269" s="1">
        <v>3.0423148252937699E-2</v>
      </c>
      <c r="S1269" s="16"/>
      <c r="T1269" s="16"/>
      <c r="V1269" s="18"/>
      <c r="W1269" s="18"/>
      <c r="Z1269" s="18"/>
    </row>
    <row r="1270" spans="1:26" s="5" customFormat="1" x14ac:dyDescent="0.25">
      <c r="A1270" s="2">
        <v>2018</v>
      </c>
      <c r="B1270" s="2">
        <v>2647</v>
      </c>
      <c r="C1270" s="3" t="s">
        <v>11</v>
      </c>
      <c r="D1270" s="4">
        <v>43213</v>
      </c>
      <c r="E1270" s="2">
        <v>7348</v>
      </c>
      <c r="F1270" s="3" t="s">
        <v>2</v>
      </c>
      <c r="G1270" s="3" t="s">
        <v>1</v>
      </c>
      <c r="H1270" s="3" t="s">
        <v>0</v>
      </c>
      <c r="I1270" s="2">
        <v>2017</v>
      </c>
      <c r="J1270" s="2">
        <v>600</v>
      </c>
      <c r="K1270" s="2">
        <v>63</v>
      </c>
      <c r="L1270" s="2">
        <v>0.7</v>
      </c>
      <c r="M1270" s="1">
        <v>2.74</v>
      </c>
      <c r="N1270" s="1">
        <v>3.6000000000000001E-5</v>
      </c>
      <c r="O1270" s="1">
        <v>8.9999999999999993E-3</v>
      </c>
      <c r="P1270" s="1">
        <v>8.9999999999999996E-7</v>
      </c>
      <c r="Q1270" s="1">
        <v>8.3066665641623003E-2</v>
      </c>
      <c r="R1270" s="1">
        <v>3.4124998070015602E-4</v>
      </c>
      <c r="S1270" s="16">
        <f t="shared" si="133"/>
        <v>0.33179444491145799</v>
      </c>
      <c r="T1270" s="16">
        <f t="shared" si="134"/>
        <v>3.0081898272237544E-2</v>
      </c>
      <c r="U1270" s="5">
        <f t="shared" si="135"/>
        <v>9.0902587646974795E-4</v>
      </c>
      <c r="V1270" s="18">
        <f t="shared" si="136"/>
        <v>8.2416159649965873E-5</v>
      </c>
      <c r="W1270" s="18">
        <f t="shared" si="137"/>
        <v>7.5822866877968612E-5</v>
      </c>
      <c r="X1270" s="5">
        <f>LOOKUP(G29,'Load Factor Adjustment'!$A$2:$A$15,'Load Factor Adjustment'!$D$2:$D$15)</f>
        <v>0.68571428571428572</v>
      </c>
      <c r="Y1270" s="5">
        <f t="shared" si="138"/>
        <v>6.233320295792557E-4</v>
      </c>
      <c r="Z1270" s="18">
        <f t="shared" si="139"/>
        <v>5.1992823002035621E-5</v>
      </c>
    </row>
    <row r="1271" spans="1:26" s="5" customFormat="1" ht="15" customHeight="1" x14ac:dyDescent="0.25">
      <c r="A1271" s="2">
        <v>2017</v>
      </c>
      <c r="B1271" s="2">
        <v>2648</v>
      </c>
      <c r="C1271" s="3" t="s">
        <v>11</v>
      </c>
      <c r="D1271" s="4">
        <v>43151</v>
      </c>
      <c r="E1271" s="2">
        <v>7345</v>
      </c>
      <c r="F1271" s="3" t="s">
        <v>5</v>
      </c>
      <c r="G1271" s="3" t="s">
        <v>1</v>
      </c>
      <c r="H1271" s="3" t="s">
        <v>4</v>
      </c>
      <c r="I1271" s="2">
        <v>1997</v>
      </c>
      <c r="J1271" s="2">
        <v>500</v>
      </c>
      <c r="K1271" s="2">
        <v>81</v>
      </c>
      <c r="L1271" s="2">
        <v>0.7</v>
      </c>
      <c r="M1271" s="1">
        <v>8.17</v>
      </c>
      <c r="N1271" s="1">
        <v>1.9000000000000001E-4</v>
      </c>
      <c r="O1271" s="1">
        <v>0.47899999999999998</v>
      </c>
      <c r="P1271" s="1">
        <v>3.6100000000000003E-5</v>
      </c>
      <c r="Q1271" s="1">
        <v>0.32656249911565899</v>
      </c>
      <c r="R1271" s="1">
        <v>2.85062489804047E-2</v>
      </c>
      <c r="S1271" s="16"/>
      <c r="T1271" s="16"/>
      <c r="V1271" s="18"/>
      <c r="W1271" s="18"/>
      <c r="Z1271" s="18"/>
    </row>
    <row r="1272" spans="1:26" s="5" customFormat="1" x14ac:dyDescent="0.25">
      <c r="A1272" s="2">
        <v>2017</v>
      </c>
      <c r="B1272" s="2">
        <v>2648</v>
      </c>
      <c r="C1272" s="3" t="s">
        <v>11</v>
      </c>
      <c r="D1272" s="4">
        <v>43151</v>
      </c>
      <c r="E1272" s="2">
        <v>7346</v>
      </c>
      <c r="F1272" s="3" t="s">
        <v>2</v>
      </c>
      <c r="G1272" s="3" t="s">
        <v>1</v>
      </c>
      <c r="H1272" s="3" t="s">
        <v>0</v>
      </c>
      <c r="I1272" s="2">
        <v>2016</v>
      </c>
      <c r="J1272" s="2">
        <v>500</v>
      </c>
      <c r="K1272" s="2">
        <v>100</v>
      </c>
      <c r="L1272" s="2">
        <v>0.7</v>
      </c>
      <c r="M1272" s="1">
        <v>0.26</v>
      </c>
      <c r="N1272" s="1">
        <v>3.9999999999999998E-6</v>
      </c>
      <c r="O1272" s="1">
        <v>8.9999999999999993E-3</v>
      </c>
      <c r="P1272" s="1">
        <v>3.9999999999999998E-7</v>
      </c>
      <c r="Q1272" s="1">
        <v>1.0416666120367899E-2</v>
      </c>
      <c r="R1272" s="1">
        <v>3.8580244806932598E-4</v>
      </c>
      <c r="S1272" s="16">
        <f t="shared" si="133"/>
        <v>0.31614583299529109</v>
      </c>
      <c r="T1272" s="16">
        <f t="shared" si="134"/>
        <v>2.8120446532335374E-2</v>
      </c>
      <c r="U1272" s="5">
        <f t="shared" si="135"/>
        <v>8.6615296711038659E-4</v>
      </c>
      <c r="V1272" s="18">
        <f t="shared" si="136"/>
        <v>7.7042319266672262E-5</v>
      </c>
      <c r="W1272" s="18">
        <f t="shared" si="137"/>
        <v>7.0878933725338484E-5</v>
      </c>
      <c r="X1272" s="5">
        <f>LOOKUP(G31,'Load Factor Adjustment'!$A$2:$A$15,'Load Factor Adjustment'!$D$2:$D$15)</f>
        <v>0.68571428571428572</v>
      </c>
      <c r="Y1272" s="5">
        <f t="shared" si="138"/>
        <v>5.9393346316140793E-4</v>
      </c>
      <c r="Z1272" s="18">
        <f t="shared" si="139"/>
        <v>4.8602697411660675E-5</v>
      </c>
    </row>
    <row r="1273" spans="1:26" s="5" customFormat="1" ht="15" customHeight="1" x14ac:dyDescent="0.25">
      <c r="A1273" s="2">
        <v>2017</v>
      </c>
      <c r="B1273" s="2">
        <v>2651</v>
      </c>
      <c r="C1273" s="3" t="s">
        <v>11</v>
      </c>
      <c r="D1273" s="4">
        <v>43231</v>
      </c>
      <c r="E1273" s="2">
        <v>7339</v>
      </c>
      <c r="F1273" s="3" t="s">
        <v>5</v>
      </c>
      <c r="G1273" s="3" t="s">
        <v>1</v>
      </c>
      <c r="H1273" s="3" t="s">
        <v>4</v>
      </c>
      <c r="I1273" s="2">
        <v>1980</v>
      </c>
      <c r="J1273" s="2">
        <v>200</v>
      </c>
      <c r="K1273" s="2">
        <v>72</v>
      </c>
      <c r="L1273" s="2">
        <v>0.7</v>
      </c>
      <c r="M1273" s="1">
        <v>12.09</v>
      </c>
      <c r="N1273" s="1">
        <v>2.7999999999999998E-4</v>
      </c>
      <c r="O1273" s="1">
        <v>0.60499999999999998</v>
      </c>
      <c r="P1273" s="1">
        <v>4.3999999999999999E-5</v>
      </c>
      <c r="Q1273" s="1">
        <v>0.16046666632735199</v>
      </c>
      <c r="R1273" s="1">
        <v>1.08288889484764E-2</v>
      </c>
      <c r="S1273" s="16"/>
      <c r="T1273" s="16"/>
      <c r="V1273" s="18"/>
      <c r="W1273" s="18"/>
      <c r="Z1273" s="18"/>
    </row>
    <row r="1274" spans="1:26" s="5" customFormat="1" x14ac:dyDescent="0.25">
      <c r="A1274" s="2">
        <v>2017</v>
      </c>
      <c r="B1274" s="2">
        <v>2651</v>
      </c>
      <c r="C1274" s="3" t="s">
        <v>11</v>
      </c>
      <c r="D1274" s="4">
        <v>43231</v>
      </c>
      <c r="E1274" s="2">
        <v>7340</v>
      </c>
      <c r="F1274" s="3" t="s">
        <v>2</v>
      </c>
      <c r="G1274" s="3" t="s">
        <v>1</v>
      </c>
      <c r="H1274" s="3" t="s">
        <v>0</v>
      </c>
      <c r="I1274" s="2">
        <v>2016</v>
      </c>
      <c r="J1274" s="2">
        <v>200</v>
      </c>
      <c r="K1274" s="2">
        <v>74</v>
      </c>
      <c r="L1274" s="2">
        <v>0.7</v>
      </c>
      <c r="M1274" s="1">
        <v>2.74</v>
      </c>
      <c r="N1274" s="1">
        <v>3.6000000000000001E-5</v>
      </c>
      <c r="O1274" s="1">
        <v>8.9999999999999993E-3</v>
      </c>
      <c r="P1274" s="1">
        <v>8.9999999999999996E-7</v>
      </c>
      <c r="Q1274" s="1">
        <v>3.1701234151481003E-2</v>
      </c>
      <c r="R1274" s="1">
        <v>1.1305554892027E-4</v>
      </c>
      <c r="S1274" s="16">
        <f t="shared" si="133"/>
        <v>0.128765432175871</v>
      </c>
      <c r="T1274" s="16">
        <f t="shared" si="134"/>
        <v>1.071583339955613E-2</v>
      </c>
      <c r="U1274" s="5">
        <f t="shared" si="135"/>
        <v>3.5278200596129038E-4</v>
      </c>
      <c r="V1274" s="18">
        <f t="shared" si="136"/>
        <v>2.9358447670016795E-5</v>
      </c>
      <c r="W1274" s="18">
        <f t="shared" si="137"/>
        <v>2.7009771856415454E-5</v>
      </c>
      <c r="X1274" s="5">
        <f>LOOKUP(G33,'Load Factor Adjustment'!$A$2:$A$15,'Load Factor Adjustment'!$D$2:$D$15)</f>
        <v>0.68571428571428572</v>
      </c>
      <c r="Y1274" s="5">
        <f t="shared" si="138"/>
        <v>2.4190766123059911E-4</v>
      </c>
      <c r="Z1274" s="18">
        <f t="shared" si="139"/>
        <v>1.8520986415827742E-5</v>
      </c>
    </row>
    <row r="1275" spans="1:26" s="5" customFormat="1" ht="15" customHeight="1" x14ac:dyDescent="0.25">
      <c r="A1275" s="2">
        <v>2018</v>
      </c>
      <c r="B1275" s="2">
        <v>2653</v>
      </c>
      <c r="C1275" s="3" t="s">
        <v>11</v>
      </c>
      <c r="D1275" s="4">
        <v>43199</v>
      </c>
      <c r="E1275" s="2">
        <v>7335</v>
      </c>
      <c r="F1275" s="3" t="s">
        <v>5</v>
      </c>
      <c r="G1275" s="3" t="s">
        <v>1</v>
      </c>
      <c r="H1275" s="3" t="s">
        <v>4</v>
      </c>
      <c r="I1275" s="2">
        <v>1975</v>
      </c>
      <c r="J1275" s="2">
        <v>600</v>
      </c>
      <c r="K1275" s="2">
        <v>91</v>
      </c>
      <c r="L1275" s="2">
        <v>0.7</v>
      </c>
      <c r="M1275" s="1">
        <v>12.09</v>
      </c>
      <c r="N1275" s="1">
        <v>2.7999999999999998E-4</v>
      </c>
      <c r="O1275" s="1">
        <v>0.60499999999999998</v>
      </c>
      <c r="P1275" s="1">
        <v>4.3999999999999999E-5</v>
      </c>
      <c r="Q1275" s="1">
        <v>0.65090277690224796</v>
      </c>
      <c r="R1275" s="1">
        <v>4.7732870534781598E-2</v>
      </c>
      <c r="S1275" s="16"/>
      <c r="T1275" s="16"/>
      <c r="V1275" s="18"/>
      <c r="W1275" s="18"/>
      <c r="Z1275" s="18"/>
    </row>
    <row r="1276" spans="1:26" s="5" customFormat="1" x14ac:dyDescent="0.25">
      <c r="A1276" s="2">
        <v>2018</v>
      </c>
      <c r="B1276" s="2">
        <v>2653</v>
      </c>
      <c r="C1276" s="3" t="s">
        <v>11</v>
      </c>
      <c r="D1276" s="4">
        <v>43199</v>
      </c>
      <c r="E1276" s="2">
        <v>7336</v>
      </c>
      <c r="F1276" s="3" t="s">
        <v>2</v>
      </c>
      <c r="G1276" s="3" t="s">
        <v>1</v>
      </c>
      <c r="H1276" s="3" t="s">
        <v>0</v>
      </c>
      <c r="I1276" s="2">
        <v>2015</v>
      </c>
      <c r="J1276" s="2">
        <v>600</v>
      </c>
      <c r="K1276" s="2">
        <v>119</v>
      </c>
      <c r="L1276" s="2">
        <v>0.7</v>
      </c>
      <c r="M1276" s="1">
        <v>0.26</v>
      </c>
      <c r="N1276" s="1">
        <v>3.9999999999999998E-6</v>
      </c>
      <c r="O1276" s="1">
        <v>8.9999999999999993E-3</v>
      </c>
      <c r="P1276" s="1">
        <v>3.9999999999999998E-7</v>
      </c>
      <c r="Q1276" s="1">
        <v>1.4985184402916E-2</v>
      </c>
      <c r="R1276" s="1">
        <v>5.6194441430263504E-4</v>
      </c>
      <c r="S1276" s="16">
        <f t="shared" si="133"/>
        <v>0.635917592499332</v>
      </c>
      <c r="T1276" s="16">
        <f t="shared" si="134"/>
        <v>4.7170926120478962E-2</v>
      </c>
      <c r="U1276" s="5">
        <f t="shared" si="135"/>
        <v>1.7422399794502247E-3</v>
      </c>
      <c r="V1276" s="18">
        <f t="shared" si="136"/>
        <v>1.2923541402870949E-4</v>
      </c>
      <c r="W1276" s="18">
        <f t="shared" si="137"/>
        <v>1.1889658090641273E-4</v>
      </c>
      <c r="X1276" s="5">
        <f>LOOKUP(G35,'Load Factor Adjustment'!$A$2:$A$15,'Load Factor Adjustment'!$D$2:$D$15)</f>
        <v>0.68571428571428572</v>
      </c>
      <c r="Y1276" s="5">
        <f t="shared" si="138"/>
        <v>1.1946788430515828E-3</v>
      </c>
      <c r="Z1276" s="18">
        <f t="shared" si="139"/>
        <v>8.1529084050111582E-5</v>
      </c>
    </row>
    <row r="1277" spans="1:26" s="5" customFormat="1" ht="15" customHeight="1" x14ac:dyDescent="0.25">
      <c r="A1277" s="2">
        <v>2018</v>
      </c>
      <c r="B1277" s="2">
        <v>2655</v>
      </c>
      <c r="C1277" s="3" t="s">
        <v>11</v>
      </c>
      <c r="D1277" s="4">
        <v>43208</v>
      </c>
      <c r="E1277" s="2">
        <v>7331</v>
      </c>
      <c r="F1277" s="3" t="s">
        <v>5</v>
      </c>
      <c r="G1277" s="3" t="s">
        <v>1</v>
      </c>
      <c r="H1277" s="3" t="s">
        <v>4</v>
      </c>
      <c r="I1277" s="2">
        <v>1983</v>
      </c>
      <c r="J1277" s="2">
        <v>600</v>
      </c>
      <c r="K1277" s="2">
        <v>45</v>
      </c>
      <c r="L1277" s="2">
        <v>0.7</v>
      </c>
      <c r="M1277" s="1">
        <v>6.51</v>
      </c>
      <c r="N1277" s="1">
        <v>9.7999999999999997E-5</v>
      </c>
      <c r="O1277" s="1">
        <v>0.54700000000000004</v>
      </c>
      <c r="P1277" s="1">
        <v>4.2400000000000001E-5</v>
      </c>
      <c r="Q1277" s="1">
        <v>0.160125001240638</v>
      </c>
      <c r="R1277" s="1">
        <v>2.19958325385998E-2</v>
      </c>
      <c r="S1277" s="16"/>
      <c r="T1277" s="16"/>
      <c r="V1277" s="18"/>
      <c r="W1277" s="18"/>
      <c r="Z1277" s="18"/>
    </row>
    <row r="1278" spans="1:26" s="5" customFormat="1" x14ac:dyDescent="0.25">
      <c r="A1278" s="2">
        <v>2018</v>
      </c>
      <c r="B1278" s="2">
        <v>2655</v>
      </c>
      <c r="C1278" s="3" t="s">
        <v>11</v>
      </c>
      <c r="D1278" s="4">
        <v>43208</v>
      </c>
      <c r="E1278" s="2">
        <v>7332</v>
      </c>
      <c r="F1278" s="3" t="s">
        <v>2</v>
      </c>
      <c r="G1278" s="3" t="s">
        <v>1</v>
      </c>
      <c r="H1278" s="3" t="s">
        <v>0</v>
      </c>
      <c r="I1278" s="2">
        <v>2016</v>
      </c>
      <c r="J1278" s="2">
        <v>600</v>
      </c>
      <c r="K1278" s="2">
        <v>56</v>
      </c>
      <c r="L1278" s="2">
        <v>0.7</v>
      </c>
      <c r="M1278" s="1">
        <v>2.74</v>
      </c>
      <c r="N1278" s="1">
        <v>3.6000000000000001E-5</v>
      </c>
      <c r="O1278" s="1">
        <v>8.9999999999999993E-3</v>
      </c>
      <c r="P1278" s="1">
        <v>8.9999999999999996E-7</v>
      </c>
      <c r="Q1278" s="1">
        <v>7.3837036125887101E-2</v>
      </c>
      <c r="R1278" s="1">
        <v>3.0333331617791602E-4</v>
      </c>
      <c r="S1278" s="16">
        <f t="shared" si="133"/>
        <v>8.6287965114750897E-2</v>
      </c>
      <c r="T1278" s="16">
        <f t="shared" si="134"/>
        <v>2.1692499222421883E-2</v>
      </c>
      <c r="U1278" s="5">
        <f t="shared" si="135"/>
        <v>2.3640538387602986E-4</v>
      </c>
      <c r="V1278" s="18">
        <f t="shared" si="136"/>
        <v>5.9431504718964065E-5</v>
      </c>
      <c r="W1278" s="18">
        <f t="shared" si="137"/>
        <v>5.4676984341446945E-5</v>
      </c>
      <c r="X1278" s="5">
        <f>LOOKUP(G37,'Load Factor Adjustment'!$A$2:$A$15,'Load Factor Adjustment'!$D$2:$D$15)</f>
        <v>0.68571428571428572</v>
      </c>
      <c r="Y1278" s="5">
        <f t="shared" si="138"/>
        <v>1.6210654894356334E-4</v>
      </c>
      <c r="Z1278" s="18">
        <f t="shared" si="139"/>
        <v>3.7492789262706474E-5</v>
      </c>
    </row>
    <row r="1279" spans="1:26" s="5" customFormat="1" ht="15" customHeight="1" x14ac:dyDescent="0.25">
      <c r="A1279" s="2">
        <v>2018</v>
      </c>
      <c r="B1279" s="2">
        <v>2656</v>
      </c>
      <c r="C1279" s="3" t="s">
        <v>9</v>
      </c>
      <c r="D1279" s="4">
        <v>43180</v>
      </c>
      <c r="E1279" s="2">
        <v>7381</v>
      </c>
      <c r="F1279" s="3" t="s">
        <v>5</v>
      </c>
      <c r="G1279" s="3" t="s">
        <v>1</v>
      </c>
      <c r="H1279" s="3" t="s">
        <v>4</v>
      </c>
      <c r="I1279" s="2">
        <v>1987</v>
      </c>
      <c r="J1279" s="2">
        <v>400</v>
      </c>
      <c r="K1279" s="2">
        <v>81</v>
      </c>
      <c r="L1279" s="2">
        <v>0.7</v>
      </c>
      <c r="M1279" s="1">
        <v>12.09</v>
      </c>
      <c r="N1279" s="1">
        <v>2.7999999999999998E-4</v>
      </c>
      <c r="O1279" s="1">
        <v>0.60499999999999998</v>
      </c>
      <c r="P1279" s="1">
        <v>4.3999999999999999E-5</v>
      </c>
      <c r="Q1279" s="1">
        <v>0.38624999948045502</v>
      </c>
      <c r="R1279" s="1">
        <v>2.83250000975627E-2</v>
      </c>
      <c r="S1279" s="16"/>
      <c r="T1279" s="16"/>
      <c r="V1279" s="18"/>
      <c r="W1279" s="18"/>
      <c r="Z1279" s="18"/>
    </row>
    <row r="1280" spans="1:26" s="5" customFormat="1" x14ac:dyDescent="0.25">
      <c r="A1280" s="2">
        <v>2018</v>
      </c>
      <c r="B1280" s="2">
        <v>2656</v>
      </c>
      <c r="C1280" s="3" t="s">
        <v>9</v>
      </c>
      <c r="D1280" s="4">
        <v>43180</v>
      </c>
      <c r="E1280" s="2">
        <v>7440</v>
      </c>
      <c r="F1280" s="3" t="s">
        <v>2</v>
      </c>
      <c r="G1280" s="3" t="s">
        <v>1</v>
      </c>
      <c r="H1280" s="3" t="s">
        <v>0</v>
      </c>
      <c r="I1280" s="2">
        <v>2017</v>
      </c>
      <c r="J1280" s="2">
        <v>400</v>
      </c>
      <c r="K1280" s="2">
        <v>100</v>
      </c>
      <c r="L1280" s="2">
        <v>0.7</v>
      </c>
      <c r="M1280" s="1">
        <v>0.26</v>
      </c>
      <c r="N1280" s="1">
        <v>3.9999999999999998E-6</v>
      </c>
      <c r="O1280" s="1">
        <v>8.9999999999999993E-3</v>
      </c>
      <c r="P1280" s="1">
        <v>3.9999999999999998E-7</v>
      </c>
      <c r="Q1280" s="1">
        <v>8.2716045024396993E-3</v>
      </c>
      <c r="R1280" s="1">
        <v>3.0246911898227399E-4</v>
      </c>
      <c r="S1280" s="16">
        <f t="shared" si="133"/>
        <v>0.37797839497801533</v>
      </c>
      <c r="T1280" s="16">
        <f t="shared" si="134"/>
        <v>2.8022530978580425E-2</v>
      </c>
      <c r="U1280" s="5">
        <f t="shared" si="135"/>
        <v>1.0355572465151105E-3</v>
      </c>
      <c r="V1280" s="18">
        <f t="shared" si="136"/>
        <v>7.6774057475562809E-5</v>
      </c>
      <c r="W1280" s="18">
        <f t="shared" si="137"/>
        <v>7.0632132877517783E-5</v>
      </c>
      <c r="X1280" s="5">
        <f>LOOKUP(G39,'Load Factor Adjustment'!$A$2:$A$15,'Load Factor Adjustment'!$D$2:$D$15)</f>
        <v>0.68571428571428572</v>
      </c>
      <c r="Y1280" s="5">
        <f t="shared" si="138"/>
        <v>7.1009639761036153E-4</v>
      </c>
      <c r="Z1280" s="18">
        <f t="shared" si="139"/>
        <v>4.8433462544583624E-5</v>
      </c>
    </row>
    <row r="1281" spans="1:26" s="5" customFormat="1" ht="15" customHeight="1" x14ac:dyDescent="0.25">
      <c r="A1281" s="2">
        <v>2018</v>
      </c>
      <c r="B1281" s="2">
        <v>2657</v>
      </c>
      <c r="C1281" s="3" t="s">
        <v>9</v>
      </c>
      <c r="D1281" s="4">
        <v>43228</v>
      </c>
      <c r="E1281" s="2">
        <v>7379</v>
      </c>
      <c r="F1281" s="3" t="s">
        <v>5</v>
      </c>
      <c r="G1281" s="3" t="s">
        <v>1</v>
      </c>
      <c r="H1281" s="3" t="s">
        <v>6</v>
      </c>
      <c r="I1281" s="2">
        <v>2005</v>
      </c>
      <c r="J1281" s="2">
        <v>350</v>
      </c>
      <c r="K1281" s="2">
        <v>99</v>
      </c>
      <c r="L1281" s="2">
        <v>0.7</v>
      </c>
      <c r="M1281" s="1">
        <v>4.75</v>
      </c>
      <c r="N1281" s="1">
        <v>7.1000000000000005E-5</v>
      </c>
      <c r="O1281" s="1">
        <v>0.192</v>
      </c>
      <c r="P1281" s="1">
        <v>1.4100000000000001E-5</v>
      </c>
      <c r="Q1281" s="1">
        <v>0.138955588283316</v>
      </c>
      <c r="R1281" s="1">
        <v>7.5083020074965803E-3</v>
      </c>
      <c r="S1281" s="16"/>
      <c r="T1281" s="16"/>
      <c r="V1281" s="18"/>
      <c r="W1281" s="18"/>
      <c r="Z1281" s="18"/>
    </row>
    <row r="1282" spans="1:26" s="5" customFormat="1" x14ac:dyDescent="0.25">
      <c r="A1282" s="2">
        <v>2018</v>
      </c>
      <c r="B1282" s="2">
        <v>2657</v>
      </c>
      <c r="C1282" s="3" t="s">
        <v>9</v>
      </c>
      <c r="D1282" s="4">
        <v>43228</v>
      </c>
      <c r="E1282" s="2">
        <v>7380</v>
      </c>
      <c r="F1282" s="3" t="s">
        <v>2</v>
      </c>
      <c r="G1282" s="3" t="s">
        <v>1</v>
      </c>
      <c r="H1282" s="3" t="s">
        <v>0</v>
      </c>
      <c r="I1282" s="2">
        <v>2017</v>
      </c>
      <c r="J1282" s="2">
        <v>350</v>
      </c>
      <c r="K1282" s="2">
        <v>100</v>
      </c>
      <c r="L1282" s="2">
        <v>0.7</v>
      </c>
      <c r="M1282" s="1">
        <v>0.26</v>
      </c>
      <c r="N1282" s="1">
        <v>3.9999999999999998E-6</v>
      </c>
      <c r="O1282" s="1">
        <v>8.9999999999999993E-3</v>
      </c>
      <c r="P1282" s="1">
        <v>3.9999999999999998E-7</v>
      </c>
      <c r="Q1282" s="1">
        <v>7.2106477673233201E-3</v>
      </c>
      <c r="R1282" s="1">
        <v>2.61959861839971E-4</v>
      </c>
      <c r="S1282" s="16">
        <f t="shared" si="133"/>
        <v>0.13174494051599267</v>
      </c>
      <c r="T1282" s="16">
        <f t="shared" si="134"/>
        <v>7.2463421456566094E-3</v>
      </c>
      <c r="U1282" s="5">
        <f t="shared" si="135"/>
        <v>3.6094504250956894E-4</v>
      </c>
      <c r="V1282" s="18">
        <f t="shared" si="136"/>
        <v>1.985299217988112E-5</v>
      </c>
      <c r="W1282" s="18">
        <f t="shared" si="137"/>
        <v>1.826475280549063E-5</v>
      </c>
      <c r="X1282" s="5">
        <f>LOOKUP(G41,'Load Factor Adjustment'!$A$2:$A$15,'Load Factor Adjustment'!$D$2:$D$15)</f>
        <v>0.68571428571428572</v>
      </c>
      <c r="Y1282" s="5">
        <f t="shared" si="138"/>
        <v>2.4750517200656158E-4</v>
      </c>
      <c r="Z1282" s="18">
        <f t="shared" si="139"/>
        <v>1.2524401923765004E-5</v>
      </c>
    </row>
    <row r="1283" spans="1:26" s="5" customFormat="1" ht="15" customHeight="1" x14ac:dyDescent="0.25">
      <c r="A1283" s="2">
        <v>2017</v>
      </c>
      <c r="B1283" s="2">
        <v>2658</v>
      </c>
      <c r="C1283" s="3" t="s">
        <v>11</v>
      </c>
      <c r="D1283" s="4">
        <v>43220</v>
      </c>
      <c r="E1283" s="2">
        <v>7377</v>
      </c>
      <c r="F1283" s="3" t="s">
        <v>5</v>
      </c>
      <c r="G1283" s="3" t="s">
        <v>1</v>
      </c>
      <c r="H1283" s="3" t="s">
        <v>4</v>
      </c>
      <c r="I1283" s="2">
        <v>1976</v>
      </c>
      <c r="J1283" s="2">
        <v>500</v>
      </c>
      <c r="K1283" s="2">
        <v>63</v>
      </c>
      <c r="L1283" s="2">
        <v>0.7</v>
      </c>
      <c r="M1283" s="1">
        <v>12.09</v>
      </c>
      <c r="N1283" s="1">
        <v>2.7999999999999998E-4</v>
      </c>
      <c r="O1283" s="1">
        <v>0.60499999999999998</v>
      </c>
      <c r="P1283" s="1">
        <v>4.3999999999999999E-5</v>
      </c>
      <c r="Q1283" s="1">
        <v>0.37552083282822002</v>
      </c>
      <c r="R1283" s="1">
        <v>2.7538194539297099E-2</v>
      </c>
      <c r="S1283" s="16"/>
      <c r="T1283" s="16"/>
      <c r="V1283" s="18"/>
      <c r="W1283" s="18"/>
      <c r="Z1283" s="18"/>
    </row>
    <row r="1284" spans="1:26" s="5" customFormat="1" x14ac:dyDescent="0.25">
      <c r="A1284" s="2">
        <v>2017</v>
      </c>
      <c r="B1284" s="2">
        <v>2658</v>
      </c>
      <c r="C1284" s="3" t="s">
        <v>11</v>
      </c>
      <c r="D1284" s="4">
        <v>43220</v>
      </c>
      <c r="E1284" s="2">
        <v>7378</v>
      </c>
      <c r="F1284" s="3" t="s">
        <v>2</v>
      </c>
      <c r="G1284" s="3" t="s">
        <v>1</v>
      </c>
      <c r="H1284" s="3" t="s">
        <v>0</v>
      </c>
      <c r="I1284" s="2">
        <v>2018</v>
      </c>
      <c r="J1284" s="2">
        <v>500</v>
      </c>
      <c r="K1284" s="2">
        <v>73</v>
      </c>
      <c r="L1284" s="2">
        <v>0.7</v>
      </c>
      <c r="M1284" s="1">
        <v>2.74</v>
      </c>
      <c r="N1284" s="1">
        <v>3.6000000000000001E-5</v>
      </c>
      <c r="O1284" s="1">
        <v>8.9999999999999993E-3</v>
      </c>
      <c r="P1284" s="1">
        <v>8.9999999999999996E-7</v>
      </c>
      <c r="Q1284" s="1">
        <v>7.9702931099676702E-2</v>
      </c>
      <c r="R1284" s="1">
        <v>3.1684025970969601E-4</v>
      </c>
      <c r="S1284" s="16">
        <f t="shared" ref="S1284:S1346" si="140">Q1283-Q1284</f>
        <v>0.29581790172854333</v>
      </c>
      <c r="T1284" s="16">
        <f t="shared" ref="T1284:T1346" si="141">R1283-R1284</f>
        <v>2.7221354279587402E-2</v>
      </c>
      <c r="U1284" s="5">
        <f t="shared" ref="U1284:U1346" si="142">S1284/365</f>
        <v>8.1046000473573518E-4</v>
      </c>
      <c r="V1284" s="18">
        <f t="shared" ref="V1284:V1346" si="143">T1284/365</f>
        <v>7.4579052820787395E-5</v>
      </c>
      <c r="W1284" s="18">
        <f t="shared" ref="W1284:W1346" si="144">V1284*0.92</f>
        <v>6.8612728595124405E-5</v>
      </c>
      <c r="X1284" s="5">
        <f>LOOKUP(G43,'Load Factor Adjustment'!$A$2:$A$15,'Load Factor Adjustment'!$D$2:$D$15)</f>
        <v>0.68571428571428572</v>
      </c>
      <c r="Y1284" s="5">
        <f t="shared" ref="Y1284:Y1346" si="145">U1284*X1284</f>
        <v>5.5574400324736131E-4</v>
      </c>
      <c r="Z1284" s="18">
        <f t="shared" ref="Z1284:Z1346" si="146">W1284*X1284</f>
        <v>4.704872817951388E-5</v>
      </c>
    </row>
    <row r="1285" spans="1:26" s="5" customFormat="1" ht="15" customHeight="1" x14ac:dyDescent="0.25">
      <c r="A1285" s="2">
        <v>2018</v>
      </c>
      <c r="B1285" s="2">
        <v>2673</v>
      </c>
      <c r="C1285" s="3" t="s">
        <v>16</v>
      </c>
      <c r="D1285" s="4">
        <v>43263</v>
      </c>
      <c r="E1285" s="2">
        <v>7457</v>
      </c>
      <c r="F1285" s="3" t="s">
        <v>5</v>
      </c>
      <c r="G1285" s="3" t="s">
        <v>1</v>
      </c>
      <c r="H1285" s="3" t="s">
        <v>8</v>
      </c>
      <c r="I1285" s="2">
        <v>1998</v>
      </c>
      <c r="J1285" s="2">
        <v>450</v>
      </c>
      <c r="K1285" s="2">
        <v>95</v>
      </c>
      <c r="L1285" s="2">
        <v>0.7</v>
      </c>
      <c r="M1285" s="1">
        <v>6.54</v>
      </c>
      <c r="N1285" s="1">
        <v>1.4999999999999999E-4</v>
      </c>
      <c r="O1285" s="1">
        <v>0.55200000000000005</v>
      </c>
      <c r="P1285" s="1">
        <v>4.0200000000000001E-5</v>
      </c>
      <c r="Q1285" s="1">
        <v>0.27139322593044801</v>
      </c>
      <c r="R1285" s="1">
        <v>3.3126301253208201E-2</v>
      </c>
      <c r="S1285" s="16"/>
      <c r="T1285" s="16"/>
      <c r="V1285" s="18"/>
      <c r="W1285" s="18"/>
      <c r="Z1285" s="18"/>
    </row>
    <row r="1286" spans="1:26" s="5" customFormat="1" x14ac:dyDescent="0.25">
      <c r="A1286" s="2">
        <v>2018</v>
      </c>
      <c r="B1286" s="2">
        <v>2673</v>
      </c>
      <c r="C1286" s="3" t="s">
        <v>16</v>
      </c>
      <c r="D1286" s="4">
        <v>43263</v>
      </c>
      <c r="E1286" s="2">
        <v>7458</v>
      </c>
      <c r="F1286" s="3" t="s">
        <v>2</v>
      </c>
      <c r="G1286" s="3" t="s">
        <v>1</v>
      </c>
      <c r="H1286" s="3" t="s">
        <v>0</v>
      </c>
      <c r="I1286" s="2">
        <v>2018</v>
      </c>
      <c r="J1286" s="2">
        <v>450</v>
      </c>
      <c r="K1286" s="2">
        <v>115</v>
      </c>
      <c r="L1286" s="2">
        <v>0.7</v>
      </c>
      <c r="M1286" s="1">
        <v>0.26</v>
      </c>
      <c r="N1286" s="1">
        <v>3.9999999999999998E-6</v>
      </c>
      <c r="O1286" s="1">
        <v>8.9999999999999993E-3</v>
      </c>
      <c r="P1286" s="1">
        <v>3.9999999999999998E-7</v>
      </c>
      <c r="Q1286" s="1">
        <v>1.0741318879806099E-2</v>
      </c>
      <c r="R1286" s="1">
        <v>3.95312478217535E-4</v>
      </c>
      <c r="S1286" s="16">
        <f t="shared" si="140"/>
        <v>0.2606519070506419</v>
      </c>
      <c r="T1286" s="16">
        <f t="shared" si="141"/>
        <v>3.2730988774990664E-2</v>
      </c>
      <c r="U1286" s="5">
        <f t="shared" si="142"/>
        <v>7.1411481383737505E-4</v>
      </c>
      <c r="V1286" s="18">
        <f t="shared" si="143"/>
        <v>8.9673941849289498E-5</v>
      </c>
      <c r="W1286" s="18">
        <f t="shared" si="144"/>
        <v>8.2500026501346337E-5</v>
      </c>
      <c r="X1286" s="5">
        <f>LOOKUP(G45,'Load Factor Adjustment'!$A$2:$A$15,'Load Factor Adjustment'!$D$2:$D$15)</f>
        <v>0.68571428571428572</v>
      </c>
      <c r="Y1286" s="5">
        <f t="shared" si="145"/>
        <v>4.896787294884858E-4</v>
      </c>
      <c r="Z1286" s="18">
        <f t="shared" si="146"/>
        <v>5.6571446743780347E-5</v>
      </c>
    </row>
    <row r="1287" spans="1:26" s="5" customFormat="1" ht="15" customHeight="1" x14ac:dyDescent="0.25">
      <c r="A1287" s="2">
        <v>2018</v>
      </c>
      <c r="B1287" s="2">
        <v>2674</v>
      </c>
      <c r="C1287" s="3" t="s">
        <v>16</v>
      </c>
      <c r="D1287" s="4">
        <v>43263</v>
      </c>
      <c r="E1287" s="2">
        <v>7459</v>
      </c>
      <c r="F1287" s="3" t="s">
        <v>5</v>
      </c>
      <c r="G1287" s="3" t="s">
        <v>1</v>
      </c>
      <c r="H1287" s="3" t="s">
        <v>8</v>
      </c>
      <c r="I1287" s="2">
        <v>1999</v>
      </c>
      <c r="J1287" s="2">
        <v>450</v>
      </c>
      <c r="K1287" s="2">
        <v>95</v>
      </c>
      <c r="L1287" s="2">
        <v>0.7</v>
      </c>
      <c r="M1287" s="1">
        <v>6.54</v>
      </c>
      <c r="N1287" s="1">
        <v>1.4999999999999999E-4</v>
      </c>
      <c r="O1287" s="1">
        <v>0.55200000000000005</v>
      </c>
      <c r="P1287" s="1">
        <v>4.0200000000000001E-5</v>
      </c>
      <c r="Q1287" s="1">
        <v>0.26916666336261003</v>
      </c>
      <c r="R1287" s="1">
        <v>3.2529582505764099E-2</v>
      </c>
      <c r="S1287" s="16"/>
      <c r="T1287" s="16"/>
      <c r="V1287" s="18"/>
      <c r="W1287" s="18"/>
      <c r="Z1287" s="18"/>
    </row>
    <row r="1288" spans="1:26" s="5" customFormat="1" x14ac:dyDescent="0.25">
      <c r="A1288" s="2">
        <v>2018</v>
      </c>
      <c r="B1288" s="2">
        <v>2674</v>
      </c>
      <c r="C1288" s="3" t="s">
        <v>16</v>
      </c>
      <c r="D1288" s="4">
        <v>43263</v>
      </c>
      <c r="E1288" s="2">
        <v>7460</v>
      </c>
      <c r="F1288" s="3" t="s">
        <v>2</v>
      </c>
      <c r="G1288" s="3" t="s">
        <v>1</v>
      </c>
      <c r="H1288" s="3" t="s">
        <v>0</v>
      </c>
      <c r="I1288" s="2">
        <v>2017</v>
      </c>
      <c r="J1288" s="2">
        <v>450</v>
      </c>
      <c r="K1288" s="2">
        <v>115</v>
      </c>
      <c r="L1288" s="2">
        <v>0.7</v>
      </c>
      <c r="M1288" s="1">
        <v>0.26</v>
      </c>
      <c r="N1288" s="1">
        <v>3.9999999999999998E-6</v>
      </c>
      <c r="O1288" s="1">
        <v>8.9999999999999993E-3</v>
      </c>
      <c r="P1288" s="1">
        <v>3.9999999999999998E-7</v>
      </c>
      <c r="Q1288" s="1">
        <v>1.0741318879806099E-2</v>
      </c>
      <c r="R1288" s="1">
        <v>3.95312478217535E-4</v>
      </c>
      <c r="S1288" s="16">
        <f t="shared" si="140"/>
        <v>0.25842534448280391</v>
      </c>
      <c r="T1288" s="16">
        <f t="shared" si="141"/>
        <v>3.2134270027546562E-2</v>
      </c>
      <c r="U1288" s="5">
        <f t="shared" si="142"/>
        <v>7.0801464241864083E-4</v>
      </c>
      <c r="V1288" s="18">
        <f t="shared" si="143"/>
        <v>8.8039095965880996E-5</v>
      </c>
      <c r="W1288" s="18">
        <f t="shared" si="144"/>
        <v>8.0995968288610513E-5</v>
      </c>
      <c r="X1288" s="5">
        <f>LOOKUP(G47,'Load Factor Adjustment'!$A$2:$A$15,'Load Factor Adjustment'!$D$2:$D$15)</f>
        <v>0.68571428571428572</v>
      </c>
      <c r="Y1288" s="5">
        <f t="shared" si="145"/>
        <v>4.854957548013537E-4</v>
      </c>
      <c r="Z1288" s="18">
        <f t="shared" si="146"/>
        <v>5.5540092540761492E-5</v>
      </c>
    </row>
    <row r="1289" spans="1:26" s="5" customFormat="1" ht="15" customHeight="1" x14ac:dyDescent="0.25">
      <c r="A1289" s="2">
        <v>2018</v>
      </c>
      <c r="B1289" s="2">
        <v>2675</v>
      </c>
      <c r="C1289" s="3" t="s">
        <v>16</v>
      </c>
      <c r="D1289" s="4">
        <v>43263</v>
      </c>
      <c r="E1289" s="2">
        <v>7453</v>
      </c>
      <c r="F1289" s="3" t="s">
        <v>5</v>
      </c>
      <c r="G1289" s="3" t="s">
        <v>1</v>
      </c>
      <c r="H1289" s="3" t="s">
        <v>4</v>
      </c>
      <c r="I1289" s="2">
        <v>1996</v>
      </c>
      <c r="J1289" s="2">
        <v>450</v>
      </c>
      <c r="K1289" s="2">
        <v>102</v>
      </c>
      <c r="L1289" s="2">
        <v>0.7</v>
      </c>
      <c r="M1289" s="1">
        <v>8.17</v>
      </c>
      <c r="N1289" s="1">
        <v>1.9000000000000001E-4</v>
      </c>
      <c r="O1289" s="1">
        <v>0.47899999999999998</v>
      </c>
      <c r="P1289" s="1">
        <v>3.6100000000000003E-5</v>
      </c>
      <c r="Q1289" s="1">
        <v>0.37010416566441401</v>
      </c>
      <c r="R1289" s="1">
        <v>3.2307082177791997E-2</v>
      </c>
      <c r="S1289" s="16"/>
      <c r="T1289" s="16"/>
      <c r="V1289" s="18"/>
      <c r="W1289" s="18"/>
      <c r="Z1289" s="18"/>
    </row>
    <row r="1290" spans="1:26" s="5" customFormat="1" x14ac:dyDescent="0.25">
      <c r="A1290" s="2">
        <v>2018</v>
      </c>
      <c r="B1290" s="2">
        <v>2675</v>
      </c>
      <c r="C1290" s="3" t="s">
        <v>16</v>
      </c>
      <c r="D1290" s="4">
        <v>43263</v>
      </c>
      <c r="E1290" s="2">
        <v>7455</v>
      </c>
      <c r="F1290" s="3" t="s">
        <v>2</v>
      </c>
      <c r="G1290" s="3" t="s">
        <v>1</v>
      </c>
      <c r="H1290" s="3" t="s">
        <v>0</v>
      </c>
      <c r="I1290" s="2">
        <v>2018</v>
      </c>
      <c r="J1290" s="2">
        <v>450</v>
      </c>
      <c r="K1290" s="2">
        <v>115</v>
      </c>
      <c r="L1290" s="2">
        <v>0.7</v>
      </c>
      <c r="M1290" s="1">
        <v>0.26</v>
      </c>
      <c r="N1290" s="1">
        <v>3.9999999999999998E-6</v>
      </c>
      <c r="O1290" s="1">
        <v>8.9999999999999993E-3</v>
      </c>
      <c r="P1290" s="1">
        <v>3.9999999999999998E-7</v>
      </c>
      <c r="Q1290" s="1">
        <v>1.0741318879806099E-2</v>
      </c>
      <c r="R1290" s="1">
        <v>3.95312478217535E-4</v>
      </c>
      <c r="S1290" s="16">
        <f t="shared" si="140"/>
        <v>0.35936284678460789</v>
      </c>
      <c r="T1290" s="16">
        <f t="shared" si="141"/>
        <v>3.191176969957446E-2</v>
      </c>
      <c r="U1290" s="5">
        <f t="shared" si="142"/>
        <v>9.8455574461536418E-4</v>
      </c>
      <c r="V1290" s="18">
        <f t="shared" si="143"/>
        <v>8.7429506026231394E-5</v>
      </c>
      <c r="W1290" s="18">
        <f t="shared" si="144"/>
        <v>8.0435145544132883E-5</v>
      </c>
      <c r="X1290" s="5">
        <f>LOOKUP(G49,'Load Factor Adjustment'!$A$2:$A$15,'Load Factor Adjustment'!$D$2:$D$15)</f>
        <v>0.68571428571428572</v>
      </c>
      <c r="Y1290" s="5">
        <f t="shared" si="145"/>
        <v>6.7512393916482113E-4</v>
      </c>
      <c r="Z1290" s="18">
        <f t="shared" si="146"/>
        <v>5.5155528373119694E-5</v>
      </c>
    </row>
    <row r="1291" spans="1:26" s="5" customFormat="1" ht="15" customHeight="1" x14ac:dyDescent="0.25">
      <c r="A1291" s="2">
        <v>2018</v>
      </c>
      <c r="B1291" s="2">
        <v>2676</v>
      </c>
      <c r="C1291" s="3" t="s">
        <v>16</v>
      </c>
      <c r="D1291" s="4">
        <v>43263</v>
      </c>
      <c r="E1291" s="2">
        <v>7451</v>
      </c>
      <c r="F1291" s="3" t="s">
        <v>5</v>
      </c>
      <c r="G1291" s="3" t="s">
        <v>1</v>
      </c>
      <c r="H1291" s="3" t="s">
        <v>4</v>
      </c>
      <c r="I1291" s="2">
        <v>1978</v>
      </c>
      <c r="J1291" s="2">
        <v>450</v>
      </c>
      <c r="K1291" s="2">
        <v>98</v>
      </c>
      <c r="L1291" s="2">
        <v>0.7</v>
      </c>
      <c r="M1291" s="1">
        <v>12.09</v>
      </c>
      <c r="N1291" s="1">
        <v>2.7999999999999998E-4</v>
      </c>
      <c r="O1291" s="1">
        <v>0.60499999999999998</v>
      </c>
      <c r="P1291" s="1">
        <v>4.3999999999999999E-5</v>
      </c>
      <c r="Q1291" s="1">
        <v>0.52572916595950803</v>
      </c>
      <c r="R1291" s="1">
        <v>3.8553472355015897E-2</v>
      </c>
      <c r="S1291" s="16"/>
      <c r="T1291" s="16"/>
      <c r="V1291" s="18"/>
      <c r="W1291" s="18"/>
      <c r="Z1291" s="18"/>
    </row>
    <row r="1292" spans="1:26" s="5" customFormat="1" x14ac:dyDescent="0.25">
      <c r="A1292" s="2">
        <v>2018</v>
      </c>
      <c r="B1292" s="2">
        <v>2676</v>
      </c>
      <c r="C1292" s="3" t="s">
        <v>16</v>
      </c>
      <c r="D1292" s="4">
        <v>43263</v>
      </c>
      <c r="E1292" s="2">
        <v>7452</v>
      </c>
      <c r="F1292" s="3" t="s">
        <v>2</v>
      </c>
      <c r="G1292" s="3" t="s">
        <v>1</v>
      </c>
      <c r="H1292" s="3" t="s">
        <v>0</v>
      </c>
      <c r="I1292" s="2">
        <v>2017</v>
      </c>
      <c r="J1292" s="2">
        <v>450</v>
      </c>
      <c r="K1292" s="2">
        <v>115</v>
      </c>
      <c r="L1292" s="2">
        <v>0.7</v>
      </c>
      <c r="M1292" s="1">
        <v>0.26</v>
      </c>
      <c r="N1292" s="1">
        <v>3.9999999999999998E-6</v>
      </c>
      <c r="O1292" s="1">
        <v>8.9999999999999993E-3</v>
      </c>
      <c r="P1292" s="1">
        <v>3.9999999999999998E-7</v>
      </c>
      <c r="Q1292" s="1">
        <v>1.0741318879806099E-2</v>
      </c>
      <c r="R1292" s="1">
        <v>3.95312478217535E-4</v>
      </c>
      <c r="S1292" s="16">
        <f t="shared" si="140"/>
        <v>0.51498784707970191</v>
      </c>
      <c r="T1292" s="16">
        <f t="shared" si="141"/>
        <v>3.815815987679836E-2</v>
      </c>
      <c r="U1292" s="5">
        <f t="shared" si="142"/>
        <v>1.4109256084375394E-3</v>
      </c>
      <c r="V1292" s="18">
        <f t="shared" si="143"/>
        <v>1.045429037720503E-4</v>
      </c>
      <c r="W1292" s="18">
        <f t="shared" si="144"/>
        <v>9.6179471470286276E-5</v>
      </c>
      <c r="X1292" s="5">
        <f>LOOKUP(G51,'Load Factor Adjustment'!$A$2:$A$15,'Load Factor Adjustment'!$D$2:$D$15)</f>
        <v>0.68571428571428572</v>
      </c>
      <c r="Y1292" s="5">
        <f t="shared" si="145"/>
        <v>9.6749184578574137E-4</v>
      </c>
      <c r="Z1292" s="18">
        <f t="shared" si="146"/>
        <v>6.5951637579624871E-5</v>
      </c>
    </row>
    <row r="1293" spans="1:26" s="5" customFormat="1" ht="15" customHeight="1" x14ac:dyDescent="0.25">
      <c r="A1293" s="2">
        <v>2018</v>
      </c>
      <c r="B1293" s="2">
        <v>2677</v>
      </c>
      <c r="C1293" s="3" t="s">
        <v>16</v>
      </c>
      <c r="D1293" s="4">
        <v>43271</v>
      </c>
      <c r="E1293" s="2">
        <v>7449</v>
      </c>
      <c r="F1293" s="3" t="s">
        <v>5</v>
      </c>
      <c r="G1293" s="3" t="s">
        <v>1</v>
      </c>
      <c r="H1293" s="3" t="s">
        <v>4</v>
      </c>
      <c r="I1293" s="2">
        <v>1981</v>
      </c>
      <c r="J1293" s="2">
        <v>500</v>
      </c>
      <c r="K1293" s="2">
        <v>90</v>
      </c>
      <c r="L1293" s="2">
        <v>0.7</v>
      </c>
      <c r="M1293" s="1">
        <v>12.09</v>
      </c>
      <c r="N1293" s="1">
        <v>2.7999999999999998E-4</v>
      </c>
      <c r="O1293" s="1">
        <v>0.60499999999999998</v>
      </c>
      <c r="P1293" s="1">
        <v>4.3999999999999999E-5</v>
      </c>
      <c r="Q1293" s="1">
        <v>0.53645833261174303</v>
      </c>
      <c r="R1293" s="1">
        <v>3.9340277913281499E-2</v>
      </c>
      <c r="S1293" s="16"/>
      <c r="T1293" s="16"/>
      <c r="V1293" s="18"/>
      <c r="W1293" s="18"/>
      <c r="Z1293" s="18"/>
    </row>
    <row r="1294" spans="1:26" s="5" customFormat="1" x14ac:dyDescent="0.25">
      <c r="A1294" s="2">
        <v>2018</v>
      </c>
      <c r="B1294" s="2">
        <v>2677</v>
      </c>
      <c r="C1294" s="3" t="s">
        <v>16</v>
      </c>
      <c r="D1294" s="4">
        <v>43271</v>
      </c>
      <c r="E1294" s="2">
        <v>7450</v>
      </c>
      <c r="F1294" s="3" t="s">
        <v>2</v>
      </c>
      <c r="G1294" s="3" t="s">
        <v>1</v>
      </c>
      <c r="H1294" s="3" t="s">
        <v>0</v>
      </c>
      <c r="I1294" s="2">
        <v>2018</v>
      </c>
      <c r="J1294" s="2">
        <v>500</v>
      </c>
      <c r="K1294" s="2">
        <v>100</v>
      </c>
      <c r="L1294" s="2">
        <v>0.7</v>
      </c>
      <c r="M1294" s="1">
        <v>0.26</v>
      </c>
      <c r="N1294" s="1">
        <v>3.9999999999999998E-6</v>
      </c>
      <c r="O1294" s="1">
        <v>8.9999999999999993E-3</v>
      </c>
      <c r="P1294" s="1">
        <v>3.9999999999999998E-7</v>
      </c>
      <c r="Q1294" s="1">
        <v>1.0416666120367899E-2</v>
      </c>
      <c r="R1294" s="1">
        <v>3.8580244806932598E-4</v>
      </c>
      <c r="S1294" s="16">
        <f t="shared" si="140"/>
        <v>0.52604166649137518</v>
      </c>
      <c r="T1294" s="16">
        <f t="shared" si="141"/>
        <v>3.895447546521217E-2</v>
      </c>
      <c r="U1294" s="5">
        <f t="shared" si="142"/>
        <v>1.4412100451818499E-3</v>
      </c>
      <c r="V1294" s="18">
        <f t="shared" si="143"/>
        <v>1.0672459031564979E-4</v>
      </c>
      <c r="W1294" s="18">
        <f t="shared" si="144"/>
        <v>9.8186623090397812E-5</v>
      </c>
      <c r="X1294" s="5">
        <f>LOOKUP(G53,'Load Factor Adjustment'!$A$2:$A$15,'Load Factor Adjustment'!$D$2:$D$15)</f>
        <v>0.68571428571428572</v>
      </c>
      <c r="Y1294" s="5">
        <f t="shared" si="145"/>
        <v>9.8825831669612559E-4</v>
      </c>
      <c r="Z1294" s="18">
        <f t="shared" si="146"/>
        <v>6.7327970119129927E-5</v>
      </c>
    </row>
    <row r="1295" spans="1:26" s="5" customFormat="1" ht="15" customHeight="1" x14ac:dyDescent="0.25">
      <c r="A1295" s="2">
        <v>2018</v>
      </c>
      <c r="B1295" s="2">
        <v>2678</v>
      </c>
      <c r="C1295" s="3" t="s">
        <v>16</v>
      </c>
      <c r="D1295" s="4">
        <v>43271</v>
      </c>
      <c r="E1295" s="2">
        <v>7447</v>
      </c>
      <c r="F1295" s="3" t="s">
        <v>5</v>
      </c>
      <c r="G1295" s="3" t="s">
        <v>1</v>
      </c>
      <c r="H1295" s="3" t="s">
        <v>4</v>
      </c>
      <c r="I1295" s="2">
        <v>1977</v>
      </c>
      <c r="J1295" s="2">
        <v>350</v>
      </c>
      <c r="K1295" s="2">
        <v>84</v>
      </c>
      <c r="L1295" s="2">
        <v>0.7</v>
      </c>
      <c r="M1295" s="1">
        <v>12.09</v>
      </c>
      <c r="N1295" s="1">
        <v>2.7999999999999998E-4</v>
      </c>
      <c r="O1295" s="1">
        <v>0.60499999999999998</v>
      </c>
      <c r="P1295" s="1">
        <v>4.3999999999999999E-5</v>
      </c>
      <c r="Q1295" s="1">
        <v>0.350486110639672</v>
      </c>
      <c r="R1295" s="1">
        <v>2.57023149033439E-2</v>
      </c>
      <c r="S1295" s="16"/>
      <c r="T1295" s="16"/>
      <c r="V1295" s="18"/>
      <c r="W1295" s="18"/>
      <c r="Z1295" s="18"/>
    </row>
    <row r="1296" spans="1:26" s="5" customFormat="1" x14ac:dyDescent="0.25">
      <c r="A1296" s="2">
        <v>2018</v>
      </c>
      <c r="B1296" s="2">
        <v>2678</v>
      </c>
      <c r="C1296" s="3" t="s">
        <v>16</v>
      </c>
      <c r="D1296" s="4">
        <v>43271</v>
      </c>
      <c r="E1296" s="2">
        <v>7448</v>
      </c>
      <c r="F1296" s="3" t="s">
        <v>2</v>
      </c>
      <c r="G1296" s="3" t="s">
        <v>1</v>
      </c>
      <c r="H1296" s="3" t="s">
        <v>0</v>
      </c>
      <c r="I1296" s="2">
        <v>2017</v>
      </c>
      <c r="J1296" s="2">
        <v>350</v>
      </c>
      <c r="K1296" s="2">
        <v>60</v>
      </c>
      <c r="L1296" s="2">
        <v>0.7</v>
      </c>
      <c r="M1296" s="1">
        <v>2.74</v>
      </c>
      <c r="N1296" s="1">
        <v>3.6000000000000001E-5</v>
      </c>
      <c r="O1296" s="1">
        <v>8.9999999999999993E-3</v>
      </c>
      <c r="P1296" s="1">
        <v>8.9999999999999996E-7</v>
      </c>
      <c r="Q1296" s="1">
        <v>4.5418980898639098E-2</v>
      </c>
      <c r="R1296" s="1">
        <v>1.7135415676153301E-4</v>
      </c>
      <c r="S1296" s="16">
        <f t="shared" si="140"/>
        <v>0.30506712974103289</v>
      </c>
      <c r="T1296" s="16">
        <f t="shared" si="141"/>
        <v>2.5530960746582367E-2</v>
      </c>
      <c r="U1296" s="5">
        <f t="shared" si="142"/>
        <v>8.3580035545488464E-4</v>
      </c>
      <c r="V1296" s="18">
        <f t="shared" si="143"/>
        <v>6.9947837661869501E-5</v>
      </c>
      <c r="W1296" s="18">
        <f t="shared" si="144"/>
        <v>6.4352010648919948E-5</v>
      </c>
      <c r="X1296" s="5">
        <f>LOOKUP(G55,'Load Factor Adjustment'!$A$2:$A$15,'Load Factor Adjustment'!$D$2:$D$15)</f>
        <v>0.97560975609756106</v>
      </c>
      <c r="Y1296" s="5">
        <f t="shared" si="145"/>
        <v>8.1541498093159483E-4</v>
      </c>
      <c r="Z1296" s="18">
        <f t="shared" si="146"/>
        <v>6.2782449413580443E-5</v>
      </c>
    </row>
    <row r="1297" spans="1:26" s="5" customFormat="1" ht="15" customHeight="1" x14ac:dyDescent="0.25">
      <c r="A1297" s="2">
        <v>2018</v>
      </c>
      <c r="B1297" s="2">
        <v>2679</v>
      </c>
      <c r="C1297" s="3" t="s">
        <v>16</v>
      </c>
      <c r="D1297" s="4">
        <v>43252</v>
      </c>
      <c r="E1297" s="2">
        <v>7445</v>
      </c>
      <c r="F1297" s="3" t="s">
        <v>5</v>
      </c>
      <c r="G1297" s="3" t="s">
        <v>18</v>
      </c>
      <c r="H1297" s="3" t="s">
        <v>4</v>
      </c>
      <c r="I1297" s="2">
        <v>1983</v>
      </c>
      <c r="J1297" s="2">
        <v>750</v>
      </c>
      <c r="K1297" s="2">
        <v>103</v>
      </c>
      <c r="L1297" s="2">
        <v>0.2</v>
      </c>
      <c r="M1297" s="1">
        <v>12.09</v>
      </c>
      <c r="N1297" s="1">
        <v>2.7999999999999998E-4</v>
      </c>
      <c r="O1297" s="1">
        <v>0.60499999999999998</v>
      </c>
      <c r="P1297" s="1">
        <v>4.3999999999999999E-5</v>
      </c>
      <c r="Q1297" s="1">
        <v>0.263120047730319</v>
      </c>
      <c r="R1297" s="1">
        <v>1.9295470259305701E-2</v>
      </c>
      <c r="S1297" s="16"/>
      <c r="T1297" s="16"/>
      <c r="V1297" s="18"/>
      <c r="W1297" s="18"/>
      <c r="Z1297" s="18"/>
    </row>
    <row r="1298" spans="1:26" s="5" customFormat="1" x14ac:dyDescent="0.25">
      <c r="A1298" s="2">
        <v>2018</v>
      </c>
      <c r="B1298" s="2">
        <v>2679</v>
      </c>
      <c r="C1298" s="3" t="s">
        <v>16</v>
      </c>
      <c r="D1298" s="4">
        <v>43252</v>
      </c>
      <c r="E1298" s="2">
        <v>7446</v>
      </c>
      <c r="F1298" s="3" t="s">
        <v>2</v>
      </c>
      <c r="G1298" s="3" t="s">
        <v>18</v>
      </c>
      <c r="H1298" s="3" t="s">
        <v>0</v>
      </c>
      <c r="I1298" s="2">
        <v>2014</v>
      </c>
      <c r="J1298" s="2">
        <v>750</v>
      </c>
      <c r="K1298" s="2">
        <v>74</v>
      </c>
      <c r="L1298" s="2">
        <v>0.2</v>
      </c>
      <c r="M1298" s="1">
        <v>2.74</v>
      </c>
      <c r="N1298" s="1">
        <v>3.6000000000000001E-5</v>
      </c>
      <c r="O1298" s="1">
        <v>8.9999999999999993E-3</v>
      </c>
      <c r="P1298" s="1">
        <v>8.9999999999999996E-7</v>
      </c>
      <c r="Q1298" s="1">
        <v>3.5176918688706302E-2</v>
      </c>
      <c r="R1298" s="1">
        <v>1.5141368684453099E-4</v>
      </c>
      <c r="S1298" s="16">
        <f t="shared" si="140"/>
        <v>0.22794312904161268</v>
      </c>
      <c r="T1298" s="16">
        <f t="shared" si="141"/>
        <v>1.9144056572461168E-2</v>
      </c>
      <c r="U1298" s="5">
        <f t="shared" si="142"/>
        <v>6.2450172340167858E-4</v>
      </c>
      <c r="V1298" s="18">
        <f t="shared" si="143"/>
        <v>5.244947006153745E-5</v>
      </c>
      <c r="W1298" s="18">
        <f t="shared" si="144"/>
        <v>4.8253512456614456E-5</v>
      </c>
      <c r="X1298" s="5">
        <f>LOOKUP(G57,'Load Factor Adjustment'!$A$2:$A$15,'Load Factor Adjustment'!$D$2:$D$15)</f>
        <v>0.68571428571428572</v>
      </c>
      <c r="Y1298" s="5">
        <f t="shared" si="145"/>
        <v>4.2822975318972247E-4</v>
      </c>
      <c r="Z1298" s="18">
        <f t="shared" si="146"/>
        <v>3.3088122827392773E-5</v>
      </c>
    </row>
    <row r="1299" spans="1:26" s="5" customFormat="1" ht="15" customHeight="1" x14ac:dyDescent="0.25">
      <c r="A1299" s="2">
        <v>2018</v>
      </c>
      <c r="B1299" s="2">
        <v>2681</v>
      </c>
      <c r="C1299" s="3" t="s">
        <v>16</v>
      </c>
      <c r="D1299" s="4">
        <v>43271</v>
      </c>
      <c r="E1299" s="2">
        <v>7441</v>
      </c>
      <c r="F1299" s="3" t="s">
        <v>5</v>
      </c>
      <c r="G1299" s="3" t="s">
        <v>1</v>
      </c>
      <c r="H1299" s="3" t="s">
        <v>4</v>
      </c>
      <c r="I1299" s="2">
        <v>1983</v>
      </c>
      <c r="J1299" s="2">
        <v>710</v>
      </c>
      <c r="K1299" s="2">
        <v>80</v>
      </c>
      <c r="L1299" s="2">
        <v>0.7</v>
      </c>
      <c r="M1299" s="1">
        <v>12.09</v>
      </c>
      <c r="N1299" s="1">
        <v>2.7999999999999998E-4</v>
      </c>
      <c r="O1299" s="1">
        <v>0.60499999999999998</v>
      </c>
      <c r="P1299" s="1">
        <v>4.3999999999999999E-5</v>
      </c>
      <c r="Q1299" s="1">
        <v>0.67712962871882199</v>
      </c>
      <c r="R1299" s="1">
        <v>4.9656173010542003E-2</v>
      </c>
      <c r="S1299" s="16"/>
      <c r="T1299" s="16"/>
      <c r="V1299" s="18"/>
      <c r="W1299" s="18"/>
      <c r="Z1299" s="18"/>
    </row>
    <row r="1300" spans="1:26" s="5" customFormat="1" x14ac:dyDescent="0.25">
      <c r="A1300" s="2">
        <v>2018</v>
      </c>
      <c r="B1300" s="2">
        <v>2681</v>
      </c>
      <c r="C1300" s="3" t="s">
        <v>16</v>
      </c>
      <c r="D1300" s="4">
        <v>43271</v>
      </c>
      <c r="E1300" s="2">
        <v>7442</v>
      </c>
      <c r="F1300" s="3" t="s">
        <v>2</v>
      </c>
      <c r="G1300" s="3" t="s">
        <v>1</v>
      </c>
      <c r="H1300" s="3" t="s">
        <v>0</v>
      </c>
      <c r="I1300" s="2">
        <v>2018</v>
      </c>
      <c r="J1300" s="2">
        <v>710</v>
      </c>
      <c r="K1300" s="2">
        <v>100</v>
      </c>
      <c r="L1300" s="2">
        <v>0.7</v>
      </c>
      <c r="M1300" s="1">
        <v>0.26</v>
      </c>
      <c r="N1300" s="1">
        <v>3.9999999999999998E-6</v>
      </c>
      <c r="O1300" s="1">
        <v>8.9999999999999993E-3</v>
      </c>
      <c r="P1300" s="1">
        <v>3.9999999999999998E-7</v>
      </c>
      <c r="Q1300" s="1">
        <v>1.50217584790157E-2</v>
      </c>
      <c r="R1300" s="1">
        <v>5.7084873539474498E-4</v>
      </c>
      <c r="S1300" s="16">
        <f t="shared" si="140"/>
        <v>0.66210787023980633</v>
      </c>
      <c r="T1300" s="16">
        <f t="shared" si="141"/>
        <v>4.9085324275147259E-2</v>
      </c>
      <c r="U1300" s="5">
        <f t="shared" si="142"/>
        <v>1.8139941650405652E-3</v>
      </c>
      <c r="V1300" s="18">
        <f t="shared" si="143"/>
        <v>1.3448034047985549E-4</v>
      </c>
      <c r="W1300" s="18">
        <f t="shared" si="144"/>
        <v>1.2372191324146704E-4</v>
      </c>
      <c r="X1300" s="5">
        <f>LOOKUP(G59,'Load Factor Adjustment'!$A$2:$A$15,'Load Factor Adjustment'!$D$2:$D$15)</f>
        <v>0.68571428571428572</v>
      </c>
      <c r="Y1300" s="5">
        <f t="shared" si="145"/>
        <v>1.2438817131706732E-3</v>
      </c>
      <c r="Z1300" s="18">
        <f t="shared" si="146"/>
        <v>8.4837883365577397E-5</v>
      </c>
    </row>
    <row r="1301" spans="1:26" s="5" customFormat="1" ht="15" customHeight="1" x14ac:dyDescent="0.25">
      <c r="A1301" s="2">
        <v>2018</v>
      </c>
      <c r="B1301" s="2">
        <v>2682</v>
      </c>
      <c r="C1301" s="3" t="s">
        <v>16</v>
      </c>
      <c r="D1301" s="4">
        <v>43271</v>
      </c>
      <c r="E1301" s="2">
        <v>7438</v>
      </c>
      <c r="F1301" s="3" t="s">
        <v>5</v>
      </c>
      <c r="G1301" s="3" t="s">
        <v>1</v>
      </c>
      <c r="H1301" s="3" t="s">
        <v>4</v>
      </c>
      <c r="I1301" s="2">
        <v>1975</v>
      </c>
      <c r="J1301" s="2">
        <v>775</v>
      </c>
      <c r="K1301" s="2">
        <v>120</v>
      </c>
      <c r="L1301" s="2">
        <v>0.7</v>
      </c>
      <c r="M1301" s="1">
        <v>11.16</v>
      </c>
      <c r="N1301" s="1">
        <v>2.5999999999999998E-4</v>
      </c>
      <c r="O1301" s="1">
        <v>0.39600000000000002</v>
      </c>
      <c r="P1301" s="1">
        <v>2.8799999999999999E-5</v>
      </c>
      <c r="Q1301" s="1">
        <v>1.0247221944312099</v>
      </c>
      <c r="R1301" s="1">
        <v>5.32166649172588E-2</v>
      </c>
      <c r="S1301" s="16"/>
      <c r="T1301" s="16"/>
      <c r="V1301" s="18"/>
      <c r="W1301" s="18"/>
      <c r="Z1301" s="18"/>
    </row>
    <row r="1302" spans="1:26" s="5" customFormat="1" x14ac:dyDescent="0.25">
      <c r="A1302" s="2">
        <v>2018</v>
      </c>
      <c r="B1302" s="2">
        <v>2682</v>
      </c>
      <c r="C1302" s="3" t="s">
        <v>16</v>
      </c>
      <c r="D1302" s="4">
        <v>43271</v>
      </c>
      <c r="E1302" s="2">
        <v>7439</v>
      </c>
      <c r="F1302" s="3" t="s">
        <v>2</v>
      </c>
      <c r="G1302" s="3" t="s">
        <v>1</v>
      </c>
      <c r="H1302" s="3" t="s">
        <v>0</v>
      </c>
      <c r="I1302" s="2">
        <v>2017</v>
      </c>
      <c r="J1302" s="2">
        <v>775</v>
      </c>
      <c r="K1302" s="2">
        <v>115</v>
      </c>
      <c r="L1302" s="2">
        <v>0.7</v>
      </c>
      <c r="M1302" s="1">
        <v>0.26</v>
      </c>
      <c r="N1302" s="1">
        <v>3.9999999999999998E-6</v>
      </c>
      <c r="O1302" s="1">
        <v>8.9999999999999993E-3</v>
      </c>
      <c r="P1302" s="1">
        <v>3.9999999999999998E-7</v>
      </c>
      <c r="Q1302" s="1">
        <v>1.8945938447838699E-2</v>
      </c>
      <c r="R1302" s="1">
        <v>7.2551597304935597E-4</v>
      </c>
      <c r="S1302" s="16">
        <f t="shared" si="140"/>
        <v>1.0057762559833712</v>
      </c>
      <c r="T1302" s="16">
        <f t="shared" si="141"/>
        <v>5.2491148944209441E-2</v>
      </c>
      <c r="U1302" s="5">
        <f t="shared" si="142"/>
        <v>2.7555513862558114E-3</v>
      </c>
      <c r="V1302" s="18">
        <f t="shared" si="143"/>
        <v>1.4381136697043682E-4</v>
      </c>
      <c r="W1302" s="18">
        <f t="shared" si="144"/>
        <v>1.3230645761280188E-4</v>
      </c>
      <c r="X1302" s="5">
        <f>LOOKUP(G61,'Load Factor Adjustment'!$A$2:$A$15,'Load Factor Adjustment'!$D$2:$D$15)</f>
        <v>0.68571428571428572</v>
      </c>
      <c r="Y1302" s="5">
        <f t="shared" si="145"/>
        <v>1.8895209505754135E-3</v>
      </c>
      <c r="Z1302" s="18">
        <f t="shared" si="146"/>
        <v>9.0724428077349861E-5</v>
      </c>
    </row>
    <row r="1303" spans="1:26" s="5" customFormat="1" ht="15" customHeight="1" x14ac:dyDescent="0.25">
      <c r="A1303" s="2">
        <v>2018</v>
      </c>
      <c r="B1303" s="2">
        <v>2683</v>
      </c>
      <c r="C1303" s="3" t="s">
        <v>16</v>
      </c>
      <c r="D1303" s="4">
        <v>43269</v>
      </c>
      <c r="E1303" s="2">
        <v>7436</v>
      </c>
      <c r="F1303" s="3" t="s">
        <v>5</v>
      </c>
      <c r="G1303" s="3" t="s">
        <v>1</v>
      </c>
      <c r="H1303" s="3" t="s">
        <v>4</v>
      </c>
      <c r="I1303" s="2">
        <v>1980</v>
      </c>
      <c r="J1303" s="2">
        <v>300</v>
      </c>
      <c r="K1303" s="2">
        <v>170</v>
      </c>
      <c r="L1303" s="2">
        <v>0.7</v>
      </c>
      <c r="M1303" s="1">
        <v>10.23</v>
      </c>
      <c r="N1303" s="1">
        <v>2.4000000000000001E-4</v>
      </c>
      <c r="O1303" s="1">
        <v>0.39600000000000002</v>
      </c>
      <c r="P1303" s="1">
        <v>2.8799999999999999E-5</v>
      </c>
      <c r="Q1303" s="1">
        <v>0.51590274811511705</v>
      </c>
      <c r="R1303" s="1">
        <v>2.9183332373980599E-2</v>
      </c>
      <c r="S1303" s="16"/>
      <c r="T1303" s="16"/>
      <c r="V1303" s="18"/>
      <c r="W1303" s="18"/>
      <c r="Z1303" s="18"/>
    </row>
    <row r="1304" spans="1:26" s="5" customFormat="1" x14ac:dyDescent="0.25">
      <c r="A1304" s="2">
        <v>2018</v>
      </c>
      <c r="B1304" s="2">
        <v>2683</v>
      </c>
      <c r="C1304" s="3" t="s">
        <v>16</v>
      </c>
      <c r="D1304" s="4">
        <v>43269</v>
      </c>
      <c r="E1304" s="2">
        <v>7437</v>
      </c>
      <c r="F1304" s="3" t="s">
        <v>2</v>
      </c>
      <c r="G1304" s="3" t="s">
        <v>1</v>
      </c>
      <c r="H1304" s="3" t="s">
        <v>0</v>
      </c>
      <c r="I1304" s="2">
        <v>2018</v>
      </c>
      <c r="J1304" s="2">
        <v>300</v>
      </c>
      <c r="K1304" s="2">
        <v>115</v>
      </c>
      <c r="L1304" s="2">
        <v>0.7</v>
      </c>
      <c r="M1304" s="1">
        <v>0.26</v>
      </c>
      <c r="N1304" s="1">
        <v>3.9999999999999998E-6</v>
      </c>
      <c r="O1304" s="1">
        <v>8.9999999999999993E-3</v>
      </c>
      <c r="P1304" s="1">
        <v>3.9999999999999998E-7</v>
      </c>
      <c r="Q1304" s="1">
        <v>7.0810181436546001E-3</v>
      </c>
      <c r="R1304" s="1">
        <v>2.5555554107658802E-4</v>
      </c>
      <c r="S1304" s="16">
        <f t="shared" si="140"/>
        <v>0.50882172997146247</v>
      </c>
      <c r="T1304" s="16">
        <f t="shared" si="141"/>
        <v>2.8927776832904012E-2</v>
      </c>
      <c r="U1304" s="5">
        <f t="shared" si="142"/>
        <v>1.3940321369081163E-3</v>
      </c>
      <c r="V1304" s="18">
        <f t="shared" si="143"/>
        <v>7.9254183103846603E-5</v>
      </c>
      <c r="W1304" s="18">
        <f t="shared" si="144"/>
        <v>7.2913848455538884E-5</v>
      </c>
      <c r="X1304" s="5">
        <f>LOOKUP(G63,'Load Factor Adjustment'!$A$2:$A$15,'Load Factor Adjustment'!$D$2:$D$15)</f>
        <v>0.97560975609756106</v>
      </c>
      <c r="Y1304" s="5">
        <f t="shared" si="145"/>
        <v>1.3600313530810891E-3</v>
      </c>
      <c r="Z1304" s="18">
        <f t="shared" si="146"/>
        <v>7.1135461907842815E-5</v>
      </c>
    </row>
    <row r="1305" spans="1:26" s="5" customFormat="1" ht="15" customHeight="1" x14ac:dyDescent="0.25">
      <c r="A1305" s="2">
        <v>2018</v>
      </c>
      <c r="B1305" s="2">
        <v>2684</v>
      </c>
      <c r="C1305" s="3" t="s">
        <v>16</v>
      </c>
      <c r="D1305" s="4">
        <v>43269</v>
      </c>
      <c r="E1305" s="2">
        <v>7434</v>
      </c>
      <c r="F1305" s="3" t="s">
        <v>5</v>
      </c>
      <c r="G1305" s="3" t="s">
        <v>1</v>
      </c>
      <c r="H1305" s="3" t="s">
        <v>4</v>
      </c>
      <c r="I1305" s="2">
        <v>1976</v>
      </c>
      <c r="J1305" s="2">
        <v>300</v>
      </c>
      <c r="K1305" s="2">
        <v>150</v>
      </c>
      <c r="L1305" s="2">
        <v>0.7</v>
      </c>
      <c r="M1305" s="1">
        <v>11.16</v>
      </c>
      <c r="N1305" s="1">
        <v>2.5999999999999998E-4</v>
      </c>
      <c r="O1305" s="1">
        <v>0.39600000000000002</v>
      </c>
      <c r="P1305" s="1">
        <v>2.8799999999999999E-5</v>
      </c>
      <c r="Q1305" s="1">
        <v>0.49583331988606999</v>
      </c>
      <c r="R1305" s="1">
        <v>2.5749999153512299E-2</v>
      </c>
      <c r="S1305" s="16"/>
      <c r="T1305" s="16"/>
      <c r="V1305" s="18"/>
      <c r="W1305" s="18"/>
      <c r="Z1305" s="18"/>
    </row>
    <row r="1306" spans="1:26" s="5" customFormat="1" x14ac:dyDescent="0.25">
      <c r="A1306" s="2">
        <v>2018</v>
      </c>
      <c r="B1306" s="2">
        <v>2684</v>
      </c>
      <c r="C1306" s="3" t="s">
        <v>16</v>
      </c>
      <c r="D1306" s="4">
        <v>43269</v>
      </c>
      <c r="E1306" s="2">
        <v>7435</v>
      </c>
      <c r="F1306" s="3" t="s">
        <v>2</v>
      </c>
      <c r="G1306" s="3" t="s">
        <v>1</v>
      </c>
      <c r="H1306" s="3" t="s">
        <v>0</v>
      </c>
      <c r="I1306" s="2">
        <v>2018</v>
      </c>
      <c r="J1306" s="2">
        <v>300</v>
      </c>
      <c r="K1306" s="2">
        <v>115</v>
      </c>
      <c r="L1306" s="2">
        <v>0.7</v>
      </c>
      <c r="M1306" s="1">
        <v>0.26</v>
      </c>
      <c r="N1306" s="1">
        <v>3.9999999999999998E-6</v>
      </c>
      <c r="O1306" s="1">
        <v>8.9999999999999993E-3</v>
      </c>
      <c r="P1306" s="1">
        <v>3.9999999999999998E-7</v>
      </c>
      <c r="Q1306" s="1">
        <v>7.0810181436546001E-3</v>
      </c>
      <c r="R1306" s="1">
        <v>2.5555554107658802E-4</v>
      </c>
      <c r="S1306" s="16">
        <f t="shared" si="140"/>
        <v>0.48875230174241541</v>
      </c>
      <c r="T1306" s="16">
        <f t="shared" si="141"/>
        <v>2.5494443612435712E-2</v>
      </c>
      <c r="U1306" s="5">
        <f t="shared" si="142"/>
        <v>1.3390474020340149E-3</v>
      </c>
      <c r="V1306" s="18">
        <f t="shared" si="143"/>
        <v>6.984779071900195E-5</v>
      </c>
      <c r="W1306" s="18">
        <f t="shared" si="144"/>
        <v>6.4259967461481799E-5</v>
      </c>
      <c r="X1306" s="5">
        <f>LOOKUP(G65,'Load Factor Adjustment'!$A$2:$A$15,'Load Factor Adjustment'!$D$2:$D$15)</f>
        <v>0.78431372549019607</v>
      </c>
      <c r="Y1306" s="5">
        <f t="shared" si="145"/>
        <v>1.0502332564972666E-3</v>
      </c>
      <c r="Z1306" s="18">
        <f t="shared" si="146"/>
        <v>5.0399974479593566E-5</v>
      </c>
    </row>
    <row r="1307" spans="1:26" s="5" customFormat="1" ht="15" customHeight="1" x14ac:dyDescent="0.25">
      <c r="A1307" s="2">
        <v>2017</v>
      </c>
      <c r="B1307" s="2">
        <v>2685</v>
      </c>
      <c r="C1307" s="3" t="s">
        <v>16</v>
      </c>
      <c r="D1307" s="4">
        <v>43143</v>
      </c>
      <c r="E1307" s="2">
        <v>7432</v>
      </c>
      <c r="F1307" s="3" t="s">
        <v>5</v>
      </c>
      <c r="G1307" s="3" t="s">
        <v>1</v>
      </c>
      <c r="H1307" s="3" t="s">
        <v>4</v>
      </c>
      <c r="I1307" s="2">
        <v>1968</v>
      </c>
      <c r="J1307" s="2">
        <v>800</v>
      </c>
      <c r="K1307" s="2">
        <v>113</v>
      </c>
      <c r="L1307" s="2">
        <v>0.7</v>
      </c>
      <c r="M1307" s="1">
        <v>12.09</v>
      </c>
      <c r="N1307" s="1">
        <v>2.7999999999999998E-4</v>
      </c>
      <c r="O1307" s="1">
        <v>0.60499999999999998</v>
      </c>
      <c r="P1307" s="1">
        <v>4.3999999999999999E-5</v>
      </c>
      <c r="Q1307" s="1">
        <v>1.0776851837355901</v>
      </c>
      <c r="R1307" s="1">
        <v>7.9030247185792199E-2</v>
      </c>
      <c r="S1307" s="16"/>
      <c r="T1307" s="16"/>
      <c r="V1307" s="18"/>
      <c r="W1307" s="18"/>
      <c r="Z1307" s="18"/>
    </row>
    <row r="1308" spans="1:26" s="5" customFormat="1" x14ac:dyDescent="0.25">
      <c r="A1308" s="2">
        <v>2017</v>
      </c>
      <c r="B1308" s="2">
        <v>2685</v>
      </c>
      <c r="C1308" s="3" t="s">
        <v>16</v>
      </c>
      <c r="D1308" s="4">
        <v>43143</v>
      </c>
      <c r="E1308" s="2">
        <v>7433</v>
      </c>
      <c r="F1308" s="3" t="s">
        <v>2</v>
      </c>
      <c r="G1308" s="3" t="s">
        <v>1</v>
      </c>
      <c r="H1308" s="3" t="s">
        <v>0</v>
      </c>
      <c r="I1308" s="2">
        <v>2017</v>
      </c>
      <c r="J1308" s="2">
        <v>800</v>
      </c>
      <c r="K1308" s="2">
        <v>100</v>
      </c>
      <c r="L1308" s="2">
        <v>0.7</v>
      </c>
      <c r="M1308" s="1">
        <v>0.26</v>
      </c>
      <c r="N1308" s="1">
        <v>3.9999999999999998E-6</v>
      </c>
      <c r="O1308" s="1">
        <v>8.9999999999999993E-3</v>
      </c>
      <c r="P1308" s="1">
        <v>3.9999999999999998E-7</v>
      </c>
      <c r="Q1308" s="1">
        <v>1.7037036155716601E-2</v>
      </c>
      <c r="R1308" s="1">
        <v>6.5432095375004E-4</v>
      </c>
      <c r="S1308" s="16">
        <f t="shared" si="140"/>
        <v>1.0606481475798735</v>
      </c>
      <c r="T1308" s="16">
        <f t="shared" si="141"/>
        <v>7.8375926232042162E-2</v>
      </c>
      <c r="U1308" s="5">
        <f t="shared" si="142"/>
        <v>2.9058853358352697E-3</v>
      </c>
      <c r="V1308" s="18">
        <f t="shared" si="143"/>
        <v>2.1472856501929358E-4</v>
      </c>
      <c r="W1308" s="18">
        <f t="shared" si="144"/>
        <v>1.9755027981775011E-4</v>
      </c>
      <c r="X1308" s="5">
        <f>LOOKUP(G67,'Load Factor Adjustment'!$A$2:$A$15,'Load Factor Adjustment'!$D$2:$D$15)</f>
        <v>0.68571428571428572</v>
      </c>
      <c r="Y1308" s="5">
        <f t="shared" si="145"/>
        <v>1.9926070874298992E-3</v>
      </c>
      <c r="Z1308" s="18">
        <f t="shared" si="146"/>
        <v>1.3546304901788578E-4</v>
      </c>
    </row>
    <row r="1309" spans="1:26" s="5" customFormat="1" ht="15" customHeight="1" x14ac:dyDescent="0.25">
      <c r="A1309" s="2">
        <v>2017</v>
      </c>
      <c r="B1309" s="2">
        <v>2687</v>
      </c>
      <c r="C1309" s="3" t="s">
        <v>16</v>
      </c>
      <c r="D1309" s="4">
        <v>43103</v>
      </c>
      <c r="E1309" s="2">
        <v>7424</v>
      </c>
      <c r="F1309" s="3" t="s">
        <v>5</v>
      </c>
      <c r="G1309" s="3" t="s">
        <v>1</v>
      </c>
      <c r="H1309" s="3" t="s">
        <v>4</v>
      </c>
      <c r="I1309" s="2">
        <v>1979</v>
      </c>
      <c r="J1309" s="2">
        <v>800</v>
      </c>
      <c r="K1309" s="2">
        <v>55</v>
      </c>
      <c r="L1309" s="2">
        <v>0.7</v>
      </c>
      <c r="M1309" s="1">
        <v>12.09</v>
      </c>
      <c r="N1309" s="1">
        <v>2.7999999999999998E-4</v>
      </c>
      <c r="O1309" s="1">
        <v>0.60499999999999998</v>
      </c>
      <c r="P1309" s="1">
        <v>4.3999999999999999E-5</v>
      </c>
      <c r="Q1309" s="1">
        <v>0.52453703633148197</v>
      </c>
      <c r="R1309" s="1">
        <v>3.84660495152086E-2</v>
      </c>
      <c r="S1309" s="16"/>
      <c r="T1309" s="16"/>
      <c r="V1309" s="18"/>
      <c r="W1309" s="18"/>
      <c r="Z1309" s="18"/>
    </row>
    <row r="1310" spans="1:26" s="5" customFormat="1" x14ac:dyDescent="0.25">
      <c r="A1310" s="2">
        <v>2017</v>
      </c>
      <c r="B1310" s="2">
        <v>2687</v>
      </c>
      <c r="C1310" s="3" t="s">
        <v>16</v>
      </c>
      <c r="D1310" s="4">
        <v>43103</v>
      </c>
      <c r="E1310" s="2">
        <v>7425</v>
      </c>
      <c r="F1310" s="3" t="s">
        <v>2</v>
      </c>
      <c r="G1310" s="3" t="s">
        <v>1</v>
      </c>
      <c r="H1310" s="3" t="s">
        <v>0</v>
      </c>
      <c r="I1310" s="2">
        <v>2018</v>
      </c>
      <c r="J1310" s="2">
        <v>800</v>
      </c>
      <c r="K1310" s="2">
        <v>65</v>
      </c>
      <c r="L1310" s="2">
        <v>0.7</v>
      </c>
      <c r="M1310" s="1">
        <v>2.74</v>
      </c>
      <c r="N1310" s="1">
        <v>3.6000000000000001E-5</v>
      </c>
      <c r="O1310" s="1">
        <v>8.9999999999999993E-3</v>
      </c>
      <c r="P1310" s="1">
        <v>8.9999999999999996E-7</v>
      </c>
      <c r="Q1310" s="1">
        <v>0.115716047999096</v>
      </c>
      <c r="R1310" s="1">
        <v>5.0555552738706304E-4</v>
      </c>
      <c r="S1310" s="16">
        <f t="shared" si="140"/>
        <v>0.40882098833238595</v>
      </c>
      <c r="T1310" s="16">
        <f t="shared" si="141"/>
        <v>3.7960493987821538E-2</v>
      </c>
      <c r="U1310" s="5">
        <f t="shared" si="142"/>
        <v>1.1200575022805095E-3</v>
      </c>
      <c r="V1310" s="18">
        <f t="shared" si="143"/>
        <v>1.0400135339129188E-4</v>
      </c>
      <c r="W1310" s="18">
        <f t="shared" si="144"/>
        <v>9.5681245119988537E-5</v>
      </c>
      <c r="X1310" s="5">
        <f>LOOKUP(G69,'Load Factor Adjustment'!$A$2:$A$15,'Load Factor Adjustment'!$D$2:$D$15)</f>
        <v>0.68571428571428572</v>
      </c>
      <c r="Y1310" s="5">
        <f t="shared" si="145"/>
        <v>7.6803943013520652E-4</v>
      </c>
      <c r="Z1310" s="18">
        <f t="shared" si="146"/>
        <v>6.5609996653706425E-5</v>
      </c>
    </row>
    <row r="1311" spans="1:26" s="5" customFormat="1" ht="15" customHeight="1" x14ac:dyDescent="0.25">
      <c r="A1311" s="2">
        <v>2018</v>
      </c>
      <c r="B1311" s="2">
        <v>2689</v>
      </c>
      <c r="C1311" s="3" t="s">
        <v>16</v>
      </c>
      <c r="D1311" s="4">
        <v>43237</v>
      </c>
      <c r="E1311" s="2">
        <v>7420</v>
      </c>
      <c r="F1311" s="3" t="s">
        <v>5</v>
      </c>
      <c r="G1311" s="3" t="s">
        <v>1</v>
      </c>
      <c r="H1311" s="3" t="s">
        <v>4</v>
      </c>
      <c r="I1311" s="2">
        <v>1990</v>
      </c>
      <c r="J1311" s="2">
        <v>2000</v>
      </c>
      <c r="K1311" s="2">
        <v>170</v>
      </c>
      <c r="L1311" s="2">
        <v>0.7</v>
      </c>
      <c r="M1311" s="1">
        <v>7.6</v>
      </c>
      <c r="N1311" s="1">
        <v>1.8000000000000001E-4</v>
      </c>
      <c r="O1311" s="1">
        <v>0.27400000000000002</v>
      </c>
      <c r="P1311" s="1">
        <v>1.9899999999999999E-5</v>
      </c>
      <c r="Q1311" s="1">
        <v>2.5604937671268999</v>
      </c>
      <c r="R1311" s="1">
        <v>0.13453086076798701</v>
      </c>
      <c r="S1311" s="16"/>
      <c r="T1311" s="16"/>
      <c r="V1311" s="18"/>
      <c r="W1311" s="18"/>
      <c r="Z1311" s="18"/>
    </row>
    <row r="1312" spans="1:26" s="5" customFormat="1" x14ac:dyDescent="0.25">
      <c r="A1312" s="2">
        <v>2018</v>
      </c>
      <c r="B1312" s="2">
        <v>2689</v>
      </c>
      <c r="C1312" s="3" t="s">
        <v>16</v>
      </c>
      <c r="D1312" s="4">
        <v>43237</v>
      </c>
      <c r="E1312" s="2">
        <v>7421</v>
      </c>
      <c r="F1312" s="3" t="s">
        <v>2</v>
      </c>
      <c r="G1312" s="3" t="s">
        <v>1</v>
      </c>
      <c r="H1312" s="3" t="s">
        <v>0</v>
      </c>
      <c r="I1312" s="2">
        <v>2015</v>
      </c>
      <c r="J1312" s="2">
        <v>2000</v>
      </c>
      <c r="K1312" s="2">
        <v>154</v>
      </c>
      <c r="L1312" s="2">
        <v>0.7</v>
      </c>
      <c r="M1312" s="1">
        <v>0.26</v>
      </c>
      <c r="N1312" s="1">
        <v>3.9999999999999998E-6</v>
      </c>
      <c r="O1312" s="1">
        <v>8.9999999999999993E-3</v>
      </c>
      <c r="P1312" s="1">
        <v>3.9999999999999998E-7</v>
      </c>
      <c r="Q1312" s="1">
        <v>7.1296292791678706E-2</v>
      </c>
      <c r="R1312" s="1">
        <v>3.0895060392600801E-3</v>
      </c>
      <c r="S1312" s="16">
        <f t="shared" si="140"/>
        <v>2.4891974743352212</v>
      </c>
      <c r="T1312" s="16">
        <f t="shared" si="141"/>
        <v>0.13144135472872692</v>
      </c>
      <c r="U1312" s="5">
        <f t="shared" si="142"/>
        <v>6.8197191077677289E-3</v>
      </c>
      <c r="V1312" s="18">
        <f t="shared" si="143"/>
        <v>3.6011330062664908E-4</v>
      </c>
      <c r="W1312" s="18">
        <f t="shared" si="144"/>
        <v>3.3130423657651715E-4</v>
      </c>
      <c r="X1312" s="5">
        <f>LOOKUP(G71,'Load Factor Adjustment'!$A$2:$A$15,'Load Factor Adjustment'!$D$2:$D$15)</f>
        <v>0.68571428571428572</v>
      </c>
      <c r="Y1312" s="5">
        <f t="shared" si="145"/>
        <v>4.6763788167550144E-3</v>
      </c>
      <c r="Z1312" s="18">
        <f t="shared" si="146"/>
        <v>2.2718004793818318E-4</v>
      </c>
    </row>
    <row r="1313" spans="1:26" s="5" customFormat="1" ht="15" customHeight="1" x14ac:dyDescent="0.25">
      <c r="A1313" s="2">
        <v>2017</v>
      </c>
      <c r="B1313" s="2">
        <v>2690</v>
      </c>
      <c r="C1313" s="3" t="s">
        <v>11</v>
      </c>
      <c r="D1313" s="4">
        <v>43104</v>
      </c>
      <c r="E1313" s="2">
        <v>7373</v>
      </c>
      <c r="F1313" s="3" t="s">
        <v>5</v>
      </c>
      <c r="G1313" s="3" t="s">
        <v>1</v>
      </c>
      <c r="H1313" s="3" t="s">
        <v>4</v>
      </c>
      <c r="I1313" s="2">
        <v>1979</v>
      </c>
      <c r="J1313" s="2">
        <v>650</v>
      </c>
      <c r="K1313" s="2">
        <v>116</v>
      </c>
      <c r="L1313" s="2">
        <v>0.7</v>
      </c>
      <c r="M1313" s="1">
        <v>12.09</v>
      </c>
      <c r="N1313" s="1">
        <v>2.7999999999999998E-4</v>
      </c>
      <c r="O1313" s="1">
        <v>0.60499999999999998</v>
      </c>
      <c r="P1313" s="1">
        <v>4.3999999999999999E-5</v>
      </c>
      <c r="Q1313" s="1">
        <v>0.89886573953167603</v>
      </c>
      <c r="R1313" s="1">
        <v>6.5916821214698301E-2</v>
      </c>
      <c r="S1313" s="16"/>
      <c r="T1313" s="16"/>
      <c r="V1313" s="18"/>
      <c r="W1313" s="18"/>
      <c r="Z1313" s="18"/>
    </row>
    <row r="1314" spans="1:26" s="5" customFormat="1" x14ac:dyDescent="0.25">
      <c r="A1314" s="2">
        <v>2017</v>
      </c>
      <c r="B1314" s="2">
        <v>2690</v>
      </c>
      <c r="C1314" s="3" t="s">
        <v>11</v>
      </c>
      <c r="D1314" s="4">
        <v>43104</v>
      </c>
      <c r="E1314" s="2">
        <v>7374</v>
      </c>
      <c r="F1314" s="3" t="s">
        <v>2</v>
      </c>
      <c r="G1314" s="3" t="s">
        <v>1</v>
      </c>
      <c r="H1314" s="3" t="s">
        <v>0</v>
      </c>
      <c r="I1314" s="2">
        <v>2016</v>
      </c>
      <c r="J1314" s="2">
        <v>650</v>
      </c>
      <c r="K1314" s="2">
        <v>100</v>
      </c>
      <c r="L1314" s="2">
        <v>0.7</v>
      </c>
      <c r="M1314" s="1">
        <v>0.26</v>
      </c>
      <c r="N1314" s="1">
        <v>3.9999999999999998E-6</v>
      </c>
      <c r="O1314" s="1">
        <v>8.9999999999999993E-3</v>
      </c>
      <c r="P1314" s="1">
        <v>3.9999999999999998E-7</v>
      </c>
      <c r="Q1314" s="1">
        <v>1.3692128916499E-2</v>
      </c>
      <c r="R1314" s="1">
        <v>5.1658947870601604E-4</v>
      </c>
      <c r="S1314" s="16">
        <f t="shared" si="140"/>
        <v>0.88517361061517708</v>
      </c>
      <c r="T1314" s="16">
        <f t="shared" si="141"/>
        <v>6.5400231735992284E-2</v>
      </c>
      <c r="U1314" s="5">
        <f t="shared" si="142"/>
        <v>2.4251331797676082E-3</v>
      </c>
      <c r="V1314" s="18">
        <f t="shared" si="143"/>
        <v>1.7917871708491036E-4</v>
      </c>
      <c r="W1314" s="18">
        <f t="shared" si="144"/>
        <v>1.6484441971811753E-4</v>
      </c>
      <c r="X1314" s="5">
        <f>LOOKUP(G73,'Load Factor Adjustment'!$A$2:$A$15,'Load Factor Adjustment'!$D$2:$D$15)</f>
        <v>0.68571428571428572</v>
      </c>
      <c r="Y1314" s="5">
        <f t="shared" si="145"/>
        <v>1.66294846612636E-3</v>
      </c>
      <c r="Z1314" s="18">
        <f t="shared" si="146"/>
        <v>1.1303617352099487E-4</v>
      </c>
    </row>
    <row r="1315" spans="1:26" s="5" customFormat="1" ht="15" customHeight="1" x14ac:dyDescent="0.25">
      <c r="A1315" s="2">
        <v>2017</v>
      </c>
      <c r="B1315" s="2">
        <v>2693</v>
      </c>
      <c r="C1315" s="3" t="s">
        <v>17</v>
      </c>
      <c r="D1315" s="4">
        <v>43215</v>
      </c>
      <c r="E1315" s="2">
        <v>7323</v>
      </c>
      <c r="F1315" s="3" t="s">
        <v>5</v>
      </c>
      <c r="G1315" s="3" t="s">
        <v>1</v>
      </c>
      <c r="H1315" s="3" t="s">
        <v>4</v>
      </c>
      <c r="I1315" s="2">
        <v>1983</v>
      </c>
      <c r="J1315" s="2">
        <v>100</v>
      </c>
      <c r="K1315" s="2">
        <v>72</v>
      </c>
      <c r="L1315" s="2">
        <v>0.7</v>
      </c>
      <c r="M1315" s="1">
        <v>12.09</v>
      </c>
      <c r="N1315" s="1">
        <v>2.7999999999999998E-4</v>
      </c>
      <c r="O1315" s="1">
        <v>0.60499999999999998</v>
      </c>
      <c r="P1315" s="1">
        <v>4.3999999999999999E-5</v>
      </c>
      <c r="Q1315" s="1">
        <v>7.3233333095922198E-2</v>
      </c>
      <c r="R1315" s="1">
        <v>4.3144444843796299E-3</v>
      </c>
      <c r="S1315" s="16"/>
      <c r="T1315" s="16"/>
      <c r="V1315" s="18"/>
      <c r="W1315" s="18"/>
      <c r="Z1315" s="18"/>
    </row>
    <row r="1316" spans="1:26" s="5" customFormat="1" x14ac:dyDescent="0.25">
      <c r="A1316" s="2">
        <v>2017</v>
      </c>
      <c r="B1316" s="2">
        <v>2693</v>
      </c>
      <c r="C1316" s="3" t="s">
        <v>17</v>
      </c>
      <c r="D1316" s="4">
        <v>43215</v>
      </c>
      <c r="E1316" s="2">
        <v>7324</v>
      </c>
      <c r="F1316" s="3" t="s">
        <v>2</v>
      </c>
      <c r="G1316" s="3" t="s">
        <v>1</v>
      </c>
      <c r="H1316" s="3" t="s">
        <v>0</v>
      </c>
      <c r="I1316" s="2">
        <v>2017</v>
      </c>
      <c r="J1316" s="2">
        <v>100</v>
      </c>
      <c r="K1316" s="2">
        <v>90</v>
      </c>
      <c r="L1316" s="2">
        <v>0.7</v>
      </c>
      <c r="M1316" s="1">
        <v>0.26</v>
      </c>
      <c r="N1316" s="1">
        <v>3.4999999999999999E-6</v>
      </c>
      <c r="O1316" s="1">
        <v>8.9999999999999993E-3</v>
      </c>
      <c r="P1316" s="1">
        <v>8.9999999999999996E-7</v>
      </c>
      <c r="Q1316" s="1">
        <v>1.81770823631725E-3</v>
      </c>
      <c r="R1316" s="1">
        <v>6.5624996105086497E-5</v>
      </c>
      <c r="S1316" s="16">
        <f t="shared" si="140"/>
        <v>7.1415624859604954E-2</v>
      </c>
      <c r="T1316" s="16">
        <f t="shared" si="141"/>
        <v>4.2488194882745432E-3</v>
      </c>
      <c r="U1316" s="5">
        <f t="shared" si="142"/>
        <v>1.9565924619069852E-4</v>
      </c>
      <c r="V1316" s="18">
        <f t="shared" si="143"/>
        <v>1.1640601337738475E-5</v>
      </c>
      <c r="W1316" s="18">
        <f t="shared" si="144"/>
        <v>1.0709353230719397E-5</v>
      </c>
      <c r="X1316" s="5">
        <f>LOOKUP(G75,'Load Factor Adjustment'!$A$2:$A$15,'Load Factor Adjustment'!$D$2:$D$15)</f>
        <v>0.68571428571428572</v>
      </c>
      <c r="Y1316" s="5">
        <f t="shared" si="145"/>
        <v>1.3416634024505041E-4</v>
      </c>
      <c r="Z1316" s="18">
        <f t="shared" si="146"/>
        <v>7.3435565010647294E-6</v>
      </c>
    </row>
    <row r="1317" spans="1:26" s="5" customFormat="1" ht="15" customHeight="1" x14ac:dyDescent="0.25">
      <c r="A1317" s="2">
        <v>2018</v>
      </c>
      <c r="B1317" s="2">
        <v>2694</v>
      </c>
      <c r="C1317" s="3" t="s">
        <v>17</v>
      </c>
      <c r="D1317" s="4">
        <v>43234</v>
      </c>
      <c r="E1317" s="2">
        <v>7321</v>
      </c>
      <c r="F1317" s="3" t="s">
        <v>5</v>
      </c>
      <c r="G1317" s="3" t="s">
        <v>1</v>
      </c>
      <c r="H1317" s="3" t="s">
        <v>4</v>
      </c>
      <c r="I1317" s="2">
        <v>1987</v>
      </c>
      <c r="J1317" s="2">
        <v>500</v>
      </c>
      <c r="K1317" s="2">
        <v>92</v>
      </c>
      <c r="L1317" s="2">
        <v>0.7</v>
      </c>
      <c r="M1317" s="1">
        <v>12.09</v>
      </c>
      <c r="N1317" s="1">
        <v>2.7999999999999998E-4</v>
      </c>
      <c r="O1317" s="1">
        <v>0.60499999999999998</v>
      </c>
      <c r="P1317" s="1">
        <v>4.3999999999999999E-5</v>
      </c>
      <c r="Q1317" s="1">
        <v>0.54837962889200398</v>
      </c>
      <c r="R1317" s="1">
        <v>4.0214506311354398E-2</v>
      </c>
      <c r="S1317" s="16"/>
      <c r="T1317" s="16"/>
      <c r="V1317" s="18"/>
      <c r="W1317" s="18"/>
      <c r="Z1317" s="18"/>
    </row>
    <row r="1318" spans="1:26" s="5" customFormat="1" x14ac:dyDescent="0.25">
      <c r="A1318" s="2">
        <v>2018</v>
      </c>
      <c r="B1318" s="2">
        <v>2694</v>
      </c>
      <c r="C1318" s="3" t="s">
        <v>17</v>
      </c>
      <c r="D1318" s="4">
        <v>43234</v>
      </c>
      <c r="E1318" s="2">
        <v>7322</v>
      </c>
      <c r="F1318" s="3" t="s">
        <v>2</v>
      </c>
      <c r="G1318" s="3" t="s">
        <v>1</v>
      </c>
      <c r="H1318" s="3" t="s">
        <v>0</v>
      </c>
      <c r="I1318" s="2">
        <v>2017</v>
      </c>
      <c r="J1318" s="2">
        <v>500</v>
      </c>
      <c r="K1318" s="2">
        <v>105</v>
      </c>
      <c r="L1318" s="2">
        <v>0.7</v>
      </c>
      <c r="M1318" s="1">
        <v>0.26</v>
      </c>
      <c r="N1318" s="1">
        <v>3.9999999999999998E-6</v>
      </c>
      <c r="O1318" s="1">
        <v>8.9999999999999993E-3</v>
      </c>
      <c r="P1318" s="1">
        <v>3.9999999999999998E-7</v>
      </c>
      <c r="Q1318" s="1">
        <v>1.0937499426386299E-2</v>
      </c>
      <c r="R1318" s="1">
        <v>4.0509257047279202E-4</v>
      </c>
      <c r="S1318" s="16">
        <f t="shared" si="140"/>
        <v>0.53744212946561765</v>
      </c>
      <c r="T1318" s="16">
        <f t="shared" si="141"/>
        <v>3.9809413740881608E-2</v>
      </c>
      <c r="U1318" s="5">
        <f t="shared" si="142"/>
        <v>1.4724441903167607E-3</v>
      </c>
      <c r="V1318" s="18">
        <f t="shared" si="143"/>
        <v>1.0906688696131947E-4</v>
      </c>
      <c r="W1318" s="18">
        <f t="shared" si="144"/>
        <v>1.0034153600441392E-4</v>
      </c>
      <c r="X1318" s="5">
        <f>LOOKUP(G77,'Load Factor Adjustment'!$A$2:$A$15,'Load Factor Adjustment'!$D$2:$D$15)</f>
        <v>0.68571428571428572</v>
      </c>
      <c r="Y1318" s="5">
        <f t="shared" si="145"/>
        <v>1.0096760162172074E-3</v>
      </c>
      <c r="Z1318" s="18">
        <f t="shared" si="146"/>
        <v>6.8805624688740978E-5</v>
      </c>
    </row>
    <row r="1319" spans="1:26" s="5" customFormat="1" ht="15" customHeight="1" x14ac:dyDescent="0.25">
      <c r="A1319" s="2">
        <v>2018</v>
      </c>
      <c r="B1319" s="2">
        <v>2695</v>
      </c>
      <c r="C1319" s="3" t="s">
        <v>17</v>
      </c>
      <c r="D1319" s="4">
        <v>43241</v>
      </c>
      <c r="E1319" s="2">
        <v>7319</v>
      </c>
      <c r="F1319" s="3" t="s">
        <v>5</v>
      </c>
      <c r="G1319" s="3" t="s">
        <v>1</v>
      </c>
      <c r="H1319" s="3" t="s">
        <v>4</v>
      </c>
      <c r="I1319" s="2">
        <v>1965</v>
      </c>
      <c r="J1319" s="2">
        <v>220</v>
      </c>
      <c r="K1319" s="2">
        <v>112</v>
      </c>
      <c r="L1319" s="2">
        <v>0.7</v>
      </c>
      <c r="M1319" s="1">
        <v>12.09</v>
      </c>
      <c r="N1319" s="1">
        <v>2.7999999999999998E-4</v>
      </c>
      <c r="O1319" s="1">
        <v>0.60499999999999998</v>
      </c>
      <c r="P1319" s="1">
        <v>4.3999999999999999E-5</v>
      </c>
      <c r="Q1319" s="1">
        <v>0.29374074034563002</v>
      </c>
      <c r="R1319" s="1">
        <v>2.15409877285168E-2</v>
      </c>
      <c r="S1319" s="16"/>
      <c r="T1319" s="16"/>
      <c r="V1319" s="18"/>
      <c r="W1319" s="18"/>
      <c r="Z1319" s="18"/>
    </row>
    <row r="1320" spans="1:26" s="5" customFormat="1" x14ac:dyDescent="0.25">
      <c r="A1320" s="2">
        <v>2018</v>
      </c>
      <c r="B1320" s="2">
        <v>2695</v>
      </c>
      <c r="C1320" s="3" t="s">
        <v>17</v>
      </c>
      <c r="D1320" s="4">
        <v>43241</v>
      </c>
      <c r="E1320" s="2">
        <v>7320</v>
      </c>
      <c r="F1320" s="3" t="s">
        <v>2</v>
      </c>
      <c r="G1320" s="3" t="s">
        <v>1</v>
      </c>
      <c r="H1320" s="3" t="s">
        <v>0</v>
      </c>
      <c r="I1320" s="2">
        <v>2017</v>
      </c>
      <c r="J1320" s="2">
        <v>220</v>
      </c>
      <c r="K1320" s="2">
        <v>100</v>
      </c>
      <c r="L1320" s="2">
        <v>0.7</v>
      </c>
      <c r="M1320" s="1">
        <v>0.26</v>
      </c>
      <c r="N1320" s="1">
        <v>3.9999999999999998E-6</v>
      </c>
      <c r="O1320" s="1">
        <v>8.9999999999999993E-3</v>
      </c>
      <c r="P1320" s="1">
        <v>3.9999999999999998E-7</v>
      </c>
      <c r="Q1320" s="1">
        <v>4.4882713664257303E-3</v>
      </c>
      <c r="R1320" s="1">
        <v>1.6024690436179599E-4</v>
      </c>
      <c r="S1320" s="16">
        <f t="shared" si="140"/>
        <v>0.28925246897920431</v>
      </c>
      <c r="T1320" s="16">
        <f t="shared" si="141"/>
        <v>2.1380740824155003E-2</v>
      </c>
      <c r="U1320" s="5">
        <f t="shared" si="142"/>
        <v>7.9247251775124467E-4</v>
      </c>
      <c r="V1320" s="18">
        <f t="shared" si="143"/>
        <v>5.8577372120972611E-5</v>
      </c>
      <c r="W1320" s="18">
        <f t="shared" si="144"/>
        <v>5.3891182351294806E-5</v>
      </c>
      <c r="X1320" s="5">
        <f>LOOKUP(G79,'Load Factor Adjustment'!$A$2:$A$15,'Load Factor Adjustment'!$D$2:$D$15)</f>
        <v>0.68571428571428572</v>
      </c>
      <c r="Y1320" s="5">
        <f t="shared" si="145"/>
        <v>5.4340972645799631E-4</v>
      </c>
      <c r="Z1320" s="18">
        <f t="shared" si="146"/>
        <v>3.6953953612316442E-5</v>
      </c>
    </row>
    <row r="1321" spans="1:26" s="5" customFormat="1" ht="15" customHeight="1" x14ac:dyDescent="0.25">
      <c r="A1321" s="2">
        <v>2017</v>
      </c>
      <c r="B1321" s="2">
        <v>2696</v>
      </c>
      <c r="C1321" s="3" t="s">
        <v>17</v>
      </c>
      <c r="D1321" s="4">
        <v>43256</v>
      </c>
      <c r="E1321" s="2">
        <v>7317</v>
      </c>
      <c r="F1321" s="3" t="s">
        <v>5</v>
      </c>
      <c r="G1321" s="3" t="s">
        <v>1</v>
      </c>
      <c r="H1321" s="3" t="s">
        <v>4</v>
      </c>
      <c r="I1321" s="2">
        <v>1972</v>
      </c>
      <c r="J1321" s="2">
        <v>125</v>
      </c>
      <c r="K1321" s="2">
        <v>56</v>
      </c>
      <c r="L1321" s="2">
        <v>0.7</v>
      </c>
      <c r="M1321" s="1">
        <v>12.09</v>
      </c>
      <c r="N1321" s="1">
        <v>2.7999999999999998E-4</v>
      </c>
      <c r="O1321" s="1">
        <v>0.60499999999999998</v>
      </c>
      <c r="P1321" s="1">
        <v>4.3999999999999999E-5</v>
      </c>
      <c r="Q1321" s="1">
        <v>7.4753086223336304E-2</v>
      </c>
      <c r="R1321" s="1">
        <v>4.7530864534299899E-3</v>
      </c>
      <c r="S1321" s="16"/>
      <c r="T1321" s="16"/>
      <c r="V1321" s="18"/>
      <c r="W1321" s="18"/>
      <c r="Z1321" s="18"/>
    </row>
    <row r="1322" spans="1:26" s="5" customFormat="1" x14ac:dyDescent="0.25">
      <c r="A1322" s="2">
        <v>2017</v>
      </c>
      <c r="B1322" s="2">
        <v>2696</v>
      </c>
      <c r="C1322" s="3" t="s">
        <v>17</v>
      </c>
      <c r="D1322" s="4">
        <v>43256</v>
      </c>
      <c r="E1322" s="2">
        <v>7318</v>
      </c>
      <c r="F1322" s="3" t="s">
        <v>2</v>
      </c>
      <c r="G1322" s="3" t="s">
        <v>1</v>
      </c>
      <c r="H1322" s="3" t="s">
        <v>0</v>
      </c>
      <c r="I1322" s="2">
        <v>2017</v>
      </c>
      <c r="J1322" s="2">
        <v>125</v>
      </c>
      <c r="K1322" s="2">
        <v>66</v>
      </c>
      <c r="L1322" s="2">
        <v>0.7</v>
      </c>
      <c r="M1322" s="1">
        <v>2.74</v>
      </c>
      <c r="N1322" s="1">
        <v>3.6000000000000001E-5</v>
      </c>
      <c r="O1322" s="1">
        <v>8.9999999999999993E-3</v>
      </c>
      <c r="P1322" s="1">
        <v>8.9999999999999996E-7</v>
      </c>
      <c r="Q1322" s="1">
        <v>1.7585358562594001E-2</v>
      </c>
      <c r="R1322" s="1">
        <v>6.0872392230899401E-5</v>
      </c>
      <c r="S1322" s="16">
        <f t="shared" si="140"/>
        <v>5.7167727660742303E-2</v>
      </c>
      <c r="T1322" s="16">
        <f t="shared" si="141"/>
        <v>4.6922140611990902E-3</v>
      </c>
      <c r="U1322" s="5">
        <f t="shared" si="142"/>
        <v>1.5662391139929397E-4</v>
      </c>
      <c r="V1322" s="18">
        <f t="shared" si="143"/>
        <v>1.2855380989586548E-5</v>
      </c>
      <c r="W1322" s="18">
        <f t="shared" si="144"/>
        <v>1.1826950510419625E-5</v>
      </c>
      <c r="X1322" s="5">
        <f>LOOKUP(G81,'Load Factor Adjustment'!$A$2:$A$15,'Load Factor Adjustment'!$D$2:$D$15)</f>
        <v>0.68571428571428572</v>
      </c>
      <c r="Y1322" s="5">
        <f t="shared" si="145"/>
        <v>1.0739925353094444E-4</v>
      </c>
      <c r="Z1322" s="18">
        <f t="shared" si="146"/>
        <v>8.1099089214306008E-6</v>
      </c>
    </row>
    <row r="1323" spans="1:26" s="5" customFormat="1" ht="15" customHeight="1" x14ac:dyDescent="0.25">
      <c r="A1323" s="2">
        <v>2017</v>
      </c>
      <c r="B1323" s="2">
        <v>2697</v>
      </c>
      <c r="C1323" s="3" t="s">
        <v>17</v>
      </c>
      <c r="D1323" s="4">
        <v>43256</v>
      </c>
      <c r="E1323" s="2">
        <v>7315</v>
      </c>
      <c r="F1323" s="3" t="s">
        <v>5</v>
      </c>
      <c r="G1323" s="3" t="s">
        <v>1</v>
      </c>
      <c r="H1323" s="3" t="s">
        <v>4</v>
      </c>
      <c r="I1323" s="2">
        <v>1969</v>
      </c>
      <c r="J1323" s="2">
        <v>110</v>
      </c>
      <c r="K1323" s="2">
        <v>45</v>
      </c>
      <c r="L1323" s="2">
        <v>0.7</v>
      </c>
      <c r="M1323" s="1">
        <v>6.51</v>
      </c>
      <c r="N1323" s="1">
        <v>9.7999999999999997E-5</v>
      </c>
      <c r="O1323" s="1">
        <v>0.54700000000000004</v>
      </c>
      <c r="P1323" s="1">
        <v>4.2400000000000001E-5</v>
      </c>
      <c r="Q1323" s="1">
        <v>2.7046785064491E-2</v>
      </c>
      <c r="R1323" s="1">
        <v>3.0333721153498398E-3</v>
      </c>
      <c r="S1323" s="16"/>
      <c r="T1323" s="16"/>
      <c r="V1323" s="18"/>
      <c r="W1323" s="18"/>
      <c r="Z1323" s="18"/>
    </row>
    <row r="1324" spans="1:26" s="5" customFormat="1" x14ac:dyDescent="0.25">
      <c r="A1324" s="2">
        <v>2017</v>
      </c>
      <c r="B1324" s="2">
        <v>2697</v>
      </c>
      <c r="C1324" s="3" t="s">
        <v>17</v>
      </c>
      <c r="D1324" s="4">
        <v>43256</v>
      </c>
      <c r="E1324" s="2">
        <v>7316</v>
      </c>
      <c r="F1324" s="3" t="s">
        <v>2</v>
      </c>
      <c r="G1324" s="3" t="s">
        <v>1</v>
      </c>
      <c r="H1324" s="3" t="s">
        <v>0</v>
      </c>
      <c r="I1324" s="2">
        <v>2015</v>
      </c>
      <c r="J1324" s="2">
        <v>110</v>
      </c>
      <c r="K1324" s="2">
        <v>54</v>
      </c>
      <c r="L1324" s="2">
        <v>0.7</v>
      </c>
      <c r="M1324" s="1">
        <v>2.74</v>
      </c>
      <c r="N1324" s="1">
        <v>3.6000000000000001E-5</v>
      </c>
      <c r="O1324" s="1">
        <v>8.9999999999999993E-3</v>
      </c>
      <c r="P1324" s="1">
        <v>8.9999999999999996E-7</v>
      </c>
      <c r="Q1324" s="1">
        <v>1.26490831648407E-2</v>
      </c>
      <c r="R1324" s="1">
        <v>4.3518747420113301E-5</v>
      </c>
      <c r="S1324" s="16">
        <f t="shared" si="140"/>
        <v>1.4397701899650299E-2</v>
      </c>
      <c r="T1324" s="16">
        <f t="shared" si="141"/>
        <v>2.9898533679297264E-3</v>
      </c>
      <c r="U1324" s="5">
        <f t="shared" si="142"/>
        <v>3.9445758629178905E-5</v>
      </c>
      <c r="V1324" s="18">
        <f t="shared" si="143"/>
        <v>8.191379090218428E-6</v>
      </c>
      <c r="W1324" s="18">
        <f t="shared" si="144"/>
        <v>7.5360687630009538E-6</v>
      </c>
      <c r="X1324" s="5">
        <f>LOOKUP(G83,'Load Factor Adjustment'!$A$2:$A$15,'Load Factor Adjustment'!$D$2:$D$15)</f>
        <v>0.68571428571428572</v>
      </c>
      <c r="Y1324" s="5">
        <f t="shared" si="145"/>
        <v>2.7048520202865534E-5</v>
      </c>
      <c r="Z1324" s="18">
        <f t="shared" si="146"/>
        <v>5.1675900089149401E-6</v>
      </c>
    </row>
    <row r="1325" spans="1:26" s="5" customFormat="1" ht="15" customHeight="1" x14ac:dyDescent="0.25">
      <c r="A1325" s="2">
        <v>2018</v>
      </c>
      <c r="B1325" s="2">
        <v>2698</v>
      </c>
      <c r="C1325" s="3" t="s">
        <v>16</v>
      </c>
      <c r="D1325" s="4">
        <v>43188</v>
      </c>
      <c r="E1325" s="2">
        <v>7313</v>
      </c>
      <c r="F1325" s="3" t="s">
        <v>5</v>
      </c>
      <c r="G1325" s="3" t="s">
        <v>1</v>
      </c>
      <c r="H1325" s="3" t="s">
        <v>6</v>
      </c>
      <c r="I1325" s="2">
        <v>2006</v>
      </c>
      <c r="J1325" s="2">
        <v>300</v>
      </c>
      <c r="K1325" s="2">
        <v>114</v>
      </c>
      <c r="L1325" s="2">
        <v>0.7</v>
      </c>
      <c r="M1325" s="1">
        <v>4.1500000000000004</v>
      </c>
      <c r="N1325" s="1">
        <v>6.0000000000000002E-5</v>
      </c>
      <c r="O1325" s="1">
        <v>0.128</v>
      </c>
      <c r="P1325" s="1">
        <v>9.3999999999999998E-6</v>
      </c>
      <c r="Q1325" s="1">
        <v>0.117588889199011</v>
      </c>
      <c r="R1325" s="1">
        <v>4.6428611556246797E-3</v>
      </c>
      <c r="S1325" s="16"/>
      <c r="T1325" s="16"/>
      <c r="V1325" s="18"/>
      <c r="W1325" s="18"/>
      <c r="Z1325" s="18"/>
    </row>
    <row r="1326" spans="1:26" s="5" customFormat="1" x14ac:dyDescent="0.25">
      <c r="A1326" s="2">
        <v>2018</v>
      </c>
      <c r="B1326" s="2">
        <v>2698</v>
      </c>
      <c r="C1326" s="3" t="s">
        <v>16</v>
      </c>
      <c r="D1326" s="4">
        <v>43188</v>
      </c>
      <c r="E1326" s="2">
        <v>7314</v>
      </c>
      <c r="F1326" s="3" t="s">
        <v>2</v>
      </c>
      <c r="G1326" s="3" t="s">
        <v>1</v>
      </c>
      <c r="H1326" s="3" t="s">
        <v>0</v>
      </c>
      <c r="I1326" s="2">
        <v>2017</v>
      </c>
      <c r="J1326" s="2">
        <v>300</v>
      </c>
      <c r="K1326" s="2">
        <v>115</v>
      </c>
      <c r="L1326" s="2">
        <v>0.7</v>
      </c>
      <c r="M1326" s="1">
        <v>0.26</v>
      </c>
      <c r="N1326" s="1">
        <v>3.9999999999999998E-6</v>
      </c>
      <c r="O1326" s="1">
        <v>8.9999999999999993E-3</v>
      </c>
      <c r="P1326" s="1">
        <v>3.9999999999999998E-7</v>
      </c>
      <c r="Q1326" s="1">
        <v>7.0810181436546001E-3</v>
      </c>
      <c r="R1326" s="1">
        <v>2.5555554107658802E-4</v>
      </c>
      <c r="S1326" s="16">
        <f t="shared" si="140"/>
        <v>0.11050787105535641</v>
      </c>
      <c r="T1326" s="16">
        <f t="shared" si="141"/>
        <v>4.3873056145480914E-3</v>
      </c>
      <c r="U1326" s="5">
        <f t="shared" si="142"/>
        <v>3.0276129056262032E-4</v>
      </c>
      <c r="V1326" s="18">
        <f t="shared" si="143"/>
        <v>1.2020015382323538E-5</v>
      </c>
      <c r="W1326" s="18">
        <f t="shared" si="144"/>
        <v>1.1058414151737656E-5</v>
      </c>
      <c r="X1326" s="5">
        <f>LOOKUP(G85,'Load Factor Adjustment'!$A$2:$A$15,'Load Factor Adjustment'!$D$2:$D$15)</f>
        <v>0.68571428571428572</v>
      </c>
      <c r="Y1326" s="5">
        <f t="shared" si="145"/>
        <v>2.0760774210008251E-4</v>
      </c>
      <c r="Z1326" s="18">
        <f t="shared" si="146"/>
        <v>7.5829125611915353E-6</v>
      </c>
    </row>
    <row r="1327" spans="1:26" s="5" customFormat="1" ht="15" customHeight="1" x14ac:dyDescent="0.25">
      <c r="A1327" s="2">
        <v>2018</v>
      </c>
      <c r="B1327" s="2">
        <v>2699</v>
      </c>
      <c r="C1327" s="3" t="s">
        <v>16</v>
      </c>
      <c r="D1327" s="4">
        <v>43188</v>
      </c>
      <c r="E1327" s="2">
        <v>7311</v>
      </c>
      <c r="F1327" s="3" t="s">
        <v>5</v>
      </c>
      <c r="G1327" s="3" t="s">
        <v>1</v>
      </c>
      <c r="H1327" s="3" t="s">
        <v>4</v>
      </c>
      <c r="I1327" s="2">
        <v>1974</v>
      </c>
      <c r="J1327" s="2">
        <v>250</v>
      </c>
      <c r="K1327" s="2">
        <v>45</v>
      </c>
      <c r="L1327" s="2">
        <v>0.7</v>
      </c>
      <c r="M1327" s="1">
        <v>6.51</v>
      </c>
      <c r="N1327" s="1">
        <v>9.7999999999999997E-5</v>
      </c>
      <c r="O1327" s="1">
        <v>0.54700000000000004</v>
      </c>
      <c r="P1327" s="1">
        <v>4.2400000000000001E-5</v>
      </c>
      <c r="Q1327" s="1">
        <v>6.6718750516932504E-2</v>
      </c>
      <c r="R1327" s="1">
        <v>9.1649302244165599E-3</v>
      </c>
      <c r="S1327" s="16"/>
      <c r="T1327" s="16"/>
      <c r="V1327" s="18"/>
      <c r="W1327" s="18"/>
      <c r="Z1327" s="18"/>
    </row>
    <row r="1328" spans="1:26" s="5" customFormat="1" x14ac:dyDescent="0.25">
      <c r="A1328" s="2">
        <v>2018</v>
      </c>
      <c r="B1328" s="2">
        <v>2699</v>
      </c>
      <c r="C1328" s="3" t="s">
        <v>16</v>
      </c>
      <c r="D1328" s="4">
        <v>43188</v>
      </c>
      <c r="E1328" s="2">
        <v>7312</v>
      </c>
      <c r="F1328" s="3" t="s">
        <v>2</v>
      </c>
      <c r="G1328" s="3" t="s">
        <v>1</v>
      </c>
      <c r="H1328" s="3" t="s">
        <v>0</v>
      </c>
      <c r="I1328" s="2">
        <v>2018</v>
      </c>
      <c r="J1328" s="2">
        <v>250</v>
      </c>
      <c r="K1328" s="2">
        <v>39</v>
      </c>
      <c r="L1328" s="2">
        <v>0.7</v>
      </c>
      <c r="M1328" s="1">
        <v>2.75</v>
      </c>
      <c r="N1328" s="1">
        <v>5.7000000000000003E-5</v>
      </c>
      <c r="O1328" s="1">
        <v>8.9999999999999993E-3</v>
      </c>
      <c r="P1328" s="1">
        <v>9.9999999999999995E-7</v>
      </c>
      <c r="Q1328" s="1">
        <v>2.12246813619156E-2</v>
      </c>
      <c r="R1328" s="1">
        <v>7.71122642668671E-5</v>
      </c>
      <c r="S1328" s="16">
        <f t="shared" si="140"/>
        <v>4.54940691550169E-2</v>
      </c>
      <c r="T1328" s="16">
        <f t="shared" si="141"/>
        <v>9.0878179601496922E-3</v>
      </c>
      <c r="U1328" s="5">
        <f t="shared" si="142"/>
        <v>1.2464128535621068E-4</v>
      </c>
      <c r="V1328" s="18">
        <f t="shared" si="143"/>
        <v>2.4898131397670391E-5</v>
      </c>
      <c r="W1328" s="18">
        <f t="shared" si="144"/>
        <v>2.290628088585676E-5</v>
      </c>
      <c r="X1328" s="5">
        <f>LOOKUP(G87,'Load Factor Adjustment'!$A$2:$A$15,'Load Factor Adjustment'!$D$2:$D$15)</f>
        <v>0.68571428571428572</v>
      </c>
      <c r="Y1328" s="5">
        <f t="shared" si="145"/>
        <v>8.546830995854447E-5</v>
      </c>
      <c r="Z1328" s="18">
        <f t="shared" si="146"/>
        <v>1.5707164036016064E-5</v>
      </c>
    </row>
    <row r="1329" spans="1:26" s="5" customFormat="1" ht="15" customHeight="1" x14ac:dyDescent="0.25">
      <c r="A1329" s="2">
        <v>2017</v>
      </c>
      <c r="B1329" s="2">
        <v>2701</v>
      </c>
      <c r="C1329" s="3" t="s">
        <v>10</v>
      </c>
      <c r="D1329" s="4">
        <v>43129</v>
      </c>
      <c r="E1329" s="2">
        <v>7308</v>
      </c>
      <c r="F1329" s="3" t="s">
        <v>5</v>
      </c>
      <c r="G1329" s="3" t="s">
        <v>1</v>
      </c>
      <c r="H1329" s="3" t="s">
        <v>4</v>
      </c>
      <c r="I1329" s="2">
        <v>1971</v>
      </c>
      <c r="J1329" s="2">
        <v>300</v>
      </c>
      <c r="K1329" s="2">
        <v>72</v>
      </c>
      <c r="L1329" s="2">
        <v>0.7</v>
      </c>
      <c r="M1329" s="1">
        <v>12.09</v>
      </c>
      <c r="N1329" s="1">
        <v>2.7999999999999998E-4</v>
      </c>
      <c r="O1329" s="1">
        <v>0.60499999999999998</v>
      </c>
      <c r="P1329" s="1">
        <v>4.3999999999999999E-5</v>
      </c>
      <c r="Q1329" s="1">
        <v>0.25749999965363701</v>
      </c>
      <c r="R1329" s="1">
        <v>1.8883333398375099E-2</v>
      </c>
      <c r="S1329" s="16"/>
      <c r="T1329" s="16"/>
      <c r="V1329" s="18"/>
      <c r="W1329" s="18"/>
      <c r="Z1329" s="18"/>
    </row>
    <row r="1330" spans="1:26" s="5" customFormat="1" x14ac:dyDescent="0.25">
      <c r="A1330" s="2">
        <v>2017</v>
      </c>
      <c r="B1330" s="2">
        <v>2701</v>
      </c>
      <c r="C1330" s="3" t="s">
        <v>10</v>
      </c>
      <c r="D1330" s="4">
        <v>43129</v>
      </c>
      <c r="E1330" s="2">
        <v>7462</v>
      </c>
      <c r="F1330" s="3" t="s">
        <v>2</v>
      </c>
      <c r="G1330" s="3" t="s">
        <v>1</v>
      </c>
      <c r="H1330" s="3" t="s">
        <v>0</v>
      </c>
      <c r="I1330" s="2">
        <v>2017</v>
      </c>
      <c r="J1330" s="2">
        <v>300</v>
      </c>
      <c r="K1330" s="2">
        <v>74</v>
      </c>
      <c r="L1330" s="2">
        <v>0.7</v>
      </c>
      <c r="M1330" s="1">
        <v>2.74</v>
      </c>
      <c r="N1330" s="1">
        <v>3.6000000000000001E-5</v>
      </c>
      <c r="O1330" s="1">
        <v>8.9999999999999993E-3</v>
      </c>
      <c r="P1330" s="1">
        <v>8.9999999999999996E-7</v>
      </c>
      <c r="Q1330" s="1">
        <v>4.7860184566210003E-2</v>
      </c>
      <c r="R1330" s="1">
        <v>1.7729165636826301E-4</v>
      </c>
      <c r="S1330" s="16">
        <f t="shared" si="140"/>
        <v>0.20963981508742702</v>
      </c>
      <c r="T1330" s="16">
        <f t="shared" si="141"/>
        <v>1.8706041742006838E-2</v>
      </c>
      <c r="U1330" s="5">
        <f t="shared" si="142"/>
        <v>5.7435565777377265E-4</v>
      </c>
      <c r="V1330" s="18">
        <f t="shared" si="143"/>
        <v>5.1249429430155718E-5</v>
      </c>
      <c r="W1330" s="18">
        <f t="shared" si="144"/>
        <v>4.7149475075743263E-5</v>
      </c>
      <c r="X1330" s="5">
        <f>LOOKUP(G89,'Load Factor Adjustment'!$A$2:$A$15,'Load Factor Adjustment'!$D$2:$D$15)</f>
        <v>0.68571428571428572</v>
      </c>
      <c r="Y1330" s="5">
        <f t="shared" si="145"/>
        <v>3.9384387961630124E-4</v>
      </c>
      <c r="Z1330" s="18">
        <f t="shared" si="146"/>
        <v>3.2331068623366808E-5</v>
      </c>
    </row>
    <row r="1331" spans="1:26" s="5" customFormat="1" ht="15" customHeight="1" x14ac:dyDescent="0.25">
      <c r="A1331" s="2">
        <v>2017</v>
      </c>
      <c r="B1331" s="2">
        <v>2702</v>
      </c>
      <c r="C1331" s="3" t="s">
        <v>10</v>
      </c>
      <c r="D1331" s="4">
        <v>43231</v>
      </c>
      <c r="E1331" s="2">
        <v>7306</v>
      </c>
      <c r="F1331" s="3" t="s">
        <v>5</v>
      </c>
      <c r="G1331" s="3" t="s">
        <v>1</v>
      </c>
      <c r="H1331" s="3" t="s">
        <v>4</v>
      </c>
      <c r="I1331" s="2">
        <v>1978</v>
      </c>
      <c r="J1331" s="2">
        <v>265</v>
      </c>
      <c r="K1331" s="2">
        <v>85</v>
      </c>
      <c r="L1331" s="2">
        <v>0.7</v>
      </c>
      <c r="M1331" s="1">
        <v>12.09</v>
      </c>
      <c r="N1331" s="1">
        <v>2.7999999999999998E-4</v>
      </c>
      <c r="O1331" s="1">
        <v>0.60499999999999998</v>
      </c>
      <c r="P1331" s="1">
        <v>4.3999999999999999E-5</v>
      </c>
      <c r="Q1331" s="1">
        <v>0.26687258449933199</v>
      </c>
      <c r="R1331" s="1">
        <v>1.9431983866520602E-2</v>
      </c>
      <c r="S1331" s="16"/>
      <c r="T1331" s="16"/>
      <c r="V1331" s="18"/>
      <c r="W1331" s="18"/>
      <c r="Z1331" s="18"/>
    </row>
    <row r="1332" spans="1:26" s="5" customFormat="1" x14ac:dyDescent="0.25">
      <c r="A1332" s="2">
        <v>2017</v>
      </c>
      <c r="B1332" s="2">
        <v>2702</v>
      </c>
      <c r="C1332" s="3" t="s">
        <v>10</v>
      </c>
      <c r="D1332" s="4">
        <v>43231</v>
      </c>
      <c r="E1332" s="2">
        <v>7307</v>
      </c>
      <c r="F1332" s="3" t="s">
        <v>2</v>
      </c>
      <c r="G1332" s="3" t="s">
        <v>1</v>
      </c>
      <c r="H1332" s="3" t="s">
        <v>0</v>
      </c>
      <c r="I1332" s="2">
        <v>2018</v>
      </c>
      <c r="J1332" s="2">
        <v>265</v>
      </c>
      <c r="K1332" s="2">
        <v>100</v>
      </c>
      <c r="L1332" s="2">
        <v>0.7</v>
      </c>
      <c r="M1332" s="1">
        <v>0.26</v>
      </c>
      <c r="N1332" s="1">
        <v>3.9999999999999998E-6</v>
      </c>
      <c r="O1332" s="1">
        <v>8.9999999999999993E-3</v>
      </c>
      <c r="P1332" s="1">
        <v>3.9999999999999998E-7</v>
      </c>
      <c r="Q1332" s="1">
        <v>5.4247296506125496E-3</v>
      </c>
      <c r="R1332" s="1">
        <v>1.94864958021926E-4</v>
      </c>
      <c r="S1332" s="16">
        <f t="shared" si="140"/>
        <v>0.26144785484871946</v>
      </c>
      <c r="T1332" s="16">
        <f t="shared" si="141"/>
        <v>1.9237118908498677E-2</v>
      </c>
      <c r="U1332" s="5">
        <f t="shared" si="142"/>
        <v>7.1629549273621775E-4</v>
      </c>
      <c r="V1332" s="18">
        <f t="shared" si="143"/>
        <v>5.2704435365749801E-5</v>
      </c>
      <c r="W1332" s="18">
        <f t="shared" si="144"/>
        <v>4.8488080536489818E-5</v>
      </c>
      <c r="X1332" s="5">
        <f>LOOKUP(G91,'Load Factor Adjustment'!$A$2:$A$15,'Load Factor Adjustment'!$D$2:$D$15)</f>
        <v>0.68571428571428572</v>
      </c>
      <c r="Y1332" s="5">
        <f t="shared" si="145"/>
        <v>4.911740521619779E-4</v>
      </c>
      <c r="Z1332" s="18">
        <f t="shared" si="146"/>
        <v>3.3248969510735878E-5</v>
      </c>
    </row>
    <row r="1333" spans="1:26" s="5" customFormat="1" ht="15" customHeight="1" x14ac:dyDescent="0.25">
      <c r="A1333" s="2">
        <v>2017</v>
      </c>
      <c r="B1333" s="2">
        <v>2705</v>
      </c>
      <c r="C1333" s="3" t="s">
        <v>10</v>
      </c>
      <c r="D1333" s="4">
        <v>43118</v>
      </c>
      <c r="E1333" s="2">
        <v>7300</v>
      </c>
      <c r="F1333" s="3" t="s">
        <v>5</v>
      </c>
      <c r="G1333" s="3" t="s">
        <v>1</v>
      </c>
      <c r="H1333" s="3" t="s">
        <v>6</v>
      </c>
      <c r="I1333" s="2">
        <v>2006</v>
      </c>
      <c r="J1333" s="2">
        <v>700</v>
      </c>
      <c r="K1333" s="2">
        <v>120</v>
      </c>
      <c r="L1333" s="2">
        <v>0.7</v>
      </c>
      <c r="M1333" s="1">
        <v>4.1500000000000004</v>
      </c>
      <c r="N1333" s="1">
        <v>6.0000000000000002E-5</v>
      </c>
      <c r="O1333" s="1">
        <v>0.128</v>
      </c>
      <c r="P1333" s="1">
        <v>9.3999999999999998E-6</v>
      </c>
      <c r="Q1333" s="1">
        <v>0.31253703679547901</v>
      </c>
      <c r="R1333" s="1">
        <v>1.5119999937770599E-2</v>
      </c>
      <c r="S1333" s="16"/>
      <c r="T1333" s="16"/>
      <c r="V1333" s="18"/>
      <c r="W1333" s="18"/>
      <c r="Z1333" s="18"/>
    </row>
    <row r="1334" spans="1:26" s="5" customFormat="1" x14ac:dyDescent="0.25">
      <c r="A1334" s="2">
        <v>2017</v>
      </c>
      <c r="B1334" s="2">
        <v>2705</v>
      </c>
      <c r="C1334" s="3" t="s">
        <v>10</v>
      </c>
      <c r="D1334" s="4">
        <v>43118</v>
      </c>
      <c r="E1334" s="2">
        <v>7301</v>
      </c>
      <c r="F1334" s="3" t="s">
        <v>2</v>
      </c>
      <c r="G1334" s="3" t="s">
        <v>1</v>
      </c>
      <c r="H1334" s="3" t="s">
        <v>0</v>
      </c>
      <c r="I1334" s="2">
        <v>2017</v>
      </c>
      <c r="J1334" s="2">
        <v>700</v>
      </c>
      <c r="K1334" s="2">
        <v>115</v>
      </c>
      <c r="L1334" s="2">
        <v>0.7</v>
      </c>
      <c r="M1334" s="1">
        <v>0.26</v>
      </c>
      <c r="N1334" s="1">
        <v>3.9999999999999998E-6</v>
      </c>
      <c r="O1334" s="1">
        <v>8.9999999999999993E-3</v>
      </c>
      <c r="P1334" s="1">
        <v>3.9999999999999998E-7</v>
      </c>
      <c r="Q1334" s="1">
        <v>1.7019289239057302E-2</v>
      </c>
      <c r="R1334" s="1">
        <v>6.4598762027118998E-4</v>
      </c>
      <c r="S1334" s="16">
        <f t="shared" si="140"/>
        <v>0.29551774755642168</v>
      </c>
      <c r="T1334" s="16">
        <f t="shared" si="141"/>
        <v>1.447401231749941E-2</v>
      </c>
      <c r="U1334" s="5">
        <f t="shared" si="142"/>
        <v>8.0963766453814162E-4</v>
      </c>
      <c r="V1334" s="18">
        <f t="shared" si="143"/>
        <v>3.9654828267121674E-5</v>
      </c>
      <c r="W1334" s="18">
        <f t="shared" si="144"/>
        <v>3.648244200575194E-5</v>
      </c>
      <c r="X1334" s="5">
        <f>LOOKUP(G93,'Load Factor Adjustment'!$A$2:$A$15,'Load Factor Adjustment'!$D$2:$D$15)</f>
        <v>0.68571428571428572</v>
      </c>
      <c r="Y1334" s="5">
        <f t="shared" si="145"/>
        <v>5.551801128261543E-4</v>
      </c>
      <c r="Z1334" s="18">
        <f t="shared" si="146"/>
        <v>2.5016531661087045E-5</v>
      </c>
    </row>
    <row r="1335" spans="1:26" s="5" customFormat="1" ht="15" customHeight="1" x14ac:dyDescent="0.25">
      <c r="A1335" s="2">
        <v>2017</v>
      </c>
      <c r="B1335" s="2">
        <v>2707</v>
      </c>
      <c r="C1335" s="3" t="s">
        <v>10</v>
      </c>
      <c r="D1335" s="4">
        <v>43139</v>
      </c>
      <c r="E1335" s="2">
        <v>7242</v>
      </c>
      <c r="F1335" s="3" t="s">
        <v>5</v>
      </c>
      <c r="G1335" s="3" t="s">
        <v>1</v>
      </c>
      <c r="H1335" s="3" t="s">
        <v>4</v>
      </c>
      <c r="I1335" s="2">
        <v>1979</v>
      </c>
      <c r="J1335" s="2">
        <v>500</v>
      </c>
      <c r="K1335" s="2">
        <v>97</v>
      </c>
      <c r="L1335" s="2">
        <v>0.7</v>
      </c>
      <c r="M1335" s="1">
        <v>12.09</v>
      </c>
      <c r="N1335" s="1">
        <v>2.7999999999999998E-4</v>
      </c>
      <c r="O1335" s="1">
        <v>0.60499999999999998</v>
      </c>
      <c r="P1335" s="1">
        <v>4.3999999999999999E-5</v>
      </c>
      <c r="Q1335" s="1">
        <v>0.57818286959265597</v>
      </c>
      <c r="R1335" s="1">
        <v>4.24000773065367E-2</v>
      </c>
      <c r="S1335" s="16"/>
      <c r="T1335" s="16"/>
      <c r="V1335" s="18"/>
      <c r="W1335" s="18"/>
      <c r="Z1335" s="18"/>
    </row>
    <row r="1336" spans="1:26" s="5" customFormat="1" x14ac:dyDescent="0.25">
      <c r="A1336" s="2">
        <v>2017</v>
      </c>
      <c r="B1336" s="2">
        <v>2707</v>
      </c>
      <c r="C1336" s="3" t="s">
        <v>10</v>
      </c>
      <c r="D1336" s="4">
        <v>43139</v>
      </c>
      <c r="E1336" s="2">
        <v>7244</v>
      </c>
      <c r="F1336" s="3" t="s">
        <v>2</v>
      </c>
      <c r="G1336" s="3" t="s">
        <v>1</v>
      </c>
      <c r="H1336" s="3" t="s">
        <v>0</v>
      </c>
      <c r="I1336" s="2">
        <v>2016</v>
      </c>
      <c r="J1336" s="2">
        <v>500</v>
      </c>
      <c r="K1336" s="2">
        <v>99</v>
      </c>
      <c r="L1336" s="2">
        <v>0.7</v>
      </c>
      <c r="M1336" s="1">
        <v>0.26</v>
      </c>
      <c r="N1336" s="1">
        <v>3.4999999999999999E-6</v>
      </c>
      <c r="O1336" s="1">
        <v>8.9999999999999993E-3</v>
      </c>
      <c r="P1336" s="1">
        <v>8.9999999999999996E-7</v>
      </c>
      <c r="Q1336" s="1">
        <v>1.0264756409970099E-2</v>
      </c>
      <c r="R1336" s="1">
        <v>4.2968747549671101E-4</v>
      </c>
      <c r="S1336" s="16">
        <f t="shared" si="140"/>
        <v>0.56791811318268581</v>
      </c>
      <c r="T1336" s="16">
        <f t="shared" si="141"/>
        <v>4.1970389831039991E-2</v>
      </c>
      <c r="U1336" s="5">
        <f t="shared" si="142"/>
        <v>1.5559400361169473E-3</v>
      </c>
      <c r="V1336" s="18">
        <f t="shared" si="143"/>
        <v>1.1498736940010957E-4</v>
      </c>
      <c r="W1336" s="18">
        <f t="shared" si="144"/>
        <v>1.0578837984810081E-4</v>
      </c>
      <c r="X1336" s="5">
        <f>LOOKUP(G95,'Load Factor Adjustment'!$A$2:$A$15,'Load Factor Adjustment'!$D$2:$D$15)</f>
        <v>0.68571428571428572</v>
      </c>
      <c r="Y1336" s="5">
        <f t="shared" si="145"/>
        <v>1.0669303104801926E-3</v>
      </c>
      <c r="Z1336" s="18">
        <f t="shared" si="146"/>
        <v>7.2540603324411989E-5</v>
      </c>
    </row>
    <row r="1337" spans="1:26" s="5" customFormat="1" ht="15" customHeight="1" x14ac:dyDescent="0.25">
      <c r="A1337" s="2">
        <v>2017</v>
      </c>
      <c r="B1337" s="2">
        <v>2708</v>
      </c>
      <c r="C1337" s="3" t="s">
        <v>10</v>
      </c>
      <c r="D1337" s="4">
        <v>43237</v>
      </c>
      <c r="E1337" s="2">
        <v>7240</v>
      </c>
      <c r="F1337" s="3" t="s">
        <v>5</v>
      </c>
      <c r="G1337" s="3" t="s">
        <v>1</v>
      </c>
      <c r="H1337" s="3" t="s">
        <v>4</v>
      </c>
      <c r="I1337" s="2">
        <v>1968</v>
      </c>
      <c r="J1337" s="2">
        <v>200</v>
      </c>
      <c r="K1337" s="2">
        <v>95</v>
      </c>
      <c r="L1337" s="2">
        <v>0.7</v>
      </c>
      <c r="M1337" s="1">
        <v>12.09</v>
      </c>
      <c r="N1337" s="1">
        <v>2.7999999999999998E-4</v>
      </c>
      <c r="O1337" s="1">
        <v>0.60499999999999998</v>
      </c>
      <c r="P1337" s="1">
        <v>4.3999999999999999E-5</v>
      </c>
      <c r="Q1337" s="1">
        <v>0.22157870335135399</v>
      </c>
      <c r="R1337" s="1">
        <v>1.5836265496447999E-2</v>
      </c>
      <c r="S1337" s="16"/>
      <c r="T1337" s="16"/>
      <c r="V1337" s="18"/>
      <c r="W1337" s="18"/>
      <c r="Z1337" s="18"/>
    </row>
    <row r="1338" spans="1:26" s="5" customFormat="1" x14ac:dyDescent="0.25">
      <c r="A1338" s="2">
        <v>2017</v>
      </c>
      <c r="B1338" s="2">
        <v>2708</v>
      </c>
      <c r="C1338" s="3" t="s">
        <v>10</v>
      </c>
      <c r="D1338" s="4">
        <v>43237</v>
      </c>
      <c r="E1338" s="2">
        <v>7241</v>
      </c>
      <c r="F1338" s="3" t="s">
        <v>2</v>
      </c>
      <c r="G1338" s="3" t="s">
        <v>1</v>
      </c>
      <c r="H1338" s="3" t="s">
        <v>0</v>
      </c>
      <c r="I1338" s="2">
        <v>2018</v>
      </c>
      <c r="J1338" s="2">
        <v>200</v>
      </c>
      <c r="K1338" s="2">
        <v>115</v>
      </c>
      <c r="L1338" s="2">
        <v>0.7</v>
      </c>
      <c r="M1338" s="1">
        <v>0.26</v>
      </c>
      <c r="N1338" s="1">
        <v>3.9999999999999998E-6</v>
      </c>
      <c r="O1338" s="1">
        <v>8.9999999999999993E-3</v>
      </c>
      <c r="P1338" s="1">
        <v>3.9999999999999998E-7</v>
      </c>
      <c r="Q1338" s="1">
        <v>4.6851849359699797E-3</v>
      </c>
      <c r="R1338" s="1">
        <v>1.6682097802064299E-4</v>
      </c>
      <c r="S1338" s="16">
        <f t="shared" si="140"/>
        <v>0.21689351841538401</v>
      </c>
      <c r="T1338" s="16">
        <f t="shared" si="141"/>
        <v>1.5669444518427358E-2</v>
      </c>
      <c r="U1338" s="5">
        <f t="shared" si="142"/>
        <v>5.9422881757639453E-4</v>
      </c>
      <c r="V1338" s="18">
        <f t="shared" si="143"/>
        <v>4.292998498199276E-5</v>
      </c>
      <c r="W1338" s="18">
        <f t="shared" si="144"/>
        <v>3.9495586183433343E-5</v>
      </c>
      <c r="X1338" s="5">
        <f>LOOKUP(G97,'Load Factor Adjustment'!$A$2:$A$15,'Load Factor Adjustment'!$D$2:$D$15)</f>
        <v>0.68571428571428572</v>
      </c>
      <c r="Y1338" s="5">
        <f t="shared" si="145"/>
        <v>4.0747118919524195E-4</v>
      </c>
      <c r="Z1338" s="18">
        <f t="shared" si="146"/>
        <v>2.7082687668640008E-5</v>
      </c>
    </row>
    <row r="1339" spans="1:26" s="5" customFormat="1" ht="15" customHeight="1" x14ac:dyDescent="0.25">
      <c r="A1339" s="2">
        <v>2017</v>
      </c>
      <c r="B1339" s="2">
        <v>2709</v>
      </c>
      <c r="C1339" s="3" t="s">
        <v>10</v>
      </c>
      <c r="D1339" s="4">
        <v>43181</v>
      </c>
      <c r="E1339" s="2">
        <v>7238</v>
      </c>
      <c r="F1339" s="3" t="s">
        <v>5</v>
      </c>
      <c r="G1339" s="3" t="s">
        <v>1</v>
      </c>
      <c r="H1339" s="3" t="s">
        <v>4</v>
      </c>
      <c r="I1339" s="2">
        <v>1989</v>
      </c>
      <c r="J1339" s="2">
        <v>1000</v>
      </c>
      <c r="K1339" s="2">
        <v>82</v>
      </c>
      <c r="L1339" s="2">
        <v>0.7</v>
      </c>
      <c r="M1339" s="1">
        <v>8.17</v>
      </c>
      <c r="N1339" s="1">
        <v>1.9000000000000001E-4</v>
      </c>
      <c r="O1339" s="1">
        <v>0.47899999999999998</v>
      </c>
      <c r="P1339" s="1">
        <v>3.6100000000000003E-5</v>
      </c>
      <c r="Q1339" s="1">
        <v>0.66118826981442103</v>
      </c>
      <c r="R1339" s="1">
        <v>5.7716355960325497E-2</v>
      </c>
      <c r="S1339" s="16"/>
      <c r="T1339" s="16"/>
      <c r="V1339" s="18"/>
      <c r="W1339" s="18"/>
      <c r="Z1339" s="18"/>
    </row>
    <row r="1340" spans="1:26" s="5" customFormat="1" x14ac:dyDescent="0.25">
      <c r="A1340" s="2">
        <v>2017</v>
      </c>
      <c r="B1340" s="2">
        <v>2709</v>
      </c>
      <c r="C1340" s="3" t="s">
        <v>10</v>
      </c>
      <c r="D1340" s="4">
        <v>43181</v>
      </c>
      <c r="E1340" s="2">
        <v>7239</v>
      </c>
      <c r="F1340" s="3" t="s">
        <v>2</v>
      </c>
      <c r="G1340" s="3" t="s">
        <v>1</v>
      </c>
      <c r="H1340" s="3" t="s">
        <v>0</v>
      </c>
      <c r="I1340" s="2">
        <v>2017</v>
      </c>
      <c r="J1340" s="2">
        <v>1000</v>
      </c>
      <c r="K1340" s="2">
        <v>99</v>
      </c>
      <c r="L1340" s="2">
        <v>0.7</v>
      </c>
      <c r="M1340" s="1">
        <v>0.26</v>
      </c>
      <c r="N1340" s="1">
        <v>3.4999999999999999E-6</v>
      </c>
      <c r="O1340" s="1">
        <v>8.9999999999999993E-3</v>
      </c>
      <c r="P1340" s="1">
        <v>8.9999999999999996E-7</v>
      </c>
      <c r="Q1340" s="1">
        <v>2.1197915595502999E-2</v>
      </c>
      <c r="R1340" s="1">
        <v>1.0312499432902601E-3</v>
      </c>
      <c r="S1340" s="16">
        <f t="shared" si="140"/>
        <v>0.63999035421891803</v>
      </c>
      <c r="T1340" s="16">
        <f t="shared" si="141"/>
        <v>5.6685106017035233E-2</v>
      </c>
      <c r="U1340" s="5">
        <f t="shared" si="142"/>
        <v>1.7533982307367617E-3</v>
      </c>
      <c r="V1340" s="18">
        <f t="shared" si="143"/>
        <v>1.5530166032064449E-4</v>
      </c>
      <c r="W1340" s="18">
        <f t="shared" si="144"/>
        <v>1.4287752749499294E-4</v>
      </c>
      <c r="X1340" s="5">
        <f>LOOKUP(G99,'Load Factor Adjustment'!$A$2:$A$15,'Load Factor Adjustment'!$D$2:$D$15)</f>
        <v>0.68571428571428572</v>
      </c>
      <c r="Y1340" s="5">
        <f t="shared" si="145"/>
        <v>1.2023302153623509E-3</v>
      </c>
      <c r="Z1340" s="18">
        <f t="shared" si="146"/>
        <v>9.7973161710852302E-5</v>
      </c>
    </row>
    <row r="1341" spans="1:26" s="5" customFormat="1" ht="15" customHeight="1" x14ac:dyDescent="0.25">
      <c r="A1341" s="2">
        <v>2017</v>
      </c>
      <c r="B1341" s="2">
        <v>2710</v>
      </c>
      <c r="C1341" s="3" t="s">
        <v>10</v>
      </c>
      <c r="D1341" s="4">
        <v>43216</v>
      </c>
      <c r="E1341" s="2">
        <v>7236</v>
      </c>
      <c r="F1341" s="3" t="s">
        <v>5</v>
      </c>
      <c r="G1341" s="3" t="s">
        <v>1</v>
      </c>
      <c r="H1341" s="3" t="s">
        <v>4</v>
      </c>
      <c r="I1341" s="2">
        <v>1973</v>
      </c>
      <c r="J1341" s="2">
        <v>430</v>
      </c>
      <c r="K1341" s="2">
        <v>58</v>
      </c>
      <c r="L1341" s="2">
        <v>0.7</v>
      </c>
      <c r="M1341" s="1">
        <v>12.09</v>
      </c>
      <c r="N1341" s="1">
        <v>2.7999999999999998E-4</v>
      </c>
      <c r="O1341" s="1">
        <v>0.60499999999999998</v>
      </c>
      <c r="P1341" s="1">
        <v>4.3999999999999999E-5</v>
      </c>
      <c r="Q1341" s="1">
        <v>0.29731712922970799</v>
      </c>
      <c r="R1341" s="1">
        <v>2.1803256247938701E-2</v>
      </c>
      <c r="S1341" s="16"/>
      <c r="T1341" s="16"/>
      <c r="V1341" s="18"/>
      <c r="W1341" s="18"/>
      <c r="Z1341" s="18"/>
    </row>
    <row r="1342" spans="1:26" s="5" customFormat="1" x14ac:dyDescent="0.25">
      <c r="A1342" s="2">
        <v>2017</v>
      </c>
      <c r="B1342" s="2">
        <v>2710</v>
      </c>
      <c r="C1342" s="3" t="s">
        <v>10</v>
      </c>
      <c r="D1342" s="4">
        <v>43216</v>
      </c>
      <c r="E1342" s="2">
        <v>7237</v>
      </c>
      <c r="F1342" s="3" t="s">
        <v>2</v>
      </c>
      <c r="G1342" s="3" t="s">
        <v>1</v>
      </c>
      <c r="H1342" s="3" t="s">
        <v>0</v>
      </c>
      <c r="I1342" s="2">
        <v>2018</v>
      </c>
      <c r="J1342" s="2">
        <v>430</v>
      </c>
      <c r="K1342" s="2">
        <v>65</v>
      </c>
      <c r="L1342" s="2">
        <v>0.7</v>
      </c>
      <c r="M1342" s="1">
        <v>2.74</v>
      </c>
      <c r="N1342" s="1">
        <v>3.6000000000000001E-5</v>
      </c>
      <c r="O1342" s="1">
        <v>8.9999999999999993E-3</v>
      </c>
      <c r="P1342" s="1">
        <v>8.9999999999999996E-7</v>
      </c>
      <c r="Q1342" s="1">
        <v>6.0761056328725901E-2</v>
      </c>
      <c r="R1342" s="1">
        <v>2.3582811146877401E-4</v>
      </c>
      <c r="S1342" s="16">
        <f t="shared" si="140"/>
        <v>0.23655607290098207</v>
      </c>
      <c r="T1342" s="16">
        <f t="shared" si="141"/>
        <v>2.1567428136469925E-2</v>
      </c>
      <c r="U1342" s="5">
        <f t="shared" si="142"/>
        <v>6.4809882986570431E-4</v>
      </c>
      <c r="V1342" s="18">
        <f t="shared" si="143"/>
        <v>5.9088844209506643E-5</v>
      </c>
      <c r="W1342" s="18">
        <f t="shared" si="144"/>
        <v>5.4361736672746117E-5</v>
      </c>
      <c r="X1342" s="5">
        <f>LOOKUP(G101,'Load Factor Adjustment'!$A$2:$A$15,'Load Factor Adjustment'!$D$2:$D$15)</f>
        <v>0.68571428571428572</v>
      </c>
      <c r="Y1342" s="5">
        <f t="shared" si="145"/>
        <v>4.4441062619362582E-4</v>
      </c>
      <c r="Z1342" s="18">
        <f t="shared" si="146"/>
        <v>3.7276619432740195E-5</v>
      </c>
    </row>
    <row r="1343" spans="1:26" s="5" customFormat="1" ht="15" customHeight="1" x14ac:dyDescent="0.25">
      <c r="A1343" s="2">
        <v>2018</v>
      </c>
      <c r="B1343" s="2">
        <v>2711</v>
      </c>
      <c r="C1343" s="3" t="s">
        <v>7</v>
      </c>
      <c r="D1343" s="4">
        <v>43181</v>
      </c>
      <c r="E1343" s="2">
        <v>7296</v>
      </c>
      <c r="F1343" s="3" t="s">
        <v>5</v>
      </c>
      <c r="G1343" s="3" t="s">
        <v>1</v>
      </c>
      <c r="H1343" s="3" t="s">
        <v>4</v>
      </c>
      <c r="I1343" s="2">
        <v>1975</v>
      </c>
      <c r="J1343" s="2">
        <v>250</v>
      </c>
      <c r="K1343" s="2">
        <v>76</v>
      </c>
      <c r="L1343" s="2">
        <v>0.7</v>
      </c>
      <c r="M1343" s="1">
        <v>12.09</v>
      </c>
      <c r="N1343" s="1">
        <v>2.7999999999999998E-4</v>
      </c>
      <c r="O1343" s="1">
        <v>0.60499999999999998</v>
      </c>
      <c r="P1343" s="1">
        <v>4.3999999999999999E-5</v>
      </c>
      <c r="Q1343" s="1">
        <v>0.22650462932495799</v>
      </c>
      <c r="R1343" s="1">
        <v>1.66103395633855E-2</v>
      </c>
      <c r="S1343" s="16"/>
      <c r="T1343" s="16"/>
      <c r="V1343" s="18"/>
      <c r="W1343" s="18"/>
      <c r="Z1343" s="18"/>
    </row>
    <row r="1344" spans="1:26" s="5" customFormat="1" x14ac:dyDescent="0.25">
      <c r="A1344" s="2">
        <v>2018</v>
      </c>
      <c r="B1344" s="2">
        <v>2711</v>
      </c>
      <c r="C1344" s="3" t="s">
        <v>7</v>
      </c>
      <c r="D1344" s="4">
        <v>43181</v>
      </c>
      <c r="E1344" s="2">
        <v>7297</v>
      </c>
      <c r="F1344" s="3" t="s">
        <v>2</v>
      </c>
      <c r="G1344" s="3" t="s">
        <v>1</v>
      </c>
      <c r="H1344" s="3" t="s">
        <v>0</v>
      </c>
      <c r="I1344" s="2">
        <v>2017</v>
      </c>
      <c r="J1344" s="2">
        <v>250</v>
      </c>
      <c r="K1344" s="2">
        <v>80</v>
      </c>
      <c r="L1344" s="2">
        <v>0.7</v>
      </c>
      <c r="M1344" s="1">
        <v>0.26</v>
      </c>
      <c r="N1344" s="1">
        <v>3.4999999999999999E-6</v>
      </c>
      <c r="O1344" s="1">
        <v>8.9999999999999993E-3</v>
      </c>
      <c r="P1344" s="1">
        <v>8.9999999999999996E-7</v>
      </c>
      <c r="Q1344" s="1">
        <v>4.0798608953855897E-3</v>
      </c>
      <c r="R1344" s="1">
        <v>1.5624999087777801E-4</v>
      </c>
      <c r="S1344" s="16">
        <f t="shared" si="140"/>
        <v>0.2224247684295724</v>
      </c>
      <c r="T1344" s="16">
        <f t="shared" si="141"/>
        <v>1.6454089572507723E-2</v>
      </c>
      <c r="U1344" s="5">
        <f t="shared" si="142"/>
        <v>6.0938292720430791E-4</v>
      </c>
      <c r="V1344" s="18">
        <f t="shared" si="143"/>
        <v>4.507969745892527E-5</v>
      </c>
      <c r="W1344" s="18">
        <f t="shared" si="144"/>
        <v>4.1473321662211252E-5</v>
      </c>
      <c r="X1344" s="5">
        <f>LOOKUP(G103,'Load Factor Adjustment'!$A$2:$A$15,'Load Factor Adjustment'!$D$2:$D$15)</f>
        <v>0.68571428571428572</v>
      </c>
      <c r="Y1344" s="5">
        <f t="shared" si="145"/>
        <v>4.1786257865438257E-4</v>
      </c>
      <c r="Z1344" s="18">
        <f t="shared" si="146"/>
        <v>2.8438849139802002E-5</v>
      </c>
    </row>
    <row r="1345" spans="1:26" s="5" customFormat="1" ht="15" customHeight="1" x14ac:dyDescent="0.25">
      <c r="A1345" s="2">
        <v>2018</v>
      </c>
      <c r="B1345" s="2">
        <v>2712</v>
      </c>
      <c r="C1345" s="3" t="s">
        <v>7</v>
      </c>
      <c r="D1345" s="4">
        <v>43199</v>
      </c>
      <c r="E1345" s="2">
        <v>7294</v>
      </c>
      <c r="F1345" s="3" t="s">
        <v>5</v>
      </c>
      <c r="G1345" s="3" t="s">
        <v>1</v>
      </c>
      <c r="H1345" s="3" t="s">
        <v>8</v>
      </c>
      <c r="I1345" s="2">
        <v>2002</v>
      </c>
      <c r="J1345" s="2">
        <v>500</v>
      </c>
      <c r="K1345" s="2">
        <v>96</v>
      </c>
      <c r="L1345" s="2">
        <v>0.7</v>
      </c>
      <c r="M1345" s="1">
        <v>6.54</v>
      </c>
      <c r="N1345" s="1">
        <v>1.4999999999999999E-4</v>
      </c>
      <c r="O1345" s="1">
        <v>0.55200000000000005</v>
      </c>
      <c r="P1345" s="1">
        <v>4.0200000000000001E-5</v>
      </c>
      <c r="Q1345" s="1">
        <v>0.30055555179495902</v>
      </c>
      <c r="R1345" s="1">
        <v>3.6077776850490399E-2</v>
      </c>
      <c r="S1345" s="16"/>
      <c r="T1345" s="16"/>
      <c r="V1345" s="18"/>
      <c r="W1345" s="18"/>
      <c r="Z1345" s="18"/>
    </row>
    <row r="1346" spans="1:26" s="5" customFormat="1" x14ac:dyDescent="0.25">
      <c r="A1346" s="2">
        <v>2018</v>
      </c>
      <c r="B1346" s="2">
        <v>2712</v>
      </c>
      <c r="C1346" s="3" t="s">
        <v>7</v>
      </c>
      <c r="D1346" s="4">
        <v>43199</v>
      </c>
      <c r="E1346" s="2">
        <v>7295</v>
      </c>
      <c r="F1346" s="3" t="s">
        <v>2</v>
      </c>
      <c r="G1346" s="3" t="s">
        <v>1</v>
      </c>
      <c r="H1346" s="3" t="s">
        <v>0</v>
      </c>
      <c r="I1346" s="2">
        <v>2017</v>
      </c>
      <c r="J1346" s="2">
        <v>500</v>
      </c>
      <c r="K1346" s="2">
        <v>106</v>
      </c>
      <c r="L1346" s="2">
        <v>0.7</v>
      </c>
      <c r="M1346" s="1">
        <v>2.3199999999999998</v>
      </c>
      <c r="N1346" s="1">
        <v>3.0000000000000001E-5</v>
      </c>
      <c r="O1346" s="1">
        <v>0.112</v>
      </c>
      <c r="P1346" s="1">
        <v>7.9999999999999996E-6</v>
      </c>
      <c r="Q1346" s="1">
        <v>9.7943668364013303E-2</v>
      </c>
      <c r="R1346" s="1">
        <v>5.3981481955302901E-3</v>
      </c>
      <c r="S1346" s="16">
        <f t="shared" si="140"/>
        <v>0.20261188343094572</v>
      </c>
      <c r="T1346" s="16">
        <f t="shared" si="141"/>
        <v>3.0679628654960107E-2</v>
      </c>
      <c r="U1346" s="5">
        <f t="shared" si="142"/>
        <v>5.5510105049574171E-4</v>
      </c>
      <c r="V1346" s="18">
        <f t="shared" si="143"/>
        <v>8.4053777136877003E-5</v>
      </c>
      <c r="W1346" s="18">
        <f t="shared" si="144"/>
        <v>7.732947496592685E-5</v>
      </c>
      <c r="X1346" s="5">
        <f>LOOKUP(G105,'Load Factor Adjustment'!$A$2:$A$15,'Load Factor Adjustment'!$D$2:$D$15)</f>
        <v>0.68571428571428572</v>
      </c>
      <c r="Y1346" s="5">
        <f t="shared" si="145"/>
        <v>3.8064072033993718E-4</v>
      </c>
      <c r="Z1346" s="18">
        <f t="shared" si="146"/>
        <v>5.302592569092127E-5</v>
      </c>
    </row>
    <row r="1347" spans="1:26" s="5" customFormat="1" ht="15" customHeight="1" x14ac:dyDescent="0.25">
      <c r="A1347" s="2">
        <v>2018</v>
      </c>
      <c r="B1347" s="2">
        <v>2713</v>
      </c>
      <c r="C1347" s="3" t="s">
        <v>7</v>
      </c>
      <c r="D1347" s="4">
        <v>43193</v>
      </c>
      <c r="E1347" s="2">
        <v>7293</v>
      </c>
      <c r="F1347" s="3" t="s">
        <v>5</v>
      </c>
      <c r="G1347" s="3" t="s">
        <v>1</v>
      </c>
      <c r="H1347" s="3" t="s">
        <v>6</v>
      </c>
      <c r="I1347" s="2">
        <v>2005</v>
      </c>
      <c r="J1347" s="2">
        <v>200</v>
      </c>
      <c r="K1347" s="2">
        <v>106</v>
      </c>
      <c r="L1347" s="2">
        <v>0.7</v>
      </c>
      <c r="M1347" s="1">
        <v>4.1500000000000004</v>
      </c>
      <c r="N1347" s="1">
        <v>6.0000000000000002E-5</v>
      </c>
      <c r="O1347" s="1">
        <v>0.128</v>
      </c>
      <c r="P1347" s="1">
        <v>9.3999999999999998E-6</v>
      </c>
      <c r="Q1347" s="1">
        <v>7.1419136056971796E-2</v>
      </c>
      <c r="R1347" s="1">
        <v>2.64738275428982E-3</v>
      </c>
      <c r="S1347" s="16"/>
      <c r="T1347" s="16"/>
      <c r="V1347" s="18"/>
      <c r="W1347" s="18"/>
      <c r="Z1347" s="18"/>
    </row>
    <row r="1348" spans="1:26" s="5" customFormat="1" x14ac:dyDescent="0.25">
      <c r="A1348" s="2">
        <v>2018</v>
      </c>
      <c r="B1348" s="2">
        <v>2713</v>
      </c>
      <c r="C1348" s="3" t="s">
        <v>7</v>
      </c>
      <c r="D1348" s="4">
        <v>43193</v>
      </c>
      <c r="E1348" s="2">
        <v>7463</v>
      </c>
      <c r="F1348" s="3" t="s">
        <v>2</v>
      </c>
      <c r="G1348" s="3" t="s">
        <v>1</v>
      </c>
      <c r="H1348" s="3" t="s">
        <v>0</v>
      </c>
      <c r="I1348" s="2">
        <v>2017</v>
      </c>
      <c r="J1348" s="2">
        <v>200</v>
      </c>
      <c r="K1348" s="2">
        <v>106</v>
      </c>
      <c r="L1348" s="2">
        <v>0.7</v>
      </c>
      <c r="M1348" s="1">
        <v>2.3199999999999998</v>
      </c>
      <c r="N1348" s="1">
        <v>3.0000000000000001E-5</v>
      </c>
      <c r="O1348" s="1">
        <v>0.112</v>
      </c>
      <c r="P1348" s="1">
        <v>7.9999999999999996E-6</v>
      </c>
      <c r="Q1348" s="1">
        <v>3.8441356265625802E-2</v>
      </c>
      <c r="R1348" s="1">
        <v>1.9629629857543301E-3</v>
      </c>
      <c r="S1348" s="16">
        <f t="shared" ref="S1348:S1410" si="147">Q1347-Q1348</f>
        <v>3.2977779791345994E-2</v>
      </c>
      <c r="T1348" s="16">
        <f t="shared" ref="T1348:T1410" si="148">R1347-R1348</f>
        <v>6.8441976853548993E-4</v>
      </c>
      <c r="U1348" s="5">
        <f t="shared" ref="U1348:U1410" si="149">S1348/365</f>
        <v>9.035008162012601E-5</v>
      </c>
      <c r="V1348" s="18">
        <f t="shared" ref="V1348:V1410" si="150">T1348/365</f>
        <v>1.8751226535218902E-6</v>
      </c>
      <c r="W1348" s="18">
        <f t="shared" ref="W1348:W1410" si="151">V1348*0.92</f>
        <v>1.725112841240139E-6</v>
      </c>
      <c r="X1348" s="5">
        <f>LOOKUP(G107,'Load Factor Adjustment'!$A$2:$A$15,'Load Factor Adjustment'!$D$2:$D$15)</f>
        <v>0.68571428571428572</v>
      </c>
      <c r="Y1348" s="5">
        <f t="shared" ref="Y1348:Y1410" si="152">U1348*X1348</f>
        <v>6.1954341682372117E-5</v>
      </c>
      <c r="Z1348" s="18">
        <f t="shared" ref="Z1348:Z1410" si="153">W1348*X1348</f>
        <v>1.182934519707524E-6</v>
      </c>
    </row>
    <row r="1349" spans="1:26" s="5" customFormat="1" ht="15" customHeight="1" x14ac:dyDescent="0.25">
      <c r="A1349" s="2">
        <v>2018</v>
      </c>
      <c r="B1349" s="2">
        <v>2714</v>
      </c>
      <c r="C1349" s="3" t="s">
        <v>7</v>
      </c>
      <c r="D1349" s="4">
        <v>43221</v>
      </c>
      <c r="E1349" s="2">
        <v>7291</v>
      </c>
      <c r="F1349" s="3" t="s">
        <v>5</v>
      </c>
      <c r="G1349" s="3" t="s">
        <v>1</v>
      </c>
      <c r="H1349" s="3" t="s">
        <v>4</v>
      </c>
      <c r="I1349" s="2">
        <v>1964</v>
      </c>
      <c r="J1349" s="2">
        <v>300</v>
      </c>
      <c r="K1349" s="2">
        <v>60</v>
      </c>
      <c r="L1349" s="2">
        <v>0.7</v>
      </c>
      <c r="M1349" s="1">
        <v>12.09</v>
      </c>
      <c r="N1349" s="1">
        <v>2.7999999999999998E-4</v>
      </c>
      <c r="O1349" s="1">
        <v>0.60499999999999998</v>
      </c>
      <c r="P1349" s="1">
        <v>4.3999999999999999E-5</v>
      </c>
      <c r="Q1349" s="1">
        <v>0.21458333304469701</v>
      </c>
      <c r="R1349" s="1">
        <v>1.5736111165312601E-2</v>
      </c>
      <c r="S1349" s="16"/>
      <c r="T1349" s="16"/>
      <c r="V1349" s="18"/>
      <c r="W1349" s="18"/>
      <c r="Z1349" s="18"/>
    </row>
    <row r="1350" spans="1:26" s="5" customFormat="1" x14ac:dyDescent="0.25">
      <c r="A1350" s="2">
        <v>2018</v>
      </c>
      <c r="B1350" s="2">
        <v>2714</v>
      </c>
      <c r="C1350" s="3" t="s">
        <v>7</v>
      </c>
      <c r="D1350" s="4">
        <v>43221</v>
      </c>
      <c r="E1350" s="2">
        <v>7292</v>
      </c>
      <c r="F1350" s="3" t="s">
        <v>2</v>
      </c>
      <c r="G1350" s="3" t="s">
        <v>1</v>
      </c>
      <c r="H1350" s="3" t="s">
        <v>0</v>
      </c>
      <c r="I1350" s="2">
        <v>2017</v>
      </c>
      <c r="J1350" s="2">
        <v>300</v>
      </c>
      <c r="K1350" s="2">
        <v>75</v>
      </c>
      <c r="L1350" s="2">
        <v>0.7</v>
      </c>
      <c r="M1350" s="1">
        <v>0.26</v>
      </c>
      <c r="N1350" s="1">
        <v>3.4999999999999999E-6</v>
      </c>
      <c r="O1350" s="1">
        <v>8.9999999999999993E-3</v>
      </c>
      <c r="P1350" s="1">
        <v>8.9999999999999996E-7</v>
      </c>
      <c r="Q1350" s="1">
        <v>4.6050344794806696E-3</v>
      </c>
      <c r="R1350" s="1">
        <v>1.79687489562429E-4</v>
      </c>
      <c r="S1350" s="16">
        <f t="shared" si="147"/>
        <v>0.20997829856521635</v>
      </c>
      <c r="T1350" s="16">
        <f t="shared" si="148"/>
        <v>1.5556423675750173E-2</v>
      </c>
      <c r="U1350" s="5">
        <f t="shared" si="149"/>
        <v>5.7528300976771604E-4</v>
      </c>
      <c r="V1350" s="18">
        <f t="shared" si="150"/>
        <v>4.2620338837671708E-5</v>
      </c>
      <c r="W1350" s="18">
        <f t="shared" si="151"/>
        <v>3.9210711730657977E-5</v>
      </c>
      <c r="X1350" s="5">
        <f>LOOKUP(G109,'Load Factor Adjustment'!$A$2:$A$15,'Load Factor Adjustment'!$D$2:$D$15)</f>
        <v>0.68571428571428572</v>
      </c>
      <c r="Y1350" s="5">
        <f t="shared" si="152"/>
        <v>3.9447977812643388E-4</v>
      </c>
      <c r="Z1350" s="18">
        <f t="shared" si="153"/>
        <v>2.6887345186736899E-5</v>
      </c>
    </row>
    <row r="1351" spans="1:26" s="5" customFormat="1" ht="15" customHeight="1" x14ac:dyDescent="0.25">
      <c r="A1351" s="2">
        <v>2018</v>
      </c>
      <c r="B1351" s="2">
        <v>2716</v>
      </c>
      <c r="C1351" s="3" t="s">
        <v>7</v>
      </c>
      <c r="D1351" s="4">
        <v>43243</v>
      </c>
      <c r="E1351" s="2">
        <v>7286</v>
      </c>
      <c r="F1351" s="3" t="s">
        <v>5</v>
      </c>
      <c r="G1351" s="3" t="s">
        <v>1</v>
      </c>
      <c r="H1351" s="3" t="s">
        <v>4</v>
      </c>
      <c r="I1351" s="2">
        <v>1972</v>
      </c>
      <c r="J1351" s="2">
        <v>300</v>
      </c>
      <c r="K1351" s="2">
        <v>93</v>
      </c>
      <c r="L1351" s="2">
        <v>0.7</v>
      </c>
      <c r="M1351" s="1">
        <v>12.09</v>
      </c>
      <c r="N1351" s="1">
        <v>2.7999999999999998E-4</v>
      </c>
      <c r="O1351" s="1">
        <v>0.60499999999999998</v>
      </c>
      <c r="P1351" s="1">
        <v>4.3999999999999999E-5</v>
      </c>
      <c r="Q1351" s="1">
        <v>0.33260416621928102</v>
      </c>
      <c r="R1351" s="1">
        <v>2.43909723062345E-2</v>
      </c>
      <c r="S1351" s="16"/>
      <c r="T1351" s="16"/>
      <c r="V1351" s="18"/>
      <c r="W1351" s="18"/>
      <c r="Z1351" s="18"/>
    </row>
    <row r="1352" spans="1:26" s="5" customFormat="1" x14ac:dyDescent="0.25">
      <c r="A1352" s="2">
        <v>2018</v>
      </c>
      <c r="B1352" s="2">
        <v>2716</v>
      </c>
      <c r="C1352" s="3" t="s">
        <v>7</v>
      </c>
      <c r="D1352" s="4">
        <v>43243</v>
      </c>
      <c r="E1352" s="2">
        <v>7288</v>
      </c>
      <c r="F1352" s="3" t="s">
        <v>2</v>
      </c>
      <c r="G1352" s="3" t="s">
        <v>1</v>
      </c>
      <c r="H1352" s="3" t="s">
        <v>0</v>
      </c>
      <c r="I1352" s="2">
        <v>2016</v>
      </c>
      <c r="J1352" s="2">
        <v>300</v>
      </c>
      <c r="K1352" s="2">
        <v>107</v>
      </c>
      <c r="L1352" s="2">
        <v>0.7</v>
      </c>
      <c r="M1352" s="1">
        <v>0.26</v>
      </c>
      <c r="N1352" s="1">
        <v>3.9999999999999998E-6</v>
      </c>
      <c r="O1352" s="1">
        <v>8.9999999999999993E-3</v>
      </c>
      <c r="P1352" s="1">
        <v>3.9999999999999998E-7</v>
      </c>
      <c r="Q1352" s="1">
        <v>6.5884255771394996E-3</v>
      </c>
      <c r="R1352" s="1">
        <v>2.3777776430604301E-4</v>
      </c>
      <c r="S1352" s="16">
        <f t="shared" si="147"/>
        <v>0.3260157406421415</v>
      </c>
      <c r="T1352" s="16">
        <f t="shared" si="148"/>
        <v>2.4153194541928456E-2</v>
      </c>
      <c r="U1352" s="5">
        <f t="shared" si="149"/>
        <v>8.9319380997846985E-4</v>
      </c>
      <c r="V1352" s="18">
        <f t="shared" si="150"/>
        <v>6.6173135731310839E-5</v>
      </c>
      <c r="W1352" s="18">
        <f t="shared" si="151"/>
        <v>6.0879284872805972E-5</v>
      </c>
      <c r="X1352" s="5">
        <f>LOOKUP(G111,'Load Factor Adjustment'!$A$2:$A$15,'Load Factor Adjustment'!$D$2:$D$15)</f>
        <v>0.68571428571428572</v>
      </c>
      <c r="Y1352" s="5">
        <f t="shared" si="152"/>
        <v>6.1247575541380792E-4</v>
      </c>
      <c r="Z1352" s="18">
        <f t="shared" si="153"/>
        <v>4.1745795341352667E-5</v>
      </c>
    </row>
    <row r="1353" spans="1:26" s="5" customFormat="1" ht="15" customHeight="1" x14ac:dyDescent="0.25">
      <c r="A1353" s="2">
        <v>2018</v>
      </c>
      <c r="B1353" s="2">
        <v>2717</v>
      </c>
      <c r="C1353" s="3" t="s">
        <v>7</v>
      </c>
      <c r="D1353" s="4">
        <v>43238</v>
      </c>
      <c r="E1353" s="2">
        <v>7278</v>
      </c>
      <c r="F1353" s="3" t="s">
        <v>5</v>
      </c>
      <c r="G1353" s="3" t="s">
        <v>1</v>
      </c>
      <c r="H1353" s="3" t="s">
        <v>4</v>
      </c>
      <c r="I1353" s="2">
        <v>1978</v>
      </c>
      <c r="J1353" s="2">
        <v>280</v>
      </c>
      <c r="K1353" s="2">
        <v>97</v>
      </c>
      <c r="L1353" s="2">
        <v>0.7</v>
      </c>
      <c r="M1353" s="1">
        <v>12.09</v>
      </c>
      <c r="N1353" s="1">
        <v>2.7999999999999998E-4</v>
      </c>
      <c r="O1353" s="1">
        <v>0.60499999999999998</v>
      </c>
      <c r="P1353" s="1">
        <v>4.3999999999999999E-5</v>
      </c>
      <c r="Q1353" s="1">
        <v>0.32378240697188798</v>
      </c>
      <c r="R1353" s="1">
        <v>2.3744043291660601E-2</v>
      </c>
      <c r="S1353" s="16"/>
      <c r="T1353" s="16"/>
      <c r="V1353" s="18"/>
      <c r="W1353" s="18"/>
      <c r="Z1353" s="18"/>
    </row>
    <row r="1354" spans="1:26" s="5" customFormat="1" x14ac:dyDescent="0.25">
      <c r="A1354" s="2">
        <v>2018</v>
      </c>
      <c r="B1354" s="2">
        <v>2717</v>
      </c>
      <c r="C1354" s="3" t="s">
        <v>7</v>
      </c>
      <c r="D1354" s="4">
        <v>43238</v>
      </c>
      <c r="E1354" s="2">
        <v>7279</v>
      </c>
      <c r="F1354" s="3" t="s">
        <v>2</v>
      </c>
      <c r="G1354" s="3" t="s">
        <v>1</v>
      </c>
      <c r="H1354" s="3" t="s">
        <v>0</v>
      </c>
      <c r="I1354" s="2">
        <v>2017</v>
      </c>
      <c r="J1354" s="2">
        <v>280</v>
      </c>
      <c r="K1354" s="2">
        <v>99</v>
      </c>
      <c r="L1354" s="2">
        <v>0.7</v>
      </c>
      <c r="M1354" s="1">
        <v>0.26</v>
      </c>
      <c r="N1354" s="1">
        <v>3.4999999999999999E-6</v>
      </c>
      <c r="O1354" s="1">
        <v>8.9999999999999993E-3</v>
      </c>
      <c r="P1354" s="1">
        <v>8.9999999999999996E-7</v>
      </c>
      <c r="Q1354" s="1">
        <v>5.6659163676338799E-3</v>
      </c>
      <c r="R1354" s="1">
        <v>2.19449987227188E-4</v>
      </c>
      <c r="S1354" s="16">
        <f t="shared" si="147"/>
        <v>0.31811649060425412</v>
      </c>
      <c r="T1354" s="16">
        <f t="shared" si="148"/>
        <v>2.3524593304433412E-2</v>
      </c>
      <c r="U1354" s="5">
        <f t="shared" si="149"/>
        <v>8.7155202905275103E-4</v>
      </c>
      <c r="V1354" s="18">
        <f t="shared" si="150"/>
        <v>6.4450940560091544E-5</v>
      </c>
      <c r="W1354" s="18">
        <f t="shared" si="151"/>
        <v>5.9294865315284221E-5</v>
      </c>
      <c r="X1354" s="5">
        <f>LOOKUP(G113,'Load Factor Adjustment'!$A$2:$A$15,'Load Factor Adjustment'!$D$2:$D$15)</f>
        <v>0.68571428571428572</v>
      </c>
      <c r="Y1354" s="5">
        <f t="shared" si="152"/>
        <v>5.9763567706474358E-4</v>
      </c>
      <c r="Z1354" s="18">
        <f t="shared" si="153"/>
        <v>4.0659336216194898E-5</v>
      </c>
    </row>
    <row r="1355" spans="1:26" s="5" customFormat="1" ht="15" customHeight="1" x14ac:dyDescent="0.25">
      <c r="A1355" s="2">
        <v>2018</v>
      </c>
      <c r="B1355" s="2">
        <v>2718</v>
      </c>
      <c r="C1355" s="3" t="s">
        <v>7</v>
      </c>
      <c r="D1355" s="4">
        <v>43185</v>
      </c>
      <c r="E1355" s="2">
        <v>7280</v>
      </c>
      <c r="F1355" s="3" t="s">
        <v>5</v>
      </c>
      <c r="G1355" s="3" t="s">
        <v>1</v>
      </c>
      <c r="H1355" s="3" t="s">
        <v>4</v>
      </c>
      <c r="I1355" s="2">
        <v>1991</v>
      </c>
      <c r="J1355" s="2">
        <v>500</v>
      </c>
      <c r="K1355" s="2">
        <v>80</v>
      </c>
      <c r="L1355" s="2">
        <v>0.7</v>
      </c>
      <c r="M1355" s="1">
        <v>8.17</v>
      </c>
      <c r="N1355" s="1">
        <v>1.9000000000000001E-4</v>
      </c>
      <c r="O1355" s="1">
        <v>0.47899999999999998</v>
      </c>
      <c r="P1355" s="1">
        <v>3.6100000000000003E-5</v>
      </c>
      <c r="Q1355" s="1">
        <v>0.32253086332410802</v>
      </c>
      <c r="R1355" s="1">
        <v>2.8154319980646599E-2</v>
      </c>
      <c r="S1355" s="16"/>
      <c r="T1355" s="16"/>
      <c r="V1355" s="18"/>
      <c r="W1355" s="18"/>
      <c r="Z1355" s="18"/>
    </row>
    <row r="1356" spans="1:26" s="5" customFormat="1" x14ac:dyDescent="0.25">
      <c r="A1356" s="2">
        <v>2018</v>
      </c>
      <c r="B1356" s="2">
        <v>2718</v>
      </c>
      <c r="C1356" s="3" t="s">
        <v>7</v>
      </c>
      <c r="D1356" s="4">
        <v>43185</v>
      </c>
      <c r="E1356" s="2">
        <v>7281</v>
      </c>
      <c r="F1356" s="3" t="s">
        <v>2</v>
      </c>
      <c r="G1356" s="3" t="s">
        <v>1</v>
      </c>
      <c r="H1356" s="3" t="s">
        <v>0</v>
      </c>
      <c r="I1356" s="2">
        <v>2016</v>
      </c>
      <c r="J1356" s="2">
        <v>500</v>
      </c>
      <c r="K1356" s="2">
        <v>94</v>
      </c>
      <c r="L1356" s="2">
        <v>0.7</v>
      </c>
      <c r="M1356" s="1">
        <v>0.26</v>
      </c>
      <c r="N1356" s="1">
        <v>3.4999999999999999E-6</v>
      </c>
      <c r="O1356" s="1">
        <v>8.9999999999999993E-3</v>
      </c>
      <c r="P1356" s="1">
        <v>8.9999999999999996E-7</v>
      </c>
      <c r="Q1356" s="1">
        <v>9.7463343690624808E-3</v>
      </c>
      <c r="R1356" s="1">
        <v>4.07986087845362E-4</v>
      </c>
      <c r="S1356" s="16">
        <f t="shared" si="147"/>
        <v>0.31278452895504555</v>
      </c>
      <c r="T1356" s="16">
        <f t="shared" si="148"/>
        <v>2.7746333892801237E-2</v>
      </c>
      <c r="U1356" s="5">
        <f t="shared" si="149"/>
        <v>8.5694391494533031E-4</v>
      </c>
      <c r="V1356" s="18">
        <f t="shared" si="150"/>
        <v>7.6017353130962298E-5</v>
      </c>
      <c r="W1356" s="18">
        <f t="shared" si="151"/>
        <v>6.9935964880485311E-5</v>
      </c>
      <c r="X1356" s="5">
        <f>LOOKUP(G115,'Load Factor Adjustment'!$A$2:$A$15,'Load Factor Adjustment'!$D$2:$D$15)</f>
        <v>0.68571428571428572</v>
      </c>
      <c r="Y1356" s="5">
        <f t="shared" si="152"/>
        <v>5.8761868453394075E-4</v>
      </c>
      <c r="Z1356" s="18">
        <f t="shared" si="153"/>
        <v>4.7956090203761357E-5</v>
      </c>
    </row>
    <row r="1357" spans="1:26" s="5" customFormat="1" ht="15" customHeight="1" x14ac:dyDescent="0.25">
      <c r="A1357" s="2">
        <v>2017</v>
      </c>
      <c r="B1357" s="2">
        <v>2719</v>
      </c>
      <c r="C1357" s="3" t="s">
        <v>7</v>
      </c>
      <c r="D1357" s="4">
        <v>43165</v>
      </c>
      <c r="E1357" s="2">
        <v>7276</v>
      </c>
      <c r="F1357" s="3" t="s">
        <v>5</v>
      </c>
      <c r="G1357" s="3" t="s">
        <v>1</v>
      </c>
      <c r="H1357" s="3" t="s">
        <v>4</v>
      </c>
      <c r="I1357" s="2">
        <v>1979</v>
      </c>
      <c r="J1357" s="2">
        <v>800</v>
      </c>
      <c r="K1357" s="2">
        <v>62</v>
      </c>
      <c r="L1357" s="2">
        <v>0.7</v>
      </c>
      <c r="M1357" s="1">
        <v>12.09</v>
      </c>
      <c r="N1357" s="1">
        <v>2.7999999999999998E-4</v>
      </c>
      <c r="O1357" s="1">
        <v>0.60499999999999998</v>
      </c>
      <c r="P1357" s="1">
        <v>4.3999999999999999E-5</v>
      </c>
      <c r="Q1357" s="1">
        <v>0.59129629550094298</v>
      </c>
      <c r="R1357" s="1">
        <v>4.3361728544416903E-2</v>
      </c>
      <c r="S1357" s="16"/>
      <c r="T1357" s="16"/>
      <c r="V1357" s="18"/>
      <c r="W1357" s="18"/>
      <c r="Z1357" s="18"/>
    </row>
    <row r="1358" spans="1:26" s="5" customFormat="1" x14ac:dyDescent="0.25">
      <c r="A1358" s="2">
        <v>2017</v>
      </c>
      <c r="B1358" s="2">
        <v>2719</v>
      </c>
      <c r="C1358" s="3" t="s">
        <v>7</v>
      </c>
      <c r="D1358" s="4">
        <v>43165</v>
      </c>
      <c r="E1358" s="2">
        <v>7277</v>
      </c>
      <c r="F1358" s="3" t="s">
        <v>2</v>
      </c>
      <c r="G1358" s="3" t="s">
        <v>1</v>
      </c>
      <c r="H1358" s="3" t="s">
        <v>0</v>
      </c>
      <c r="I1358" s="2">
        <v>2016</v>
      </c>
      <c r="J1358" s="2">
        <v>800</v>
      </c>
      <c r="K1358" s="2">
        <v>74</v>
      </c>
      <c r="L1358" s="2">
        <v>0.7</v>
      </c>
      <c r="M1358" s="1">
        <v>2.74</v>
      </c>
      <c r="N1358" s="1">
        <v>3.6000000000000001E-5</v>
      </c>
      <c r="O1358" s="1">
        <v>8.9999999999999993E-3</v>
      </c>
      <c r="P1358" s="1">
        <v>8.9999999999999996E-7</v>
      </c>
      <c r="Q1358" s="1">
        <v>0.13173827002974001</v>
      </c>
      <c r="R1358" s="1">
        <v>5.7555552348681005E-4</v>
      </c>
      <c r="S1358" s="16">
        <f t="shared" si="147"/>
        <v>0.45955802547120295</v>
      </c>
      <c r="T1358" s="16">
        <f t="shared" si="148"/>
        <v>4.2786173020930095E-2</v>
      </c>
      <c r="U1358" s="5">
        <f t="shared" si="149"/>
        <v>1.2590630834827478E-3</v>
      </c>
      <c r="V1358" s="18">
        <f t="shared" si="150"/>
        <v>1.1722239183816464E-4</v>
      </c>
      <c r="W1358" s="18">
        <f t="shared" si="151"/>
        <v>1.0784460049111147E-4</v>
      </c>
      <c r="X1358" s="5">
        <f>LOOKUP(G117,'Load Factor Adjustment'!$A$2:$A$15,'Load Factor Adjustment'!$D$2:$D$15)</f>
        <v>0.68571428571428572</v>
      </c>
      <c r="Y1358" s="5">
        <f t="shared" si="152"/>
        <v>8.6335754295959843E-4</v>
      </c>
      <c r="Z1358" s="18">
        <f t="shared" si="153"/>
        <v>7.3950583193905015E-5</v>
      </c>
    </row>
    <row r="1359" spans="1:26" s="5" customFormat="1" ht="15" customHeight="1" x14ac:dyDescent="0.25">
      <c r="A1359" s="2">
        <v>2017</v>
      </c>
      <c r="B1359" s="2">
        <v>2720</v>
      </c>
      <c r="C1359" s="3" t="s">
        <v>7</v>
      </c>
      <c r="D1359" s="4">
        <v>43193</v>
      </c>
      <c r="E1359" s="2">
        <v>7274</v>
      </c>
      <c r="F1359" s="3" t="s">
        <v>5</v>
      </c>
      <c r="G1359" s="3" t="s">
        <v>1</v>
      </c>
      <c r="H1359" s="3" t="s">
        <v>8</v>
      </c>
      <c r="I1359" s="2">
        <v>1999</v>
      </c>
      <c r="J1359" s="2">
        <v>500</v>
      </c>
      <c r="K1359" s="2">
        <v>100</v>
      </c>
      <c r="L1359" s="2">
        <v>0.7</v>
      </c>
      <c r="M1359" s="1">
        <v>6.54</v>
      </c>
      <c r="N1359" s="1">
        <v>1.4999999999999999E-4</v>
      </c>
      <c r="O1359" s="1">
        <v>0.30399999999999999</v>
      </c>
      <c r="P1359" s="1">
        <v>2.2099999999999998E-5</v>
      </c>
      <c r="Q1359" s="1">
        <v>0.318865736999769</v>
      </c>
      <c r="R1359" s="1">
        <v>2.1533563678006299E-2</v>
      </c>
      <c r="S1359" s="16"/>
      <c r="T1359" s="16"/>
      <c r="V1359" s="18"/>
      <c r="W1359" s="18"/>
      <c r="Z1359" s="18"/>
    </row>
    <row r="1360" spans="1:26" s="5" customFormat="1" x14ac:dyDescent="0.25">
      <c r="A1360" s="2">
        <v>2017</v>
      </c>
      <c r="B1360" s="2">
        <v>2720</v>
      </c>
      <c r="C1360" s="3" t="s">
        <v>7</v>
      </c>
      <c r="D1360" s="4">
        <v>43193</v>
      </c>
      <c r="E1360" s="2">
        <v>7275</v>
      </c>
      <c r="F1360" s="3" t="s">
        <v>2</v>
      </c>
      <c r="G1360" s="3" t="s">
        <v>1</v>
      </c>
      <c r="H1360" s="3" t="s">
        <v>0</v>
      </c>
      <c r="I1360" s="2">
        <v>2017</v>
      </c>
      <c r="J1360" s="2">
        <v>500</v>
      </c>
      <c r="K1360" s="2">
        <v>115</v>
      </c>
      <c r="L1360" s="2">
        <v>0.7</v>
      </c>
      <c r="M1360" s="1">
        <v>0.26</v>
      </c>
      <c r="N1360" s="1">
        <v>3.9999999999999998E-6</v>
      </c>
      <c r="O1360" s="1">
        <v>8.9999999999999993E-3</v>
      </c>
      <c r="P1360" s="1">
        <v>3.9999999999999998E-7</v>
      </c>
      <c r="Q1360" s="1">
        <v>1.1979166038423099E-2</v>
      </c>
      <c r="R1360" s="1">
        <v>4.4367281527972501E-4</v>
      </c>
      <c r="S1360" s="16">
        <f t="shared" si="147"/>
        <v>0.30688657096134592</v>
      </c>
      <c r="T1360" s="16">
        <f t="shared" si="148"/>
        <v>2.1089890862726574E-2</v>
      </c>
      <c r="U1360" s="5">
        <f t="shared" si="149"/>
        <v>8.407851259214957E-4</v>
      </c>
      <c r="V1360" s="18">
        <f t="shared" si="150"/>
        <v>5.7780522911579657E-5</v>
      </c>
      <c r="W1360" s="18">
        <f t="shared" si="151"/>
        <v>5.3158081078653287E-5</v>
      </c>
      <c r="X1360" s="5">
        <f>LOOKUP(G119,'Load Factor Adjustment'!$A$2:$A$15,'Load Factor Adjustment'!$D$2:$D$15)</f>
        <v>0.68571428571428572</v>
      </c>
      <c r="Y1360" s="5">
        <f t="shared" si="152"/>
        <v>5.765383720604542E-4</v>
      </c>
      <c r="Z1360" s="18">
        <f t="shared" si="153"/>
        <v>3.6451255596790824E-5</v>
      </c>
    </row>
    <row r="1361" spans="1:26" s="5" customFormat="1" ht="15" customHeight="1" x14ac:dyDescent="0.25">
      <c r="A1361" s="2">
        <v>2017</v>
      </c>
      <c r="B1361" s="2">
        <v>2721</v>
      </c>
      <c r="C1361" s="3" t="s">
        <v>7</v>
      </c>
      <c r="D1361" s="4">
        <v>43109</v>
      </c>
      <c r="E1361" s="2">
        <v>7272</v>
      </c>
      <c r="F1361" s="3" t="s">
        <v>5</v>
      </c>
      <c r="G1361" s="3" t="s">
        <v>1</v>
      </c>
      <c r="H1361" s="3" t="s">
        <v>4</v>
      </c>
      <c r="I1361" s="2">
        <v>1987</v>
      </c>
      <c r="J1361" s="2">
        <v>200</v>
      </c>
      <c r="K1361" s="2">
        <v>60</v>
      </c>
      <c r="L1361" s="2">
        <v>0.7</v>
      </c>
      <c r="M1361" s="1">
        <v>12.09</v>
      </c>
      <c r="N1361" s="1">
        <v>2.7999999999999998E-4</v>
      </c>
      <c r="O1361" s="1">
        <v>0.60499999999999998</v>
      </c>
      <c r="P1361" s="1">
        <v>4.3999999999999999E-5</v>
      </c>
      <c r="Q1361" s="1">
        <v>0.13009259227469899</v>
      </c>
      <c r="R1361" s="1">
        <v>8.45370375861847E-3</v>
      </c>
      <c r="S1361" s="16"/>
      <c r="T1361" s="16"/>
      <c r="V1361" s="18"/>
      <c r="W1361" s="18"/>
      <c r="Z1361" s="18"/>
    </row>
    <row r="1362" spans="1:26" s="5" customFormat="1" x14ac:dyDescent="0.25">
      <c r="A1362" s="2">
        <v>2017</v>
      </c>
      <c r="B1362" s="2">
        <v>2721</v>
      </c>
      <c r="C1362" s="3" t="s">
        <v>7</v>
      </c>
      <c r="D1362" s="4">
        <v>43109</v>
      </c>
      <c r="E1362" s="2">
        <v>7273</v>
      </c>
      <c r="F1362" s="3" t="s">
        <v>2</v>
      </c>
      <c r="G1362" s="3" t="s">
        <v>1</v>
      </c>
      <c r="H1362" s="3" t="s">
        <v>0</v>
      </c>
      <c r="I1362" s="2">
        <v>2015</v>
      </c>
      <c r="J1362" s="2">
        <v>200</v>
      </c>
      <c r="K1362" s="2">
        <v>71</v>
      </c>
      <c r="L1362" s="2">
        <v>0.7</v>
      </c>
      <c r="M1362" s="1">
        <v>2.74</v>
      </c>
      <c r="N1362" s="1">
        <v>3.6000000000000001E-5</v>
      </c>
      <c r="O1362" s="1">
        <v>8.9999999999999993E-3</v>
      </c>
      <c r="P1362" s="1">
        <v>8.9999999999999996E-7</v>
      </c>
      <c r="Q1362" s="1">
        <v>3.04160489831777E-2</v>
      </c>
      <c r="R1362" s="1">
        <v>1.08472215855935E-4</v>
      </c>
      <c r="S1362" s="16">
        <f t="shared" si="147"/>
        <v>9.9676543291521286E-2</v>
      </c>
      <c r="T1362" s="16">
        <f t="shared" si="148"/>
        <v>8.3452315427625344E-3</v>
      </c>
      <c r="U1362" s="5">
        <f t="shared" si="149"/>
        <v>2.7308641997677067E-4</v>
      </c>
      <c r="V1362" s="18">
        <f t="shared" si="150"/>
        <v>2.2863648062363109E-5</v>
      </c>
      <c r="W1362" s="18">
        <f t="shared" si="151"/>
        <v>2.1034556217374062E-5</v>
      </c>
      <c r="X1362" s="5">
        <f>LOOKUP(G121,'Load Factor Adjustment'!$A$2:$A$15,'Load Factor Adjustment'!$D$2:$D$15)</f>
        <v>0.68571428571428572</v>
      </c>
      <c r="Y1362" s="5">
        <f t="shared" si="152"/>
        <v>1.8725925941264274E-4</v>
      </c>
      <c r="Z1362" s="18">
        <f t="shared" si="153"/>
        <v>1.4423695691913642E-5</v>
      </c>
    </row>
    <row r="1363" spans="1:26" s="5" customFormat="1" ht="15" customHeight="1" x14ac:dyDescent="0.25">
      <c r="A1363" s="2">
        <v>2017</v>
      </c>
      <c r="B1363" s="2">
        <v>2722</v>
      </c>
      <c r="C1363" s="3" t="s">
        <v>7</v>
      </c>
      <c r="D1363" s="4">
        <v>43131</v>
      </c>
      <c r="E1363" s="2">
        <v>7270</v>
      </c>
      <c r="F1363" s="3" t="s">
        <v>5</v>
      </c>
      <c r="G1363" s="3" t="s">
        <v>1</v>
      </c>
      <c r="H1363" s="3" t="s">
        <v>4</v>
      </c>
      <c r="I1363" s="2">
        <v>1979</v>
      </c>
      <c r="J1363" s="2">
        <v>600</v>
      </c>
      <c r="K1363" s="2">
        <v>72</v>
      </c>
      <c r="L1363" s="2">
        <v>0.7</v>
      </c>
      <c r="M1363" s="1">
        <v>12.09</v>
      </c>
      <c r="N1363" s="1">
        <v>2.7999999999999998E-4</v>
      </c>
      <c r="O1363" s="1">
        <v>0.60499999999999998</v>
      </c>
      <c r="P1363" s="1">
        <v>4.3999999999999999E-5</v>
      </c>
      <c r="Q1363" s="1">
        <v>0.51499999930727303</v>
      </c>
      <c r="R1363" s="1">
        <v>3.7766666796750198E-2</v>
      </c>
      <c r="S1363" s="16"/>
      <c r="T1363" s="16"/>
      <c r="V1363" s="18"/>
      <c r="W1363" s="18"/>
      <c r="Z1363" s="18"/>
    </row>
    <row r="1364" spans="1:26" s="5" customFormat="1" x14ac:dyDescent="0.25">
      <c r="A1364" s="2">
        <v>2017</v>
      </c>
      <c r="B1364" s="2">
        <v>2722</v>
      </c>
      <c r="C1364" s="3" t="s">
        <v>7</v>
      </c>
      <c r="D1364" s="4">
        <v>43131</v>
      </c>
      <c r="E1364" s="2">
        <v>7271</v>
      </c>
      <c r="F1364" s="3" t="s">
        <v>2</v>
      </c>
      <c r="G1364" s="3" t="s">
        <v>1</v>
      </c>
      <c r="H1364" s="3" t="s">
        <v>0</v>
      </c>
      <c r="I1364" s="2">
        <v>2017</v>
      </c>
      <c r="J1364" s="2">
        <v>600</v>
      </c>
      <c r="K1364" s="2">
        <v>85</v>
      </c>
      <c r="L1364" s="2">
        <v>0.7</v>
      </c>
      <c r="M1364" s="1">
        <v>0.26</v>
      </c>
      <c r="N1364" s="1">
        <v>3.4999999999999999E-6</v>
      </c>
      <c r="O1364" s="1">
        <v>8.9999999999999993E-3</v>
      </c>
      <c r="P1364" s="1">
        <v>8.9999999999999996E-7</v>
      </c>
      <c r="Q1364" s="1">
        <v>1.0644675375027101E-2</v>
      </c>
      <c r="R1364" s="1">
        <v>4.6041664062719398E-4</v>
      </c>
      <c r="S1364" s="16">
        <f t="shared" si="147"/>
        <v>0.50435532393224591</v>
      </c>
      <c r="T1364" s="16">
        <f t="shared" si="148"/>
        <v>3.7306250156123003E-2</v>
      </c>
      <c r="U1364" s="5">
        <f t="shared" si="149"/>
        <v>1.3817954080335504E-3</v>
      </c>
      <c r="V1364" s="18">
        <f t="shared" si="150"/>
        <v>1.0220890453732329E-4</v>
      </c>
      <c r="W1364" s="18">
        <f t="shared" si="151"/>
        <v>9.4032192174337435E-5</v>
      </c>
      <c r="X1364" s="5">
        <f>LOOKUP(G123,'Load Factor Adjustment'!$A$2:$A$15,'Load Factor Adjustment'!$D$2:$D$15)</f>
        <v>0.68571428571428572</v>
      </c>
      <c r="Y1364" s="5">
        <f t="shared" si="152"/>
        <v>9.4751685122300606E-4</v>
      </c>
      <c r="Z1364" s="18">
        <f t="shared" si="153"/>
        <v>6.4479217490974236E-5</v>
      </c>
    </row>
    <row r="1365" spans="1:26" s="5" customFormat="1" ht="15" customHeight="1" x14ac:dyDescent="0.25">
      <c r="A1365" s="2">
        <v>2018</v>
      </c>
      <c r="B1365" s="2">
        <v>2723</v>
      </c>
      <c r="C1365" s="3" t="s">
        <v>7</v>
      </c>
      <c r="D1365" s="4">
        <v>43189</v>
      </c>
      <c r="E1365" s="2">
        <v>7268</v>
      </c>
      <c r="F1365" s="3" t="s">
        <v>5</v>
      </c>
      <c r="G1365" s="3" t="s">
        <v>1</v>
      </c>
      <c r="H1365" s="3" t="s">
        <v>4</v>
      </c>
      <c r="I1365" s="2">
        <v>1975</v>
      </c>
      <c r="J1365" s="2">
        <v>300</v>
      </c>
      <c r="K1365" s="2">
        <v>55</v>
      </c>
      <c r="L1365" s="2">
        <v>0.7</v>
      </c>
      <c r="M1365" s="1">
        <v>12.09</v>
      </c>
      <c r="N1365" s="1">
        <v>2.7999999999999998E-4</v>
      </c>
      <c r="O1365" s="1">
        <v>0.60499999999999998</v>
      </c>
      <c r="P1365" s="1">
        <v>4.3999999999999999E-5</v>
      </c>
      <c r="Q1365" s="1">
        <v>0.196701388624306</v>
      </c>
      <c r="R1365" s="1">
        <v>1.4424768568203201E-2</v>
      </c>
      <c r="S1365" s="16"/>
      <c r="T1365" s="16"/>
      <c r="V1365" s="18"/>
      <c r="W1365" s="18"/>
      <c r="Z1365" s="18"/>
    </row>
    <row r="1366" spans="1:26" s="5" customFormat="1" x14ac:dyDescent="0.25">
      <c r="A1366" s="2">
        <v>2018</v>
      </c>
      <c r="B1366" s="2">
        <v>2723</v>
      </c>
      <c r="C1366" s="3" t="s">
        <v>7</v>
      </c>
      <c r="D1366" s="4">
        <v>43189</v>
      </c>
      <c r="E1366" s="2">
        <v>7269</v>
      </c>
      <c r="F1366" s="3" t="s">
        <v>2</v>
      </c>
      <c r="G1366" s="3" t="s">
        <v>1</v>
      </c>
      <c r="H1366" s="3" t="s">
        <v>0</v>
      </c>
      <c r="I1366" s="2">
        <v>2016</v>
      </c>
      <c r="J1366" s="2">
        <v>300</v>
      </c>
      <c r="K1366" s="2">
        <v>62</v>
      </c>
      <c r="L1366" s="2">
        <v>0.7</v>
      </c>
      <c r="M1366" s="1">
        <v>2.74</v>
      </c>
      <c r="N1366" s="1">
        <v>3.6000000000000001E-5</v>
      </c>
      <c r="O1366" s="1">
        <v>8.9999999999999993E-3</v>
      </c>
      <c r="P1366" s="1">
        <v>8.9999999999999996E-7</v>
      </c>
      <c r="Q1366" s="1">
        <v>4.0099073555473298E-2</v>
      </c>
      <c r="R1366" s="1">
        <v>1.4854165803827399E-4</v>
      </c>
      <c r="S1366" s="16">
        <f t="shared" si="147"/>
        <v>0.15660231506883271</v>
      </c>
      <c r="T1366" s="16">
        <f t="shared" si="148"/>
        <v>1.4276226910164927E-2</v>
      </c>
      <c r="U1366" s="5">
        <f t="shared" si="149"/>
        <v>4.2904743854474718E-4</v>
      </c>
      <c r="V1366" s="18">
        <f t="shared" si="150"/>
        <v>3.911295043880802E-5</v>
      </c>
      <c r="W1366" s="18">
        <f t="shared" si="151"/>
        <v>3.5983914403703381E-5</v>
      </c>
      <c r="X1366" s="5">
        <f>LOOKUP(G125,'Load Factor Adjustment'!$A$2:$A$15,'Load Factor Adjustment'!$D$2:$D$15)</f>
        <v>0.68571428571428572</v>
      </c>
      <c r="Y1366" s="5">
        <f t="shared" si="152"/>
        <v>2.9420395785925523E-4</v>
      </c>
      <c r="Z1366" s="18">
        <f t="shared" si="153"/>
        <v>2.4674684162539462E-5</v>
      </c>
    </row>
    <row r="1367" spans="1:26" s="5" customFormat="1" ht="15" customHeight="1" x14ac:dyDescent="0.25">
      <c r="A1367" s="2">
        <v>2018</v>
      </c>
      <c r="B1367" s="2">
        <v>2724</v>
      </c>
      <c r="C1367" s="3" t="s">
        <v>7</v>
      </c>
      <c r="D1367" s="4">
        <v>43180</v>
      </c>
      <c r="E1367" s="2">
        <v>7266</v>
      </c>
      <c r="F1367" s="3" t="s">
        <v>5</v>
      </c>
      <c r="G1367" s="3" t="s">
        <v>1</v>
      </c>
      <c r="H1367" s="3" t="s">
        <v>4</v>
      </c>
      <c r="I1367" s="2">
        <v>1968</v>
      </c>
      <c r="J1367" s="2">
        <v>500</v>
      </c>
      <c r="K1367" s="2">
        <v>70</v>
      </c>
      <c r="L1367" s="2">
        <v>0.7</v>
      </c>
      <c r="M1367" s="1">
        <v>12.09</v>
      </c>
      <c r="N1367" s="1">
        <v>2.7999999999999998E-4</v>
      </c>
      <c r="O1367" s="1">
        <v>0.60499999999999998</v>
      </c>
      <c r="P1367" s="1">
        <v>4.3999999999999999E-5</v>
      </c>
      <c r="Q1367" s="1">
        <v>0.41724536980913302</v>
      </c>
      <c r="R1367" s="1">
        <v>3.05979939325523E-2</v>
      </c>
      <c r="S1367" s="16"/>
      <c r="T1367" s="16"/>
      <c r="V1367" s="18"/>
      <c r="W1367" s="18"/>
      <c r="Z1367" s="18"/>
    </row>
    <row r="1368" spans="1:26" s="5" customFormat="1" x14ac:dyDescent="0.25">
      <c r="A1368" s="2">
        <v>2018</v>
      </c>
      <c r="B1368" s="2">
        <v>2724</v>
      </c>
      <c r="C1368" s="3" t="s">
        <v>7</v>
      </c>
      <c r="D1368" s="4">
        <v>43180</v>
      </c>
      <c r="E1368" s="2">
        <v>7267</v>
      </c>
      <c r="F1368" s="3" t="s">
        <v>2</v>
      </c>
      <c r="G1368" s="3" t="s">
        <v>1</v>
      </c>
      <c r="H1368" s="3" t="s">
        <v>0</v>
      </c>
      <c r="I1368" s="2">
        <v>2017</v>
      </c>
      <c r="J1368" s="2">
        <v>500</v>
      </c>
      <c r="K1368" s="2">
        <v>80</v>
      </c>
      <c r="L1368" s="2">
        <v>0.7</v>
      </c>
      <c r="M1368" s="1">
        <v>0.26</v>
      </c>
      <c r="N1368" s="1">
        <v>3.4999999999999999E-6</v>
      </c>
      <c r="O1368" s="1">
        <v>8.9999999999999993E-3</v>
      </c>
      <c r="P1368" s="1">
        <v>8.9999999999999996E-7</v>
      </c>
      <c r="Q1368" s="1">
        <v>8.2947526545212608E-3</v>
      </c>
      <c r="R1368" s="1">
        <v>3.47222202421584E-4</v>
      </c>
      <c r="S1368" s="16">
        <f t="shared" si="147"/>
        <v>0.40895061715461173</v>
      </c>
      <c r="T1368" s="16">
        <f t="shared" si="148"/>
        <v>3.0250771730130716E-2</v>
      </c>
      <c r="U1368" s="5">
        <f t="shared" si="149"/>
        <v>1.1204126497386623E-3</v>
      </c>
      <c r="V1368" s="18">
        <f t="shared" si="150"/>
        <v>8.2878826657892368E-5</v>
      </c>
      <c r="W1368" s="18">
        <f t="shared" si="151"/>
        <v>7.6248520525260989E-5</v>
      </c>
      <c r="X1368" s="5">
        <f>LOOKUP(G127,'Load Factor Adjustment'!$A$2:$A$15,'Load Factor Adjustment'!$D$2:$D$15)</f>
        <v>0.68571428571428572</v>
      </c>
      <c r="Y1368" s="5">
        <f t="shared" si="152"/>
        <v>7.6828295982079697E-4</v>
      </c>
      <c r="Z1368" s="18">
        <f t="shared" si="153"/>
        <v>5.2284699788750394E-5</v>
      </c>
    </row>
    <row r="1369" spans="1:26" s="5" customFormat="1" ht="15" customHeight="1" x14ac:dyDescent="0.25">
      <c r="A1369" s="2">
        <v>2018</v>
      </c>
      <c r="B1369" s="2">
        <v>2725</v>
      </c>
      <c r="C1369" s="3" t="s">
        <v>7</v>
      </c>
      <c r="D1369" s="4">
        <v>43186</v>
      </c>
      <c r="E1369" s="2">
        <v>7264</v>
      </c>
      <c r="F1369" s="3" t="s">
        <v>5</v>
      </c>
      <c r="G1369" s="3" t="s">
        <v>1</v>
      </c>
      <c r="H1369" s="3" t="s">
        <v>4</v>
      </c>
      <c r="I1369" s="2">
        <v>1982</v>
      </c>
      <c r="J1369" s="2">
        <v>500</v>
      </c>
      <c r="K1369" s="2">
        <v>78</v>
      </c>
      <c r="L1369" s="2">
        <v>0.7</v>
      </c>
      <c r="M1369" s="1">
        <v>12.09</v>
      </c>
      <c r="N1369" s="1">
        <v>2.7999999999999998E-4</v>
      </c>
      <c r="O1369" s="1">
        <v>0.60499999999999998</v>
      </c>
      <c r="P1369" s="1">
        <v>4.3999999999999999E-5</v>
      </c>
      <c r="Q1369" s="1">
        <v>0.46493055493017699</v>
      </c>
      <c r="R1369" s="1">
        <v>3.4094907524844002E-2</v>
      </c>
      <c r="S1369" s="16"/>
      <c r="T1369" s="16"/>
      <c r="V1369" s="18"/>
      <c r="W1369" s="18"/>
      <c r="Z1369" s="18"/>
    </row>
    <row r="1370" spans="1:26" s="5" customFormat="1" x14ac:dyDescent="0.25">
      <c r="A1370" s="2">
        <v>2018</v>
      </c>
      <c r="B1370" s="2">
        <v>2725</v>
      </c>
      <c r="C1370" s="3" t="s">
        <v>7</v>
      </c>
      <c r="D1370" s="4">
        <v>43186</v>
      </c>
      <c r="E1370" s="2">
        <v>7265</v>
      </c>
      <c r="F1370" s="3" t="s">
        <v>2</v>
      </c>
      <c r="G1370" s="3" t="s">
        <v>1</v>
      </c>
      <c r="H1370" s="3" t="s">
        <v>0</v>
      </c>
      <c r="I1370" s="2">
        <v>2015</v>
      </c>
      <c r="J1370" s="2">
        <v>500</v>
      </c>
      <c r="K1370" s="2">
        <v>73</v>
      </c>
      <c r="L1370" s="2">
        <v>0.7</v>
      </c>
      <c r="M1370" s="1">
        <v>2.74</v>
      </c>
      <c r="N1370" s="1">
        <v>3.6000000000000001E-5</v>
      </c>
      <c r="O1370" s="1">
        <v>8.9999999999999993E-3</v>
      </c>
      <c r="P1370" s="1">
        <v>8.9999999999999996E-7</v>
      </c>
      <c r="Q1370" s="1">
        <v>7.9702931099676702E-2</v>
      </c>
      <c r="R1370" s="1">
        <v>3.1684025970969601E-4</v>
      </c>
      <c r="S1370" s="16">
        <f t="shared" si="147"/>
        <v>0.3852276238305003</v>
      </c>
      <c r="T1370" s="16">
        <f t="shared" si="148"/>
        <v>3.3778067265134305E-2</v>
      </c>
      <c r="U1370" s="5">
        <f t="shared" si="149"/>
        <v>1.0554181474808227E-3</v>
      </c>
      <c r="V1370" s="18">
        <f t="shared" si="150"/>
        <v>9.2542650041463849E-5</v>
      </c>
      <c r="W1370" s="18">
        <f t="shared" si="151"/>
        <v>8.5139238038146742E-5</v>
      </c>
      <c r="X1370" s="5">
        <f>LOOKUP(G129,'Load Factor Adjustment'!$A$2:$A$15,'Load Factor Adjustment'!$D$2:$D$15)</f>
        <v>0.68571428571428572</v>
      </c>
      <c r="Y1370" s="5">
        <f t="shared" si="152"/>
        <v>7.2371530112970699E-4</v>
      </c>
      <c r="Z1370" s="18">
        <f t="shared" si="153"/>
        <v>5.838119179758634E-5</v>
      </c>
    </row>
    <row r="1371" spans="1:26" s="5" customFormat="1" ht="15" customHeight="1" x14ac:dyDescent="0.25">
      <c r="A1371" s="2">
        <v>2018</v>
      </c>
      <c r="B1371" s="2">
        <v>2727</v>
      </c>
      <c r="C1371" s="3" t="s">
        <v>7</v>
      </c>
      <c r="D1371" s="4">
        <v>43160</v>
      </c>
      <c r="E1371" s="2">
        <v>7262</v>
      </c>
      <c r="F1371" s="3" t="s">
        <v>5</v>
      </c>
      <c r="G1371" s="3" t="s">
        <v>1</v>
      </c>
      <c r="H1371" s="3" t="s">
        <v>4</v>
      </c>
      <c r="I1371" s="2">
        <v>1973</v>
      </c>
      <c r="J1371" s="2">
        <v>450</v>
      </c>
      <c r="K1371" s="2">
        <v>108</v>
      </c>
      <c r="L1371" s="2">
        <v>0.7</v>
      </c>
      <c r="M1371" s="1">
        <v>12.09</v>
      </c>
      <c r="N1371" s="1">
        <v>2.7999999999999998E-4</v>
      </c>
      <c r="O1371" s="1">
        <v>0.60499999999999998</v>
      </c>
      <c r="P1371" s="1">
        <v>4.3999999999999999E-5</v>
      </c>
      <c r="Q1371" s="1">
        <v>0.57937499922068203</v>
      </c>
      <c r="R1371" s="1">
        <v>4.2487500146343997E-2</v>
      </c>
      <c r="S1371" s="16"/>
      <c r="T1371" s="16"/>
      <c r="V1371" s="18"/>
      <c r="W1371" s="18"/>
      <c r="Z1371" s="18"/>
    </row>
    <row r="1372" spans="1:26" s="5" customFormat="1" x14ac:dyDescent="0.25">
      <c r="A1372" s="2">
        <v>2018</v>
      </c>
      <c r="B1372" s="2">
        <v>2727</v>
      </c>
      <c r="C1372" s="3" t="s">
        <v>7</v>
      </c>
      <c r="D1372" s="4">
        <v>43160</v>
      </c>
      <c r="E1372" s="2">
        <v>7263</v>
      </c>
      <c r="F1372" s="3" t="s">
        <v>2</v>
      </c>
      <c r="G1372" s="3" t="s">
        <v>1</v>
      </c>
      <c r="H1372" s="3" t="s">
        <v>0</v>
      </c>
      <c r="I1372" s="2">
        <v>2017</v>
      </c>
      <c r="J1372" s="2">
        <v>450</v>
      </c>
      <c r="K1372" s="2">
        <v>115</v>
      </c>
      <c r="L1372" s="2">
        <v>0.7</v>
      </c>
      <c r="M1372" s="1">
        <v>0.26</v>
      </c>
      <c r="N1372" s="1">
        <v>3.9999999999999998E-6</v>
      </c>
      <c r="O1372" s="1">
        <v>8.9999999999999993E-3</v>
      </c>
      <c r="P1372" s="1">
        <v>3.9999999999999998E-7</v>
      </c>
      <c r="Q1372" s="1">
        <v>1.0741318879806099E-2</v>
      </c>
      <c r="R1372" s="1">
        <v>3.95312478217535E-4</v>
      </c>
      <c r="S1372" s="16">
        <f t="shared" si="147"/>
        <v>0.56863368034087591</v>
      </c>
      <c r="T1372" s="16">
        <f t="shared" si="148"/>
        <v>4.209218766812646E-2</v>
      </c>
      <c r="U1372" s="5">
        <f t="shared" si="149"/>
        <v>1.5579004940845915E-3</v>
      </c>
      <c r="V1372" s="18">
        <f t="shared" si="150"/>
        <v>1.1532106210445606E-4</v>
      </c>
      <c r="W1372" s="18">
        <f t="shared" si="151"/>
        <v>1.0609537713609958E-4</v>
      </c>
      <c r="X1372" s="5">
        <f>LOOKUP(G131,'Load Factor Adjustment'!$A$2:$A$15,'Load Factor Adjustment'!$D$2:$D$15)</f>
        <v>0.68571428571428572</v>
      </c>
      <c r="Y1372" s="5">
        <f t="shared" si="152"/>
        <v>1.0682746245151485E-3</v>
      </c>
      <c r="Z1372" s="18">
        <f t="shared" si="153"/>
        <v>7.2751115750468287E-5</v>
      </c>
    </row>
    <row r="1373" spans="1:26" s="5" customFormat="1" ht="15" customHeight="1" x14ac:dyDescent="0.25">
      <c r="A1373" s="2">
        <v>2018</v>
      </c>
      <c r="B1373" s="2">
        <v>2728</v>
      </c>
      <c r="C1373" s="3" t="s">
        <v>7</v>
      </c>
      <c r="D1373" s="4">
        <v>43243</v>
      </c>
      <c r="E1373" s="2">
        <v>7260</v>
      </c>
      <c r="F1373" s="3" t="s">
        <v>5</v>
      </c>
      <c r="G1373" s="3" t="s">
        <v>1</v>
      </c>
      <c r="H1373" s="3" t="s">
        <v>4</v>
      </c>
      <c r="I1373" s="2">
        <v>1985</v>
      </c>
      <c r="J1373" s="2">
        <v>110</v>
      </c>
      <c r="K1373" s="2">
        <v>97</v>
      </c>
      <c r="L1373" s="2">
        <v>0.7</v>
      </c>
      <c r="M1373" s="1">
        <v>12.09</v>
      </c>
      <c r="N1373" s="1">
        <v>2.7999999999999998E-4</v>
      </c>
      <c r="O1373" s="1">
        <v>0.60499999999999998</v>
      </c>
      <c r="P1373" s="1">
        <v>4.3999999999999999E-5</v>
      </c>
      <c r="Q1373" s="1">
        <v>0.10917320027170101</v>
      </c>
      <c r="R1373" s="1">
        <v>6.4951978977527596E-3</v>
      </c>
      <c r="S1373" s="16"/>
      <c r="T1373" s="16"/>
      <c r="V1373" s="18"/>
      <c r="W1373" s="18"/>
      <c r="Z1373" s="18"/>
    </row>
    <row r="1374" spans="1:26" s="5" customFormat="1" x14ac:dyDescent="0.25">
      <c r="A1374" s="2">
        <v>2018</v>
      </c>
      <c r="B1374" s="2">
        <v>2728</v>
      </c>
      <c r="C1374" s="3" t="s">
        <v>7</v>
      </c>
      <c r="D1374" s="4">
        <v>43243</v>
      </c>
      <c r="E1374" s="2">
        <v>7261</v>
      </c>
      <c r="F1374" s="3" t="s">
        <v>2</v>
      </c>
      <c r="G1374" s="3" t="s">
        <v>1</v>
      </c>
      <c r="H1374" s="3" t="s">
        <v>0</v>
      </c>
      <c r="I1374" s="2">
        <v>2017</v>
      </c>
      <c r="J1374" s="2">
        <v>110</v>
      </c>
      <c r="K1374" s="2">
        <v>106</v>
      </c>
      <c r="L1374" s="2">
        <v>0.7</v>
      </c>
      <c r="M1374" s="1">
        <v>2.3199999999999998</v>
      </c>
      <c r="N1374" s="1">
        <v>3.0000000000000001E-5</v>
      </c>
      <c r="O1374" s="1">
        <v>0.112</v>
      </c>
      <c r="P1374" s="1">
        <v>7.9999999999999996E-6</v>
      </c>
      <c r="Q1374" s="1">
        <v>2.1021287617897601E-2</v>
      </c>
      <c r="R1374" s="1">
        <v>1.0472407539093499E-3</v>
      </c>
      <c r="S1374" s="16">
        <f t="shared" si="147"/>
        <v>8.8151912653803399E-2</v>
      </c>
      <c r="T1374" s="16">
        <f t="shared" si="148"/>
        <v>5.4479571438434092E-3</v>
      </c>
      <c r="U1374" s="5">
        <f t="shared" si="149"/>
        <v>2.4151208946247507E-4</v>
      </c>
      <c r="V1374" s="18">
        <f t="shared" si="150"/>
        <v>1.4925909983132628E-5</v>
      </c>
      <c r="W1374" s="18">
        <f t="shared" si="151"/>
        <v>1.3731837184482018E-5</v>
      </c>
      <c r="X1374" s="5">
        <f>LOOKUP(G133,'Load Factor Adjustment'!$A$2:$A$15,'Load Factor Adjustment'!$D$2:$D$15)</f>
        <v>0.97560975609756106</v>
      </c>
      <c r="Y1374" s="5">
        <f t="shared" si="152"/>
        <v>2.3562155069509764E-4</v>
      </c>
      <c r="Z1374" s="18">
        <f t="shared" si="153"/>
        <v>1.3396914326323921E-5</v>
      </c>
    </row>
    <row r="1375" spans="1:26" s="5" customFormat="1" ht="15" customHeight="1" x14ac:dyDescent="0.25">
      <c r="A1375" s="2">
        <v>2017</v>
      </c>
      <c r="B1375" s="2">
        <v>2729</v>
      </c>
      <c r="C1375" s="3" t="s">
        <v>7</v>
      </c>
      <c r="D1375" s="4">
        <v>43199</v>
      </c>
      <c r="E1375" s="2">
        <v>7258</v>
      </c>
      <c r="F1375" s="3" t="s">
        <v>5</v>
      </c>
      <c r="G1375" s="3" t="s">
        <v>1</v>
      </c>
      <c r="H1375" s="3" t="s">
        <v>4</v>
      </c>
      <c r="I1375" s="2">
        <v>1980</v>
      </c>
      <c r="J1375" s="2">
        <v>410</v>
      </c>
      <c r="K1375" s="2">
        <v>84</v>
      </c>
      <c r="L1375" s="2">
        <v>0.7</v>
      </c>
      <c r="M1375" s="1">
        <v>12.09</v>
      </c>
      <c r="N1375" s="1">
        <v>2.7999999999999998E-4</v>
      </c>
      <c r="O1375" s="1">
        <v>0.60499999999999998</v>
      </c>
      <c r="P1375" s="1">
        <v>4.3999999999999999E-5</v>
      </c>
      <c r="Q1375" s="1">
        <v>0.41056944389218702</v>
      </c>
      <c r="R1375" s="1">
        <v>3.0108426029631399E-2</v>
      </c>
      <c r="S1375" s="16"/>
      <c r="T1375" s="16"/>
      <c r="V1375" s="18"/>
      <c r="W1375" s="18"/>
      <c r="Z1375" s="18"/>
    </row>
    <row r="1376" spans="1:26" s="5" customFormat="1" x14ac:dyDescent="0.25">
      <c r="A1376" s="2">
        <v>2017</v>
      </c>
      <c r="B1376" s="2">
        <v>2729</v>
      </c>
      <c r="C1376" s="3" t="s">
        <v>7</v>
      </c>
      <c r="D1376" s="4">
        <v>43199</v>
      </c>
      <c r="E1376" s="2">
        <v>7259</v>
      </c>
      <c r="F1376" s="3" t="s">
        <v>2</v>
      </c>
      <c r="G1376" s="3" t="s">
        <v>1</v>
      </c>
      <c r="H1376" s="3" t="s">
        <v>0</v>
      </c>
      <c r="I1376" s="2">
        <v>2018</v>
      </c>
      <c r="J1376" s="2">
        <v>410</v>
      </c>
      <c r="K1376" s="2">
        <v>95</v>
      </c>
      <c r="L1376" s="2">
        <v>0.7</v>
      </c>
      <c r="M1376" s="1">
        <v>0.26</v>
      </c>
      <c r="N1376" s="1">
        <v>3.4999999999999999E-6</v>
      </c>
      <c r="O1376" s="1">
        <v>8.9999999999999993E-3</v>
      </c>
      <c r="P1376" s="1">
        <v>8.9999999999999996E-7</v>
      </c>
      <c r="Q1376" s="1">
        <v>8.0296803280524801E-3</v>
      </c>
      <c r="R1376" s="1">
        <v>3.2593574515354202E-4</v>
      </c>
      <c r="S1376" s="16">
        <f t="shared" si="147"/>
        <v>0.40253976356413457</v>
      </c>
      <c r="T1376" s="16">
        <f t="shared" si="148"/>
        <v>2.9782490284477856E-2</v>
      </c>
      <c r="U1376" s="5">
        <f t="shared" si="149"/>
        <v>1.1028486672989988E-3</v>
      </c>
      <c r="V1376" s="18">
        <f t="shared" si="150"/>
        <v>8.1595863793090014E-5</v>
      </c>
      <c r="W1376" s="18">
        <f t="shared" si="151"/>
        <v>7.5068194689642819E-5</v>
      </c>
      <c r="X1376" s="5">
        <f>LOOKUP(G135,'Load Factor Adjustment'!$A$2:$A$15,'Load Factor Adjustment'!$D$2:$D$15)</f>
        <v>0.68571428571428572</v>
      </c>
      <c r="Y1376" s="5">
        <f t="shared" si="152"/>
        <v>7.5623908614788496E-4</v>
      </c>
      <c r="Z1376" s="18">
        <f t="shared" si="153"/>
        <v>5.1475333501469365E-5</v>
      </c>
    </row>
    <row r="1377" spans="1:26" s="5" customFormat="1" ht="15" customHeight="1" x14ac:dyDescent="0.25">
      <c r="A1377" s="2">
        <v>2017</v>
      </c>
      <c r="B1377" s="2">
        <v>2731</v>
      </c>
      <c r="C1377" s="3" t="s">
        <v>7</v>
      </c>
      <c r="D1377" s="4">
        <v>43104</v>
      </c>
      <c r="E1377" s="2">
        <v>7254</v>
      </c>
      <c r="F1377" s="3" t="s">
        <v>5</v>
      </c>
      <c r="G1377" s="3" t="s">
        <v>1</v>
      </c>
      <c r="H1377" s="3" t="s">
        <v>4</v>
      </c>
      <c r="I1377" s="2">
        <v>1981</v>
      </c>
      <c r="J1377" s="2">
        <v>1100</v>
      </c>
      <c r="K1377" s="2">
        <v>91</v>
      </c>
      <c r="L1377" s="2">
        <v>0.7</v>
      </c>
      <c r="M1377" s="1">
        <v>12.09</v>
      </c>
      <c r="N1377" s="1">
        <v>2.7999999999999998E-4</v>
      </c>
      <c r="O1377" s="1">
        <v>0.60499999999999998</v>
      </c>
      <c r="P1377" s="1">
        <v>4.3999999999999999E-5</v>
      </c>
      <c r="Q1377" s="1">
        <v>1.19332175765412</v>
      </c>
      <c r="R1377" s="1">
        <v>8.7510262647099504E-2</v>
      </c>
      <c r="S1377" s="16"/>
      <c r="T1377" s="16"/>
      <c r="V1377" s="18"/>
      <c r="W1377" s="18"/>
      <c r="Z1377" s="18"/>
    </row>
    <row r="1378" spans="1:26" s="5" customFormat="1" x14ac:dyDescent="0.25">
      <c r="A1378" s="2">
        <v>2017</v>
      </c>
      <c r="B1378" s="2">
        <v>2731</v>
      </c>
      <c r="C1378" s="3" t="s">
        <v>7</v>
      </c>
      <c r="D1378" s="4">
        <v>43104</v>
      </c>
      <c r="E1378" s="2">
        <v>7255</v>
      </c>
      <c r="F1378" s="3" t="s">
        <v>2</v>
      </c>
      <c r="G1378" s="3" t="s">
        <v>1</v>
      </c>
      <c r="H1378" s="3" t="s">
        <v>0</v>
      </c>
      <c r="I1378" s="2">
        <v>2015</v>
      </c>
      <c r="J1378" s="2">
        <v>1100</v>
      </c>
      <c r="K1378" s="2">
        <v>76</v>
      </c>
      <c r="L1378" s="2">
        <v>0.7</v>
      </c>
      <c r="M1378" s="1">
        <v>0.26</v>
      </c>
      <c r="N1378" s="1">
        <v>3.4999999999999999E-6</v>
      </c>
      <c r="O1378" s="1">
        <v>8.9999999999999993E-3</v>
      </c>
      <c r="P1378" s="1">
        <v>8.9999999999999996E-7</v>
      </c>
      <c r="Q1378" s="1">
        <v>1.80133478605198E-2</v>
      </c>
      <c r="R1378" s="1">
        <v>8.9986106192190701E-4</v>
      </c>
      <c r="S1378" s="16">
        <f t="shared" si="147"/>
        <v>1.1753084097936002</v>
      </c>
      <c r="T1378" s="16">
        <f t="shared" si="148"/>
        <v>8.661040158517759E-2</v>
      </c>
      <c r="U1378" s="5">
        <f t="shared" si="149"/>
        <v>3.2200230405304113E-3</v>
      </c>
      <c r="V1378" s="18">
        <f t="shared" si="150"/>
        <v>2.3728877146623998E-4</v>
      </c>
      <c r="W1378" s="18">
        <f t="shared" si="151"/>
        <v>2.1830566974894079E-4</v>
      </c>
      <c r="X1378" s="5">
        <f>LOOKUP(G137,'Load Factor Adjustment'!$A$2:$A$15,'Load Factor Adjustment'!$D$2:$D$15)</f>
        <v>0.68571428571428572</v>
      </c>
      <c r="Y1378" s="5">
        <f t="shared" si="152"/>
        <v>2.2080157992208534E-3</v>
      </c>
      <c r="Z1378" s="18">
        <f t="shared" si="153"/>
        <v>1.4969531639927368E-4</v>
      </c>
    </row>
    <row r="1379" spans="1:26" s="5" customFormat="1" ht="15" customHeight="1" x14ac:dyDescent="0.25">
      <c r="A1379" s="2">
        <v>2017</v>
      </c>
      <c r="B1379" s="2">
        <v>2736</v>
      </c>
      <c r="C1379" s="3" t="s">
        <v>10</v>
      </c>
      <c r="D1379" s="4">
        <v>43200</v>
      </c>
      <c r="E1379" s="2">
        <v>7234</v>
      </c>
      <c r="F1379" s="3" t="s">
        <v>5</v>
      </c>
      <c r="G1379" s="3" t="s">
        <v>1</v>
      </c>
      <c r="H1379" s="3" t="s">
        <v>4</v>
      </c>
      <c r="I1379" s="2">
        <v>1980</v>
      </c>
      <c r="J1379" s="2">
        <v>200</v>
      </c>
      <c r="K1379" s="2">
        <v>72</v>
      </c>
      <c r="L1379" s="2">
        <v>0.7</v>
      </c>
      <c r="M1379" s="1">
        <v>12.09</v>
      </c>
      <c r="N1379" s="1">
        <v>2.7999999999999998E-4</v>
      </c>
      <c r="O1379" s="1">
        <v>0.60499999999999998</v>
      </c>
      <c r="P1379" s="1">
        <v>4.3999999999999999E-5</v>
      </c>
      <c r="Q1379" s="1">
        <v>0.16046666632735199</v>
      </c>
      <c r="R1379" s="1">
        <v>1.08288889484764E-2</v>
      </c>
      <c r="S1379" s="16"/>
      <c r="T1379" s="16"/>
      <c r="V1379" s="18"/>
      <c r="W1379" s="18"/>
      <c r="Z1379" s="18"/>
    </row>
    <row r="1380" spans="1:26" s="5" customFormat="1" x14ac:dyDescent="0.25">
      <c r="A1380" s="2">
        <v>2017</v>
      </c>
      <c r="B1380" s="2">
        <v>2736</v>
      </c>
      <c r="C1380" s="3" t="s">
        <v>10</v>
      </c>
      <c r="D1380" s="4">
        <v>43200</v>
      </c>
      <c r="E1380" s="2">
        <v>7235</v>
      </c>
      <c r="F1380" s="3" t="s">
        <v>2</v>
      </c>
      <c r="G1380" s="3" t="s">
        <v>1</v>
      </c>
      <c r="H1380" s="3" t="s">
        <v>0</v>
      </c>
      <c r="I1380" s="2">
        <v>2018</v>
      </c>
      <c r="J1380" s="2">
        <v>200</v>
      </c>
      <c r="K1380" s="2">
        <v>75</v>
      </c>
      <c r="L1380" s="2">
        <v>0.7</v>
      </c>
      <c r="M1380" s="1">
        <v>0.26</v>
      </c>
      <c r="N1380" s="1">
        <v>3.4999999999999999E-6</v>
      </c>
      <c r="O1380" s="1">
        <v>8.9999999999999993E-3</v>
      </c>
      <c r="P1380" s="1">
        <v>8.9999999999999996E-7</v>
      </c>
      <c r="Q1380" s="1">
        <v>3.0497683567579301E-3</v>
      </c>
      <c r="R1380" s="1">
        <v>1.1458332660838201E-4</v>
      </c>
      <c r="S1380" s="16">
        <f t="shared" si="147"/>
        <v>0.15741689797059405</v>
      </c>
      <c r="T1380" s="16">
        <f t="shared" si="148"/>
        <v>1.0714305621868018E-2</v>
      </c>
      <c r="U1380" s="5">
        <f t="shared" si="149"/>
        <v>4.3127917252217549E-4</v>
      </c>
      <c r="V1380" s="18">
        <f t="shared" si="150"/>
        <v>2.9354261977720595E-5</v>
      </c>
      <c r="W1380" s="18">
        <f t="shared" si="151"/>
        <v>2.700592101950295E-5</v>
      </c>
      <c r="X1380" s="5">
        <f>LOOKUP(G139,'Load Factor Adjustment'!$A$2:$A$15,'Load Factor Adjustment'!$D$2:$D$15)</f>
        <v>0.68571428571428572</v>
      </c>
      <c r="Y1380" s="5">
        <f t="shared" si="152"/>
        <v>2.9573428972949178E-4</v>
      </c>
      <c r="Z1380" s="18">
        <f t="shared" si="153"/>
        <v>1.851834584194488E-5</v>
      </c>
    </row>
    <row r="1381" spans="1:26" s="5" customFormat="1" ht="15" customHeight="1" x14ac:dyDescent="0.25">
      <c r="A1381" s="2">
        <v>2017</v>
      </c>
      <c r="B1381" s="2">
        <v>2737</v>
      </c>
      <c r="C1381" s="3" t="s">
        <v>10</v>
      </c>
      <c r="D1381" s="4">
        <v>43146</v>
      </c>
      <c r="E1381" s="2">
        <v>7232</v>
      </c>
      <c r="F1381" s="3" t="s">
        <v>5</v>
      </c>
      <c r="G1381" s="3" t="s">
        <v>1</v>
      </c>
      <c r="H1381" s="3" t="s">
        <v>4</v>
      </c>
      <c r="I1381" s="2">
        <v>1980</v>
      </c>
      <c r="J1381" s="2">
        <v>200</v>
      </c>
      <c r="K1381" s="2">
        <v>98</v>
      </c>
      <c r="L1381" s="2">
        <v>0.7</v>
      </c>
      <c r="M1381" s="1">
        <v>12.09</v>
      </c>
      <c r="N1381" s="1">
        <v>2.7999999999999998E-4</v>
      </c>
      <c r="O1381" s="1">
        <v>0.60499999999999998</v>
      </c>
      <c r="P1381" s="1">
        <v>4.3999999999999999E-5</v>
      </c>
      <c r="Q1381" s="1">
        <v>0.218412962501118</v>
      </c>
      <c r="R1381" s="1">
        <v>1.47393210687595E-2</v>
      </c>
      <c r="S1381" s="16"/>
      <c r="T1381" s="16"/>
      <c r="V1381" s="18"/>
      <c r="W1381" s="18"/>
      <c r="Z1381" s="18"/>
    </row>
    <row r="1382" spans="1:26" s="5" customFormat="1" x14ac:dyDescent="0.25">
      <c r="A1382" s="2">
        <v>2017</v>
      </c>
      <c r="B1382" s="2">
        <v>2737</v>
      </c>
      <c r="C1382" s="3" t="s">
        <v>10</v>
      </c>
      <c r="D1382" s="4">
        <v>43146</v>
      </c>
      <c r="E1382" s="2">
        <v>7233</v>
      </c>
      <c r="F1382" s="3" t="s">
        <v>2</v>
      </c>
      <c r="G1382" s="3" t="s">
        <v>1</v>
      </c>
      <c r="H1382" s="3" t="s">
        <v>0</v>
      </c>
      <c r="I1382" s="2">
        <v>2017</v>
      </c>
      <c r="J1382" s="2">
        <v>200</v>
      </c>
      <c r="K1382" s="2">
        <v>105</v>
      </c>
      <c r="L1382" s="2">
        <v>0.7</v>
      </c>
      <c r="M1382" s="1">
        <v>0.26</v>
      </c>
      <c r="N1382" s="1">
        <v>3.9999999999999998E-6</v>
      </c>
      <c r="O1382" s="1">
        <v>8.9999999999999993E-3</v>
      </c>
      <c r="P1382" s="1">
        <v>3.9999999999999998E-7</v>
      </c>
      <c r="Q1382" s="1">
        <v>4.2777775502334603E-3</v>
      </c>
      <c r="R1382" s="1">
        <v>1.5231480601884801E-4</v>
      </c>
      <c r="S1382" s="16">
        <f t="shared" si="147"/>
        <v>0.21413518495088454</v>
      </c>
      <c r="T1382" s="16">
        <f t="shared" si="148"/>
        <v>1.4587006262740652E-2</v>
      </c>
      <c r="U1382" s="5">
        <f t="shared" si="149"/>
        <v>5.8667173959146455E-4</v>
      </c>
      <c r="V1382" s="18">
        <f t="shared" si="150"/>
        <v>3.9964400719837404E-5</v>
      </c>
      <c r="W1382" s="18">
        <f t="shared" si="151"/>
        <v>3.6767248662250413E-5</v>
      </c>
      <c r="X1382" s="5">
        <f>LOOKUP(G141,'Load Factor Adjustment'!$A$2:$A$15,'Load Factor Adjustment'!$D$2:$D$15)</f>
        <v>0.68571428571428572</v>
      </c>
      <c r="Y1382" s="5">
        <f t="shared" si="152"/>
        <v>4.0228919286271854E-4</v>
      </c>
      <c r="Z1382" s="18">
        <f t="shared" si="153"/>
        <v>2.5211827654114568E-5</v>
      </c>
    </row>
    <row r="1383" spans="1:26" s="5" customFormat="1" ht="15" customHeight="1" x14ac:dyDescent="0.25">
      <c r="A1383" s="2">
        <v>2017</v>
      </c>
      <c r="B1383" s="2">
        <v>2738</v>
      </c>
      <c r="C1383" s="3" t="s">
        <v>10</v>
      </c>
      <c r="D1383" s="4">
        <v>43118</v>
      </c>
      <c r="E1383" s="2">
        <v>7230</v>
      </c>
      <c r="F1383" s="3" t="s">
        <v>5</v>
      </c>
      <c r="G1383" s="3" t="s">
        <v>1</v>
      </c>
      <c r="H1383" s="3" t="s">
        <v>4</v>
      </c>
      <c r="I1383" s="2">
        <v>1981</v>
      </c>
      <c r="J1383" s="2">
        <v>600</v>
      </c>
      <c r="K1383" s="2">
        <v>81</v>
      </c>
      <c r="L1383" s="2">
        <v>0.7</v>
      </c>
      <c r="M1383" s="1">
        <v>12.09</v>
      </c>
      <c r="N1383" s="1">
        <v>2.7999999999999998E-4</v>
      </c>
      <c r="O1383" s="1">
        <v>0.60499999999999998</v>
      </c>
      <c r="P1383" s="1">
        <v>4.3999999999999999E-5</v>
      </c>
      <c r="Q1383" s="1">
        <v>0.57937499922068203</v>
      </c>
      <c r="R1383" s="1">
        <v>4.2487500146343997E-2</v>
      </c>
      <c r="S1383" s="16"/>
      <c r="T1383" s="16"/>
      <c r="V1383" s="18"/>
      <c r="W1383" s="18"/>
      <c r="Z1383" s="18"/>
    </row>
    <row r="1384" spans="1:26" s="5" customFormat="1" x14ac:dyDescent="0.25">
      <c r="A1384" s="2">
        <v>2017</v>
      </c>
      <c r="B1384" s="2">
        <v>2738</v>
      </c>
      <c r="C1384" s="3" t="s">
        <v>10</v>
      </c>
      <c r="D1384" s="4">
        <v>43118</v>
      </c>
      <c r="E1384" s="2">
        <v>7231</v>
      </c>
      <c r="F1384" s="3" t="s">
        <v>2</v>
      </c>
      <c r="G1384" s="3" t="s">
        <v>1</v>
      </c>
      <c r="H1384" s="3" t="s">
        <v>0</v>
      </c>
      <c r="I1384" s="2">
        <v>2017</v>
      </c>
      <c r="J1384" s="2">
        <v>600</v>
      </c>
      <c r="K1384" s="2">
        <v>100</v>
      </c>
      <c r="L1384" s="2">
        <v>0.7</v>
      </c>
      <c r="M1384" s="1">
        <v>0.26</v>
      </c>
      <c r="N1384" s="1">
        <v>3.9999999999999998E-6</v>
      </c>
      <c r="O1384" s="1">
        <v>8.9999999999999993E-3</v>
      </c>
      <c r="P1384" s="1">
        <v>3.9999999999999998E-7</v>
      </c>
      <c r="Q1384" s="1">
        <v>1.25925919352235E-2</v>
      </c>
      <c r="R1384" s="1">
        <v>4.7222219689297101E-4</v>
      </c>
      <c r="S1384" s="16">
        <f t="shared" si="147"/>
        <v>0.56678240728545848</v>
      </c>
      <c r="T1384" s="16">
        <f t="shared" si="148"/>
        <v>4.2015277949451028E-2</v>
      </c>
      <c r="U1384" s="5">
        <f t="shared" si="149"/>
        <v>1.5528285131108451E-3</v>
      </c>
      <c r="V1384" s="18">
        <f t="shared" si="150"/>
        <v>1.1511035054644117E-4</v>
      </c>
      <c r="W1384" s="18">
        <f t="shared" si="151"/>
        <v>1.0590152250272589E-4</v>
      </c>
      <c r="X1384" s="5">
        <f>LOOKUP(G143,'Load Factor Adjustment'!$A$2:$A$15,'Load Factor Adjustment'!$D$2:$D$15)</f>
        <v>0.68571428571428572</v>
      </c>
      <c r="Y1384" s="5">
        <f t="shared" si="152"/>
        <v>1.0647966947045795E-3</v>
      </c>
      <c r="Z1384" s="18">
        <f t="shared" si="153"/>
        <v>7.2618186859012043E-5</v>
      </c>
    </row>
    <row r="1385" spans="1:26" s="5" customFormat="1" ht="15" customHeight="1" x14ac:dyDescent="0.25">
      <c r="A1385" s="2">
        <v>2018</v>
      </c>
      <c r="B1385" s="2">
        <v>2739</v>
      </c>
      <c r="C1385" s="3" t="s">
        <v>10</v>
      </c>
      <c r="D1385" s="4">
        <v>43215</v>
      </c>
      <c r="E1385" s="2">
        <v>7228</v>
      </c>
      <c r="F1385" s="3" t="s">
        <v>5</v>
      </c>
      <c r="G1385" s="3" t="s">
        <v>1</v>
      </c>
      <c r="H1385" s="3" t="s">
        <v>4</v>
      </c>
      <c r="I1385" s="2">
        <v>1960</v>
      </c>
      <c r="J1385" s="2">
        <v>500</v>
      </c>
      <c r="K1385" s="2">
        <v>58</v>
      </c>
      <c r="L1385" s="2">
        <v>0.7</v>
      </c>
      <c r="M1385" s="1">
        <v>12.09</v>
      </c>
      <c r="N1385" s="1">
        <v>2.7999999999999998E-4</v>
      </c>
      <c r="O1385" s="1">
        <v>0.60499999999999998</v>
      </c>
      <c r="P1385" s="1">
        <v>4.3999999999999999E-5</v>
      </c>
      <c r="Q1385" s="1">
        <v>0.34571759212756797</v>
      </c>
      <c r="R1385" s="1">
        <v>2.5352623544114699E-2</v>
      </c>
      <c r="S1385" s="16"/>
      <c r="T1385" s="16"/>
      <c r="V1385" s="18"/>
      <c r="W1385" s="18"/>
      <c r="Z1385" s="18"/>
    </row>
    <row r="1386" spans="1:26" s="5" customFormat="1" x14ac:dyDescent="0.25">
      <c r="A1386" s="2">
        <v>2018</v>
      </c>
      <c r="B1386" s="2">
        <v>2739</v>
      </c>
      <c r="C1386" s="3" t="s">
        <v>10</v>
      </c>
      <c r="D1386" s="4">
        <v>43215</v>
      </c>
      <c r="E1386" s="2">
        <v>7229</v>
      </c>
      <c r="F1386" s="3" t="s">
        <v>2</v>
      </c>
      <c r="G1386" s="3" t="s">
        <v>1</v>
      </c>
      <c r="H1386" s="3" t="s">
        <v>0</v>
      </c>
      <c r="I1386" s="2">
        <v>2018</v>
      </c>
      <c r="J1386" s="2">
        <v>500</v>
      </c>
      <c r="K1386" s="2">
        <v>66</v>
      </c>
      <c r="L1386" s="2">
        <v>0.7</v>
      </c>
      <c r="M1386" s="1">
        <v>2.74</v>
      </c>
      <c r="N1386" s="1">
        <v>3.6000000000000001E-5</v>
      </c>
      <c r="O1386" s="1">
        <v>8.9999999999999993E-3</v>
      </c>
      <c r="P1386" s="1">
        <v>8.9999999999999996E-7</v>
      </c>
      <c r="Q1386" s="1">
        <v>7.2060184281899503E-2</v>
      </c>
      <c r="R1386" s="1">
        <v>2.8645831699780698E-4</v>
      </c>
      <c r="S1386" s="16">
        <f t="shared" si="147"/>
        <v>0.2736574078456685</v>
      </c>
      <c r="T1386" s="16">
        <f t="shared" si="148"/>
        <v>2.5066165227116893E-2</v>
      </c>
      <c r="U1386" s="5">
        <f t="shared" si="149"/>
        <v>7.4974632286484524E-4</v>
      </c>
      <c r="V1386" s="18">
        <f t="shared" si="150"/>
        <v>6.8674425279772309E-5</v>
      </c>
      <c r="W1386" s="18">
        <f t="shared" si="151"/>
        <v>6.3180471257390521E-5</v>
      </c>
      <c r="X1386" s="5">
        <f>LOOKUP(G145,'Load Factor Adjustment'!$A$2:$A$15,'Load Factor Adjustment'!$D$2:$D$15)</f>
        <v>0.68571428571428572</v>
      </c>
      <c r="Y1386" s="5">
        <f t="shared" si="152"/>
        <v>5.1411176425017956E-4</v>
      </c>
      <c r="Z1386" s="18">
        <f t="shared" si="153"/>
        <v>4.3323751719353497E-5</v>
      </c>
    </row>
    <row r="1387" spans="1:26" s="5" customFormat="1" ht="15" customHeight="1" x14ac:dyDescent="0.25">
      <c r="A1387" s="2">
        <v>2018</v>
      </c>
      <c r="B1387" s="2">
        <v>2740</v>
      </c>
      <c r="C1387" s="3" t="s">
        <v>10</v>
      </c>
      <c r="D1387" s="4">
        <v>43207</v>
      </c>
      <c r="E1387" s="2">
        <v>7226</v>
      </c>
      <c r="F1387" s="3" t="s">
        <v>5</v>
      </c>
      <c r="G1387" s="3" t="s">
        <v>1</v>
      </c>
      <c r="H1387" s="3" t="s">
        <v>4</v>
      </c>
      <c r="I1387" s="2">
        <v>1987</v>
      </c>
      <c r="J1387" s="2">
        <v>250</v>
      </c>
      <c r="K1387" s="2">
        <v>68</v>
      </c>
      <c r="L1387" s="2">
        <v>0.7</v>
      </c>
      <c r="M1387" s="1">
        <v>12.09</v>
      </c>
      <c r="N1387" s="1">
        <v>2.7999999999999998E-4</v>
      </c>
      <c r="O1387" s="1">
        <v>0.60499999999999998</v>
      </c>
      <c r="P1387" s="1">
        <v>4.3999999999999999E-5</v>
      </c>
      <c r="Q1387" s="1">
        <v>0.191643518139268</v>
      </c>
      <c r="R1387" s="1">
        <v>1.3130401301721601E-2</v>
      </c>
      <c r="S1387" s="16"/>
      <c r="T1387" s="16"/>
      <c r="V1387" s="18"/>
      <c r="W1387" s="18"/>
      <c r="Z1387" s="18"/>
    </row>
    <row r="1388" spans="1:26" s="5" customFormat="1" x14ac:dyDescent="0.25">
      <c r="A1388" s="2">
        <v>2018</v>
      </c>
      <c r="B1388" s="2">
        <v>2740</v>
      </c>
      <c r="C1388" s="3" t="s">
        <v>10</v>
      </c>
      <c r="D1388" s="4">
        <v>43207</v>
      </c>
      <c r="E1388" s="2">
        <v>7227</v>
      </c>
      <c r="F1388" s="3" t="s">
        <v>2</v>
      </c>
      <c r="G1388" s="3" t="s">
        <v>1</v>
      </c>
      <c r="H1388" s="3" t="s">
        <v>0</v>
      </c>
      <c r="I1388" s="2">
        <v>2015</v>
      </c>
      <c r="J1388" s="2">
        <v>250</v>
      </c>
      <c r="K1388" s="2">
        <v>85</v>
      </c>
      <c r="L1388" s="2">
        <v>0.7</v>
      </c>
      <c r="M1388" s="1">
        <v>0.26</v>
      </c>
      <c r="N1388" s="1">
        <v>3.4999999999999999E-6</v>
      </c>
      <c r="O1388" s="1">
        <v>8.9999999999999993E-3</v>
      </c>
      <c r="P1388" s="1">
        <v>8.9999999999999996E-7</v>
      </c>
      <c r="Q1388" s="1">
        <v>4.3348522013471899E-3</v>
      </c>
      <c r="R1388" s="1">
        <v>1.66015615307639E-4</v>
      </c>
      <c r="S1388" s="16">
        <f t="shared" si="147"/>
        <v>0.18730866593792081</v>
      </c>
      <c r="T1388" s="16">
        <f t="shared" si="148"/>
        <v>1.2964385686413962E-2</v>
      </c>
      <c r="U1388" s="5">
        <f t="shared" si="149"/>
        <v>5.1317442722718031E-4</v>
      </c>
      <c r="V1388" s="18">
        <f t="shared" si="150"/>
        <v>3.5518864894284827E-5</v>
      </c>
      <c r="W1388" s="18">
        <f t="shared" si="151"/>
        <v>3.267735570274204E-5</v>
      </c>
      <c r="X1388" s="5">
        <f>LOOKUP(G147,'Load Factor Adjustment'!$A$2:$A$15,'Load Factor Adjustment'!$D$2:$D$15)</f>
        <v>0.68571428571428572</v>
      </c>
      <c r="Y1388" s="5">
        <f t="shared" si="152"/>
        <v>3.5189103581292365E-4</v>
      </c>
      <c r="Z1388" s="18">
        <f t="shared" si="153"/>
        <v>2.2407329624737398E-5</v>
      </c>
    </row>
    <row r="1389" spans="1:26" s="5" customFormat="1" ht="15" customHeight="1" x14ac:dyDescent="0.25">
      <c r="A1389" s="2">
        <v>2018</v>
      </c>
      <c r="B1389" s="2">
        <v>2742</v>
      </c>
      <c r="C1389" s="3" t="s">
        <v>17</v>
      </c>
      <c r="D1389" s="4">
        <v>43312</v>
      </c>
      <c r="E1389" s="2">
        <v>7643</v>
      </c>
      <c r="F1389" s="3" t="s">
        <v>5</v>
      </c>
      <c r="G1389" s="3" t="s">
        <v>1</v>
      </c>
      <c r="H1389" s="3" t="s">
        <v>8</v>
      </c>
      <c r="I1389" s="2">
        <v>1998</v>
      </c>
      <c r="J1389" s="2">
        <v>450</v>
      </c>
      <c r="K1389" s="2">
        <v>525</v>
      </c>
      <c r="L1389" s="2">
        <v>0.7</v>
      </c>
      <c r="M1389" s="1">
        <v>5.93</v>
      </c>
      <c r="N1389" s="1">
        <v>9.8999999999999994E-5</v>
      </c>
      <c r="O1389" s="1">
        <v>0.12</v>
      </c>
      <c r="P1389" s="1">
        <v>6.3999999999999997E-6</v>
      </c>
      <c r="Q1389" s="1">
        <v>1.2840168680492501</v>
      </c>
      <c r="R1389" s="1">
        <v>3.4999999068389201E-2</v>
      </c>
      <c r="S1389" s="16"/>
      <c r="T1389" s="16"/>
      <c r="V1389" s="18"/>
      <c r="W1389" s="18"/>
      <c r="Z1389" s="18"/>
    </row>
    <row r="1390" spans="1:26" s="5" customFormat="1" x14ac:dyDescent="0.25">
      <c r="A1390" s="2">
        <v>2018</v>
      </c>
      <c r="B1390" s="2">
        <v>2742</v>
      </c>
      <c r="C1390" s="3" t="s">
        <v>17</v>
      </c>
      <c r="D1390" s="4">
        <v>43312</v>
      </c>
      <c r="E1390" s="2">
        <v>7644</v>
      </c>
      <c r="F1390" s="3" t="s">
        <v>2</v>
      </c>
      <c r="G1390" s="3" t="s">
        <v>1</v>
      </c>
      <c r="H1390" s="3" t="s">
        <v>0</v>
      </c>
      <c r="I1390" s="2">
        <v>2015</v>
      </c>
      <c r="J1390" s="2">
        <v>450</v>
      </c>
      <c r="K1390" s="2">
        <v>598</v>
      </c>
      <c r="L1390" s="2">
        <v>0.7</v>
      </c>
      <c r="M1390" s="1">
        <v>0.26</v>
      </c>
      <c r="N1390" s="1">
        <v>3.5999999999999998E-6</v>
      </c>
      <c r="O1390" s="1">
        <v>8.9999999999999993E-3</v>
      </c>
      <c r="P1390" s="1">
        <v>2.9999999999999999E-7</v>
      </c>
      <c r="Q1390" s="1">
        <v>5.5667983136155501E-2</v>
      </c>
      <c r="R1390" s="1">
        <v>2.0089061403004002E-3</v>
      </c>
      <c r="S1390" s="16">
        <f t="shared" si="147"/>
        <v>1.2283488849130946</v>
      </c>
      <c r="T1390" s="16">
        <f t="shared" si="148"/>
        <v>3.29910929280888E-2</v>
      </c>
      <c r="U1390" s="5">
        <f t="shared" si="149"/>
        <v>3.3653394107208069E-3</v>
      </c>
      <c r="V1390" s="18">
        <f t="shared" si="150"/>
        <v>9.0386555967366571E-5</v>
      </c>
      <c r="W1390" s="18">
        <f t="shared" si="151"/>
        <v>8.3155631489977252E-5</v>
      </c>
      <c r="X1390" s="5">
        <f>LOOKUP(G149,'Load Factor Adjustment'!$A$2:$A$15,'Load Factor Adjustment'!$D$2:$D$15)</f>
        <v>0.68571428571428572</v>
      </c>
      <c r="Y1390" s="5">
        <f t="shared" si="152"/>
        <v>2.3076613102085532E-3</v>
      </c>
      <c r="Z1390" s="18">
        <f t="shared" si="153"/>
        <v>5.7021004450270117E-5</v>
      </c>
    </row>
    <row r="1391" spans="1:26" s="5" customFormat="1" ht="15" customHeight="1" x14ac:dyDescent="0.25">
      <c r="A1391" s="2">
        <v>2018</v>
      </c>
      <c r="B1391" s="2">
        <v>2743</v>
      </c>
      <c r="C1391" s="3" t="s">
        <v>17</v>
      </c>
      <c r="D1391" s="4">
        <v>43262</v>
      </c>
      <c r="E1391" s="2">
        <v>7641</v>
      </c>
      <c r="F1391" s="3" t="s">
        <v>5</v>
      </c>
      <c r="G1391" s="3" t="s">
        <v>1</v>
      </c>
      <c r="H1391" s="3" t="s">
        <v>8</v>
      </c>
      <c r="I1391" s="2">
        <v>1998</v>
      </c>
      <c r="J1391" s="2">
        <v>400</v>
      </c>
      <c r="K1391" s="2">
        <v>92</v>
      </c>
      <c r="L1391" s="2">
        <v>0.7</v>
      </c>
      <c r="M1391" s="1">
        <v>6.54</v>
      </c>
      <c r="N1391" s="1">
        <v>1.4999999999999999E-4</v>
      </c>
      <c r="O1391" s="1">
        <v>0.55200000000000005</v>
      </c>
      <c r="P1391" s="1">
        <v>4.0200000000000001E-5</v>
      </c>
      <c r="Q1391" s="1">
        <v>0.22829629334828699</v>
      </c>
      <c r="R1391" s="1">
        <v>2.70888881804132E-2</v>
      </c>
      <c r="S1391" s="16"/>
      <c r="T1391" s="16"/>
      <c r="V1391" s="18"/>
      <c r="W1391" s="18"/>
      <c r="Z1391" s="18"/>
    </row>
    <row r="1392" spans="1:26" s="5" customFormat="1" x14ac:dyDescent="0.25">
      <c r="A1392" s="2">
        <v>2018</v>
      </c>
      <c r="B1392" s="2">
        <v>2743</v>
      </c>
      <c r="C1392" s="3" t="s">
        <v>17</v>
      </c>
      <c r="D1392" s="4">
        <v>43262</v>
      </c>
      <c r="E1392" s="2">
        <v>7642</v>
      </c>
      <c r="F1392" s="3" t="s">
        <v>2</v>
      </c>
      <c r="G1392" s="3" t="s">
        <v>1</v>
      </c>
      <c r="H1392" s="3" t="s">
        <v>0</v>
      </c>
      <c r="I1392" s="2">
        <v>2017</v>
      </c>
      <c r="J1392" s="2">
        <v>400</v>
      </c>
      <c r="K1392" s="2">
        <v>105</v>
      </c>
      <c r="L1392" s="2">
        <v>0.7</v>
      </c>
      <c r="M1392" s="1">
        <v>0.26</v>
      </c>
      <c r="N1392" s="1">
        <v>3.9999999999999998E-6</v>
      </c>
      <c r="O1392" s="1">
        <v>8.9999999999999993E-3</v>
      </c>
      <c r="P1392" s="1">
        <v>3.9999999999999998E-7</v>
      </c>
      <c r="Q1392" s="1">
        <v>8.6851847275616796E-3</v>
      </c>
      <c r="R1392" s="1">
        <v>3.1759257493138798E-4</v>
      </c>
      <c r="S1392" s="16">
        <f t="shared" si="147"/>
        <v>0.2196111086207253</v>
      </c>
      <c r="T1392" s="16">
        <f t="shared" si="148"/>
        <v>2.6771295605481811E-2</v>
      </c>
      <c r="U1392" s="5">
        <f t="shared" si="149"/>
        <v>6.0167427019376793E-4</v>
      </c>
      <c r="V1392" s="18">
        <f t="shared" si="150"/>
        <v>7.3346015357484407E-5</v>
      </c>
      <c r="W1392" s="18">
        <f t="shared" si="151"/>
        <v>6.7478334128885658E-5</v>
      </c>
      <c r="X1392" s="5">
        <f>LOOKUP(G151,'Load Factor Adjustment'!$A$2:$A$15,'Load Factor Adjustment'!$D$2:$D$15)</f>
        <v>0.68571428571428572</v>
      </c>
      <c r="Y1392" s="5">
        <f t="shared" si="152"/>
        <v>4.1257664241858372E-4</v>
      </c>
      <c r="Z1392" s="18">
        <f t="shared" si="153"/>
        <v>4.6270857688378736E-5</v>
      </c>
    </row>
    <row r="1393" spans="1:26" s="5" customFormat="1" ht="15" customHeight="1" x14ac:dyDescent="0.25">
      <c r="A1393" s="2">
        <v>2018</v>
      </c>
      <c r="B1393" s="2">
        <v>2744</v>
      </c>
      <c r="C1393" s="3" t="s">
        <v>17</v>
      </c>
      <c r="D1393" s="4">
        <v>43272</v>
      </c>
      <c r="E1393" s="2">
        <v>7639</v>
      </c>
      <c r="F1393" s="3" t="s">
        <v>5</v>
      </c>
      <c r="G1393" s="3" t="s">
        <v>1</v>
      </c>
      <c r="H1393" s="3" t="s">
        <v>4</v>
      </c>
      <c r="I1393" s="2">
        <v>1975</v>
      </c>
      <c r="J1393" s="2">
        <v>150</v>
      </c>
      <c r="K1393" s="2">
        <v>45</v>
      </c>
      <c r="L1393" s="2">
        <v>0.7</v>
      </c>
      <c r="M1393" s="1">
        <v>6.51</v>
      </c>
      <c r="N1393" s="1">
        <v>9.7999999999999997E-5</v>
      </c>
      <c r="O1393" s="1">
        <v>0.54700000000000004</v>
      </c>
      <c r="P1393" s="1">
        <v>4.2400000000000001E-5</v>
      </c>
      <c r="Q1393" s="1">
        <v>3.7581250431964801E-2</v>
      </c>
      <c r="R1393" s="1">
        <v>4.4389581758415E-3</v>
      </c>
      <c r="S1393" s="16"/>
      <c r="T1393" s="16"/>
      <c r="V1393" s="18"/>
      <c r="W1393" s="18"/>
      <c r="Z1393" s="18"/>
    </row>
    <row r="1394" spans="1:26" s="5" customFormat="1" x14ac:dyDescent="0.25">
      <c r="A1394" s="2">
        <v>2018</v>
      </c>
      <c r="B1394" s="2">
        <v>2744</v>
      </c>
      <c r="C1394" s="3" t="s">
        <v>17</v>
      </c>
      <c r="D1394" s="4">
        <v>43272</v>
      </c>
      <c r="E1394" s="2">
        <v>7640</v>
      </c>
      <c r="F1394" s="3" t="s">
        <v>2</v>
      </c>
      <c r="G1394" s="3" t="s">
        <v>1</v>
      </c>
      <c r="H1394" s="3" t="s">
        <v>0</v>
      </c>
      <c r="I1394" s="2">
        <v>2015</v>
      </c>
      <c r="J1394" s="2">
        <v>150</v>
      </c>
      <c r="K1394" s="2">
        <v>50</v>
      </c>
      <c r="L1394" s="2">
        <v>0.7</v>
      </c>
      <c r="M1394" s="1">
        <v>2.74</v>
      </c>
      <c r="N1394" s="1">
        <v>3.6000000000000001E-5</v>
      </c>
      <c r="O1394" s="1">
        <v>8.9999999999999993E-3</v>
      </c>
      <c r="P1394" s="1">
        <v>8.9999999999999996E-7</v>
      </c>
      <c r="Q1394" s="1">
        <v>1.6012731269502499E-2</v>
      </c>
      <c r="R1394" s="1">
        <v>5.5989580029214799E-5</v>
      </c>
      <c r="S1394" s="16">
        <f t="shared" si="147"/>
        <v>2.1568519162462302E-2</v>
      </c>
      <c r="T1394" s="16">
        <f t="shared" si="148"/>
        <v>4.382968595812285E-3</v>
      </c>
      <c r="U1394" s="5">
        <f t="shared" si="149"/>
        <v>5.9091833321814528E-5</v>
      </c>
      <c r="V1394" s="18">
        <f t="shared" si="150"/>
        <v>1.200813313921174E-5</v>
      </c>
      <c r="W1394" s="18">
        <f t="shared" si="151"/>
        <v>1.1047482488074802E-5</v>
      </c>
      <c r="X1394" s="5">
        <f>LOOKUP(G153,'Load Factor Adjustment'!$A$2:$A$15,'Load Factor Adjustment'!$D$2:$D$15)</f>
        <v>0.68571428571428572</v>
      </c>
      <c r="Y1394" s="5">
        <f t="shared" si="152"/>
        <v>4.0520114277815677E-5</v>
      </c>
      <c r="Z1394" s="18">
        <f t="shared" si="153"/>
        <v>7.5754165632512931E-6</v>
      </c>
    </row>
    <row r="1395" spans="1:26" s="5" customFormat="1" ht="15" customHeight="1" x14ac:dyDescent="0.25">
      <c r="A1395" s="2">
        <v>2018</v>
      </c>
      <c r="B1395" s="2">
        <v>2745</v>
      </c>
      <c r="C1395" s="3" t="s">
        <v>17</v>
      </c>
      <c r="D1395" s="4">
        <v>43192</v>
      </c>
      <c r="E1395" s="2">
        <v>7637</v>
      </c>
      <c r="F1395" s="3" t="s">
        <v>5</v>
      </c>
      <c r="G1395" s="3" t="s">
        <v>1</v>
      </c>
      <c r="H1395" s="3" t="s">
        <v>4</v>
      </c>
      <c r="I1395" s="2">
        <v>1961</v>
      </c>
      <c r="J1395" s="2">
        <v>350</v>
      </c>
      <c r="K1395" s="2">
        <v>61</v>
      </c>
      <c r="L1395" s="2">
        <v>0.7</v>
      </c>
      <c r="M1395" s="1">
        <v>12.09</v>
      </c>
      <c r="N1395" s="1">
        <v>2.7999999999999998E-4</v>
      </c>
      <c r="O1395" s="1">
        <v>0.60499999999999998</v>
      </c>
      <c r="P1395" s="1">
        <v>4.3999999999999999E-5</v>
      </c>
      <c r="Q1395" s="1">
        <v>0.25451967558357103</v>
      </c>
      <c r="R1395" s="1">
        <v>1.8664776298856899E-2</v>
      </c>
      <c r="S1395" s="16"/>
      <c r="T1395" s="16"/>
      <c r="V1395" s="18"/>
      <c r="W1395" s="18"/>
      <c r="Z1395" s="18"/>
    </row>
    <row r="1396" spans="1:26" s="5" customFormat="1" x14ac:dyDescent="0.25">
      <c r="A1396" s="2">
        <v>2018</v>
      </c>
      <c r="B1396" s="2">
        <v>2745</v>
      </c>
      <c r="C1396" s="3" t="s">
        <v>17</v>
      </c>
      <c r="D1396" s="4">
        <v>43192</v>
      </c>
      <c r="E1396" s="2">
        <v>7638</v>
      </c>
      <c r="F1396" s="3" t="s">
        <v>2</v>
      </c>
      <c r="G1396" s="3" t="s">
        <v>1</v>
      </c>
      <c r="H1396" s="3" t="s">
        <v>0</v>
      </c>
      <c r="I1396" s="2">
        <v>2016</v>
      </c>
      <c r="J1396" s="2">
        <v>350</v>
      </c>
      <c r="K1396" s="2">
        <v>67</v>
      </c>
      <c r="L1396" s="2">
        <v>0.7</v>
      </c>
      <c r="M1396" s="1">
        <v>2.74</v>
      </c>
      <c r="N1396" s="1">
        <v>3.6000000000000001E-5</v>
      </c>
      <c r="O1396" s="1">
        <v>8.9999999999999993E-3</v>
      </c>
      <c r="P1396" s="1">
        <v>8.9999999999999996E-7</v>
      </c>
      <c r="Q1396" s="1">
        <v>5.0717862003480399E-2</v>
      </c>
      <c r="R1396" s="1">
        <v>1.9134547505037899E-4</v>
      </c>
      <c r="S1396" s="16">
        <f t="shared" si="147"/>
        <v>0.20380181358009064</v>
      </c>
      <c r="T1396" s="16">
        <f t="shared" si="148"/>
        <v>1.8473430823806519E-2</v>
      </c>
      <c r="U1396" s="5">
        <f t="shared" si="149"/>
        <v>5.5836113309613877E-4</v>
      </c>
      <c r="V1396" s="18">
        <f t="shared" si="150"/>
        <v>5.0612139243305528E-5</v>
      </c>
      <c r="W1396" s="18">
        <f t="shared" si="151"/>
        <v>4.656316810384109E-5</v>
      </c>
      <c r="X1396" s="5">
        <f>LOOKUP(G155,'Load Factor Adjustment'!$A$2:$A$15,'Load Factor Adjustment'!$D$2:$D$15)</f>
        <v>0.68571428571428572</v>
      </c>
      <c r="Y1396" s="5">
        <f t="shared" si="152"/>
        <v>3.8287620555163803E-4</v>
      </c>
      <c r="Z1396" s="18">
        <f t="shared" si="153"/>
        <v>3.1929029556919607E-5</v>
      </c>
    </row>
    <row r="1397" spans="1:26" s="5" customFormat="1" ht="15" customHeight="1" x14ac:dyDescent="0.25">
      <c r="A1397" s="2">
        <v>2018</v>
      </c>
      <c r="B1397" s="2">
        <v>2746</v>
      </c>
      <c r="C1397" s="3" t="s">
        <v>17</v>
      </c>
      <c r="D1397" s="4">
        <v>43259</v>
      </c>
      <c r="E1397" s="2">
        <v>7635</v>
      </c>
      <c r="F1397" s="3" t="s">
        <v>5</v>
      </c>
      <c r="G1397" s="3" t="s">
        <v>1</v>
      </c>
      <c r="H1397" s="3" t="s">
        <v>4</v>
      </c>
      <c r="I1397" s="2">
        <v>1977</v>
      </c>
      <c r="J1397" s="2">
        <v>500</v>
      </c>
      <c r="K1397" s="2">
        <v>180</v>
      </c>
      <c r="L1397" s="2">
        <v>0.7</v>
      </c>
      <c r="M1397" s="1">
        <v>11.16</v>
      </c>
      <c r="N1397" s="1">
        <v>2.5999999999999998E-4</v>
      </c>
      <c r="O1397" s="1">
        <v>0.39600000000000002</v>
      </c>
      <c r="P1397" s="1">
        <v>2.8799999999999999E-5</v>
      </c>
      <c r="Q1397" s="1">
        <v>0.99166663977213998</v>
      </c>
      <c r="R1397" s="1">
        <v>5.1499998307024702E-2</v>
      </c>
      <c r="S1397" s="16"/>
      <c r="T1397" s="16"/>
      <c r="V1397" s="18"/>
      <c r="W1397" s="18"/>
      <c r="Z1397" s="18"/>
    </row>
    <row r="1398" spans="1:26" s="5" customFormat="1" x14ac:dyDescent="0.25">
      <c r="A1398" s="2">
        <v>2018</v>
      </c>
      <c r="B1398" s="2">
        <v>2746</v>
      </c>
      <c r="C1398" s="3" t="s">
        <v>17</v>
      </c>
      <c r="D1398" s="4">
        <v>43259</v>
      </c>
      <c r="E1398" s="2">
        <v>7636</v>
      </c>
      <c r="F1398" s="3" t="s">
        <v>2</v>
      </c>
      <c r="G1398" s="3" t="s">
        <v>1</v>
      </c>
      <c r="H1398" s="3" t="s">
        <v>0</v>
      </c>
      <c r="I1398" s="2">
        <v>2017</v>
      </c>
      <c r="J1398" s="2">
        <v>500</v>
      </c>
      <c r="K1398" s="2">
        <v>114</v>
      </c>
      <c r="L1398" s="2">
        <v>0.7</v>
      </c>
      <c r="M1398" s="1">
        <v>0.26</v>
      </c>
      <c r="N1398" s="1">
        <v>3.9999999999999998E-6</v>
      </c>
      <c r="O1398" s="1">
        <v>8.9999999999999993E-3</v>
      </c>
      <c r="P1398" s="1">
        <v>3.9999999999999998E-7</v>
      </c>
      <c r="Q1398" s="1">
        <v>1.18749993772194E-2</v>
      </c>
      <c r="R1398" s="1">
        <v>4.3981479079903201E-4</v>
      </c>
      <c r="S1398" s="16">
        <f t="shared" si="147"/>
        <v>0.97979164039492062</v>
      </c>
      <c r="T1398" s="16">
        <f t="shared" si="148"/>
        <v>5.1060183516225668E-2</v>
      </c>
      <c r="U1398" s="5">
        <f t="shared" si="149"/>
        <v>2.6843606586162208E-3</v>
      </c>
      <c r="V1398" s="18">
        <f t="shared" si="150"/>
        <v>1.3989091374308404E-4</v>
      </c>
      <c r="W1398" s="18">
        <f t="shared" si="151"/>
        <v>1.2869964064363731E-4</v>
      </c>
      <c r="X1398" s="5">
        <f>LOOKUP(G157,'Load Factor Adjustment'!$A$2:$A$15,'Load Factor Adjustment'!$D$2:$D$15)</f>
        <v>0.68571428571428572</v>
      </c>
      <c r="Y1398" s="5">
        <f t="shared" si="152"/>
        <v>1.8407044516225515E-3</v>
      </c>
      <c r="Z1398" s="18">
        <f t="shared" si="153"/>
        <v>8.8251182155637016E-5</v>
      </c>
    </row>
    <row r="1399" spans="1:26" s="5" customFormat="1" ht="15" customHeight="1" x14ac:dyDescent="0.25">
      <c r="A1399" s="2">
        <v>2018</v>
      </c>
      <c r="B1399" s="2">
        <v>2747</v>
      </c>
      <c r="C1399" s="3" t="s">
        <v>17</v>
      </c>
      <c r="D1399" s="4">
        <v>43272</v>
      </c>
      <c r="E1399" s="2">
        <v>7633</v>
      </c>
      <c r="F1399" s="3" t="s">
        <v>5</v>
      </c>
      <c r="G1399" s="3" t="s">
        <v>1</v>
      </c>
      <c r="H1399" s="3" t="s">
        <v>4</v>
      </c>
      <c r="I1399" s="2">
        <v>1977</v>
      </c>
      <c r="J1399" s="2">
        <v>250</v>
      </c>
      <c r="K1399" s="2">
        <v>73</v>
      </c>
      <c r="L1399" s="2">
        <v>0.7</v>
      </c>
      <c r="M1399" s="1">
        <v>12.09</v>
      </c>
      <c r="N1399" s="1">
        <v>2.7999999999999998E-4</v>
      </c>
      <c r="O1399" s="1">
        <v>0.60499999999999998</v>
      </c>
      <c r="P1399" s="1">
        <v>4.3999999999999999E-5</v>
      </c>
      <c r="Q1399" s="1">
        <v>0.215592206478397</v>
      </c>
      <c r="R1399" s="1">
        <v>1.5644868884970999E-2</v>
      </c>
      <c r="S1399" s="16"/>
      <c r="T1399" s="16"/>
      <c r="V1399" s="18"/>
      <c r="W1399" s="18"/>
      <c r="Z1399" s="18"/>
    </row>
    <row r="1400" spans="1:26" s="5" customFormat="1" x14ac:dyDescent="0.25">
      <c r="A1400" s="2">
        <v>2018</v>
      </c>
      <c r="B1400" s="2">
        <v>2747</v>
      </c>
      <c r="C1400" s="3" t="s">
        <v>17</v>
      </c>
      <c r="D1400" s="4">
        <v>43272</v>
      </c>
      <c r="E1400" s="2">
        <v>7634</v>
      </c>
      <c r="F1400" s="3" t="s">
        <v>2</v>
      </c>
      <c r="G1400" s="3" t="s">
        <v>1</v>
      </c>
      <c r="H1400" s="3" t="s">
        <v>0</v>
      </c>
      <c r="I1400" s="2">
        <v>2015</v>
      </c>
      <c r="J1400" s="2">
        <v>250</v>
      </c>
      <c r="K1400" s="2">
        <v>50</v>
      </c>
      <c r="L1400" s="2">
        <v>0.7</v>
      </c>
      <c r="M1400" s="1">
        <v>2.74</v>
      </c>
      <c r="N1400" s="1">
        <v>3.6000000000000001E-5</v>
      </c>
      <c r="O1400" s="1">
        <v>8.9999999999999993E-3</v>
      </c>
      <c r="P1400" s="1">
        <v>8.9999999999999996E-7</v>
      </c>
      <c r="Q1400" s="1">
        <v>2.6861496563466099E-2</v>
      </c>
      <c r="R1400" s="1">
        <v>9.7656244298611398E-5</v>
      </c>
      <c r="S1400" s="16">
        <f t="shared" si="147"/>
        <v>0.18873070991493091</v>
      </c>
      <c r="T1400" s="16">
        <f t="shared" si="148"/>
        <v>1.5547212640672388E-2</v>
      </c>
      <c r="U1400" s="5">
        <f t="shared" si="149"/>
        <v>5.1707043812309836E-4</v>
      </c>
      <c r="V1400" s="18">
        <f t="shared" si="150"/>
        <v>4.2595103125129829E-5</v>
      </c>
      <c r="W1400" s="18">
        <f t="shared" si="151"/>
        <v>3.9187494875119442E-5</v>
      </c>
      <c r="X1400" s="5">
        <f>LOOKUP(G159,'Load Factor Adjustment'!$A$2:$A$15,'Load Factor Adjustment'!$D$2:$D$15)</f>
        <v>0.68571428571428572</v>
      </c>
      <c r="Y1400" s="5">
        <f t="shared" si="152"/>
        <v>3.5456258614155315E-4</v>
      </c>
      <c r="Z1400" s="18">
        <f t="shared" si="153"/>
        <v>2.687142505722476E-5</v>
      </c>
    </row>
    <row r="1401" spans="1:26" s="5" customFormat="1" ht="15" customHeight="1" x14ac:dyDescent="0.25">
      <c r="A1401" s="2">
        <v>2018</v>
      </c>
      <c r="B1401" s="2">
        <v>2748</v>
      </c>
      <c r="C1401" s="3" t="s">
        <v>17</v>
      </c>
      <c r="D1401" s="4">
        <v>43271</v>
      </c>
      <c r="E1401" s="2">
        <v>7631</v>
      </c>
      <c r="F1401" s="3" t="s">
        <v>5</v>
      </c>
      <c r="G1401" s="3" t="s">
        <v>1</v>
      </c>
      <c r="H1401" s="3" t="s">
        <v>4</v>
      </c>
      <c r="I1401" s="2">
        <v>1977</v>
      </c>
      <c r="J1401" s="2">
        <v>500</v>
      </c>
      <c r="K1401" s="2">
        <v>216</v>
      </c>
      <c r="L1401" s="2">
        <v>0.7</v>
      </c>
      <c r="M1401" s="1">
        <v>11.16</v>
      </c>
      <c r="N1401" s="1">
        <v>2.5999999999999998E-4</v>
      </c>
      <c r="O1401" s="1">
        <v>0.39600000000000002</v>
      </c>
      <c r="P1401" s="1">
        <v>2.8799999999999999E-5</v>
      </c>
      <c r="Q1401" s="1">
        <v>1.18999996772657</v>
      </c>
      <c r="R1401" s="1">
        <v>6.1799997968429603E-2</v>
      </c>
      <c r="S1401" s="16"/>
      <c r="T1401" s="16"/>
      <c r="V1401" s="18"/>
      <c r="W1401" s="18"/>
      <c r="Z1401" s="18"/>
    </row>
    <row r="1402" spans="1:26" s="5" customFormat="1" x14ac:dyDescent="0.25">
      <c r="A1402" s="2">
        <v>2018</v>
      </c>
      <c r="B1402" s="2">
        <v>2748</v>
      </c>
      <c r="C1402" s="3" t="s">
        <v>17</v>
      </c>
      <c r="D1402" s="4">
        <v>43271</v>
      </c>
      <c r="E1402" s="2">
        <v>7632</v>
      </c>
      <c r="F1402" s="3" t="s">
        <v>2</v>
      </c>
      <c r="G1402" s="3" t="s">
        <v>1</v>
      </c>
      <c r="H1402" s="3" t="s">
        <v>0</v>
      </c>
      <c r="I1402" s="2">
        <v>2017</v>
      </c>
      <c r="J1402" s="2">
        <v>500</v>
      </c>
      <c r="K1402" s="2">
        <v>115</v>
      </c>
      <c r="L1402" s="2">
        <v>0.7</v>
      </c>
      <c r="M1402" s="1">
        <v>0.26</v>
      </c>
      <c r="N1402" s="1">
        <v>3.9999999999999998E-6</v>
      </c>
      <c r="O1402" s="1">
        <v>8.9999999999999993E-3</v>
      </c>
      <c r="P1402" s="1">
        <v>3.9999999999999998E-7</v>
      </c>
      <c r="Q1402" s="1">
        <v>1.1979166038423099E-2</v>
      </c>
      <c r="R1402" s="1">
        <v>4.4367281527972501E-4</v>
      </c>
      <c r="S1402" s="16">
        <f t="shared" si="147"/>
        <v>1.1780208016881468</v>
      </c>
      <c r="T1402" s="16">
        <f t="shared" si="148"/>
        <v>6.1356325153149878E-2</v>
      </c>
      <c r="U1402" s="5">
        <f t="shared" si="149"/>
        <v>3.2274542512004023E-3</v>
      </c>
      <c r="V1402" s="18">
        <f t="shared" si="150"/>
        <v>1.680995209675339E-4</v>
      </c>
      <c r="W1402" s="18">
        <f t="shared" si="151"/>
        <v>1.546515592901312E-4</v>
      </c>
      <c r="X1402" s="5">
        <f>LOOKUP(G161,'Load Factor Adjustment'!$A$2:$A$15,'Load Factor Adjustment'!$D$2:$D$15)</f>
        <v>0.68571428571428572</v>
      </c>
      <c r="Y1402" s="5">
        <f t="shared" si="152"/>
        <v>2.2131114865374187E-3</v>
      </c>
      <c r="Z1402" s="18">
        <f t="shared" si="153"/>
        <v>1.0604678351323282E-4</v>
      </c>
    </row>
    <row r="1403" spans="1:26" s="5" customFormat="1" ht="15" customHeight="1" x14ac:dyDescent="0.25">
      <c r="A1403" s="2">
        <v>2018</v>
      </c>
      <c r="B1403" s="2">
        <v>2749</v>
      </c>
      <c r="C1403" s="3" t="s">
        <v>17</v>
      </c>
      <c r="D1403" s="4">
        <v>43193</v>
      </c>
      <c r="E1403" s="2">
        <v>7628</v>
      </c>
      <c r="F1403" s="3" t="s">
        <v>5</v>
      </c>
      <c r="G1403" s="3" t="s">
        <v>1</v>
      </c>
      <c r="H1403" s="3" t="s">
        <v>4</v>
      </c>
      <c r="I1403" s="2">
        <v>1976</v>
      </c>
      <c r="J1403" s="2">
        <v>400</v>
      </c>
      <c r="K1403" s="2">
        <v>114</v>
      </c>
      <c r="L1403" s="2">
        <v>0.7</v>
      </c>
      <c r="M1403" s="1">
        <v>12.09</v>
      </c>
      <c r="N1403" s="1">
        <v>2.7999999999999998E-4</v>
      </c>
      <c r="O1403" s="1">
        <v>0.60499999999999998</v>
      </c>
      <c r="P1403" s="1">
        <v>4.3999999999999999E-5</v>
      </c>
      <c r="Q1403" s="1">
        <v>0.54361111037989995</v>
      </c>
      <c r="R1403" s="1">
        <v>3.9864814952125301E-2</v>
      </c>
      <c r="S1403" s="16"/>
      <c r="T1403" s="16"/>
      <c r="V1403" s="18"/>
      <c r="W1403" s="18"/>
      <c r="Z1403" s="18"/>
    </row>
    <row r="1404" spans="1:26" s="5" customFormat="1" x14ac:dyDescent="0.25">
      <c r="A1404" s="2">
        <v>2018</v>
      </c>
      <c r="B1404" s="2">
        <v>2749</v>
      </c>
      <c r="C1404" s="3" t="s">
        <v>17</v>
      </c>
      <c r="D1404" s="4">
        <v>43193</v>
      </c>
      <c r="E1404" s="2">
        <v>7630</v>
      </c>
      <c r="F1404" s="3" t="s">
        <v>2</v>
      </c>
      <c r="G1404" s="3" t="s">
        <v>1</v>
      </c>
      <c r="H1404" s="3" t="s">
        <v>0</v>
      </c>
      <c r="I1404" s="2">
        <v>2017</v>
      </c>
      <c r="J1404" s="2">
        <v>400</v>
      </c>
      <c r="K1404" s="2">
        <v>115</v>
      </c>
      <c r="L1404" s="2">
        <v>0.7</v>
      </c>
      <c r="M1404" s="1">
        <v>0.26</v>
      </c>
      <c r="N1404" s="1">
        <v>3.9999999999999998E-6</v>
      </c>
      <c r="O1404" s="1">
        <v>8.9999999999999993E-3</v>
      </c>
      <c r="P1404" s="1">
        <v>3.9999999999999998E-7</v>
      </c>
      <c r="Q1404" s="1">
        <v>9.5123451778056506E-3</v>
      </c>
      <c r="R1404" s="1">
        <v>3.4783948682961499E-4</v>
      </c>
      <c r="S1404" s="16">
        <f t="shared" si="147"/>
        <v>0.53409876520209432</v>
      </c>
      <c r="T1404" s="16">
        <f t="shared" si="148"/>
        <v>3.9516975465295687E-2</v>
      </c>
      <c r="U1404" s="5">
        <f t="shared" si="149"/>
        <v>1.463284288224916E-3</v>
      </c>
      <c r="V1404" s="18">
        <f t="shared" si="150"/>
        <v>1.0826568620628955E-4</v>
      </c>
      <c r="W1404" s="18">
        <f t="shared" si="151"/>
        <v>9.9604431309786393E-5</v>
      </c>
      <c r="X1404" s="5">
        <f>LOOKUP(G163,'Load Factor Adjustment'!$A$2:$A$15,'Load Factor Adjustment'!$D$2:$D$15)</f>
        <v>0.97560975609756106</v>
      </c>
      <c r="Y1404" s="5">
        <f t="shared" si="152"/>
        <v>1.4275944275365035E-3</v>
      </c>
      <c r="Z1404" s="18">
        <f t="shared" si="153"/>
        <v>9.7175054936376971E-5</v>
      </c>
    </row>
    <row r="1405" spans="1:26" s="5" customFormat="1" ht="15" customHeight="1" x14ac:dyDescent="0.25">
      <c r="A1405" s="2">
        <v>2018</v>
      </c>
      <c r="B1405" s="2">
        <v>2750</v>
      </c>
      <c r="C1405" s="3" t="s">
        <v>17</v>
      </c>
      <c r="D1405" s="4">
        <v>43294</v>
      </c>
      <c r="E1405" s="2">
        <v>7626</v>
      </c>
      <c r="F1405" s="3" t="s">
        <v>5</v>
      </c>
      <c r="G1405" s="3" t="s">
        <v>1</v>
      </c>
      <c r="H1405" s="3" t="s">
        <v>4</v>
      </c>
      <c r="I1405" s="2">
        <v>1988</v>
      </c>
      <c r="J1405" s="2">
        <v>400</v>
      </c>
      <c r="K1405" s="2">
        <v>97</v>
      </c>
      <c r="L1405" s="2">
        <v>0.7</v>
      </c>
      <c r="M1405" s="1">
        <v>8.17</v>
      </c>
      <c r="N1405" s="1">
        <v>1.9000000000000001E-4</v>
      </c>
      <c r="O1405" s="1">
        <v>0.47899999999999998</v>
      </c>
      <c r="P1405" s="1">
        <v>3.6100000000000003E-5</v>
      </c>
      <c r="Q1405" s="1">
        <v>0.31285493742438503</v>
      </c>
      <c r="R1405" s="1">
        <v>2.73096903812272E-2</v>
      </c>
      <c r="S1405" s="16"/>
      <c r="T1405" s="16"/>
      <c r="V1405" s="18"/>
      <c r="W1405" s="18"/>
      <c r="Z1405" s="18"/>
    </row>
    <row r="1406" spans="1:26" s="5" customFormat="1" x14ac:dyDescent="0.25">
      <c r="A1406" s="2">
        <v>2018</v>
      </c>
      <c r="B1406" s="2">
        <v>2750</v>
      </c>
      <c r="C1406" s="3" t="s">
        <v>17</v>
      </c>
      <c r="D1406" s="4">
        <v>43294</v>
      </c>
      <c r="E1406" s="2">
        <v>7627</v>
      </c>
      <c r="F1406" s="3" t="s">
        <v>2</v>
      </c>
      <c r="G1406" s="3" t="s">
        <v>1</v>
      </c>
      <c r="H1406" s="3" t="s">
        <v>0</v>
      </c>
      <c r="I1406" s="2">
        <v>2017</v>
      </c>
      <c r="J1406" s="2">
        <v>400</v>
      </c>
      <c r="K1406" s="2">
        <v>115</v>
      </c>
      <c r="L1406" s="2">
        <v>0.7</v>
      </c>
      <c r="M1406" s="1">
        <v>0.26</v>
      </c>
      <c r="N1406" s="1">
        <v>3.9999999999999998E-6</v>
      </c>
      <c r="O1406" s="1">
        <v>8.9999999999999993E-3</v>
      </c>
      <c r="P1406" s="1">
        <v>3.9999999999999998E-7</v>
      </c>
      <c r="Q1406" s="1">
        <v>9.5123451778056506E-3</v>
      </c>
      <c r="R1406" s="1">
        <v>3.4783948682961499E-4</v>
      </c>
      <c r="S1406" s="16">
        <f t="shared" si="147"/>
        <v>0.30334259224657939</v>
      </c>
      <c r="T1406" s="16">
        <f t="shared" si="148"/>
        <v>2.6961850894397586E-2</v>
      </c>
      <c r="U1406" s="5">
        <f t="shared" si="149"/>
        <v>8.3107559519610792E-4</v>
      </c>
      <c r="V1406" s="18">
        <f t="shared" si="150"/>
        <v>7.3868084642185166E-5</v>
      </c>
      <c r="W1406" s="18">
        <f t="shared" si="151"/>
        <v>6.7958637870810359E-5</v>
      </c>
      <c r="X1406" s="5">
        <f>LOOKUP(G165,'Load Factor Adjustment'!$A$2:$A$15,'Load Factor Adjustment'!$D$2:$D$15)</f>
        <v>0.68571428571428572</v>
      </c>
      <c r="Y1406" s="5">
        <f t="shared" si="152"/>
        <v>5.6988040813447396E-4</v>
      </c>
      <c r="Z1406" s="18">
        <f t="shared" si="153"/>
        <v>4.6600208825698535E-5</v>
      </c>
    </row>
    <row r="1407" spans="1:26" s="5" customFormat="1" ht="15" customHeight="1" x14ac:dyDescent="0.25">
      <c r="A1407" s="2">
        <v>2018</v>
      </c>
      <c r="B1407" s="2">
        <v>2751</v>
      </c>
      <c r="C1407" s="3" t="s">
        <v>17</v>
      </c>
      <c r="D1407" s="4">
        <v>43308</v>
      </c>
      <c r="E1407" s="2">
        <v>7624</v>
      </c>
      <c r="F1407" s="3" t="s">
        <v>5</v>
      </c>
      <c r="G1407" s="3" t="s">
        <v>1</v>
      </c>
      <c r="H1407" s="3" t="s">
        <v>8</v>
      </c>
      <c r="I1407" s="2">
        <v>1998</v>
      </c>
      <c r="J1407" s="2">
        <v>500</v>
      </c>
      <c r="K1407" s="2">
        <v>89</v>
      </c>
      <c r="L1407" s="2">
        <v>0.7</v>
      </c>
      <c r="M1407" s="1">
        <v>6.54</v>
      </c>
      <c r="N1407" s="1">
        <v>1.4999999999999999E-4</v>
      </c>
      <c r="O1407" s="1">
        <v>0.55200000000000005</v>
      </c>
      <c r="P1407" s="1">
        <v>4.0200000000000001E-5</v>
      </c>
      <c r="Q1407" s="1">
        <v>0.28636573748973698</v>
      </c>
      <c r="R1407" s="1">
        <v>3.55175917240515E-2</v>
      </c>
      <c r="S1407" s="16"/>
      <c r="T1407" s="16"/>
      <c r="V1407" s="18"/>
      <c r="W1407" s="18"/>
      <c r="Z1407" s="18"/>
    </row>
    <row r="1408" spans="1:26" s="5" customFormat="1" x14ac:dyDescent="0.25">
      <c r="A1408" s="2">
        <v>2018</v>
      </c>
      <c r="B1408" s="2">
        <v>2751</v>
      </c>
      <c r="C1408" s="3" t="s">
        <v>17</v>
      </c>
      <c r="D1408" s="4">
        <v>43308</v>
      </c>
      <c r="E1408" s="2">
        <v>7625</v>
      </c>
      <c r="F1408" s="3" t="s">
        <v>2</v>
      </c>
      <c r="G1408" s="3" t="s">
        <v>1</v>
      </c>
      <c r="H1408" s="3" t="s">
        <v>0</v>
      </c>
      <c r="I1408" s="2">
        <v>2016</v>
      </c>
      <c r="J1408" s="2">
        <v>500</v>
      </c>
      <c r="K1408" s="2">
        <v>105</v>
      </c>
      <c r="L1408" s="2">
        <v>0.7</v>
      </c>
      <c r="M1408" s="1">
        <v>0.26</v>
      </c>
      <c r="N1408" s="1">
        <v>3.9999999999999998E-6</v>
      </c>
      <c r="O1408" s="1">
        <v>8.9999999999999993E-3</v>
      </c>
      <c r="P1408" s="1">
        <v>3.9999999999999998E-7</v>
      </c>
      <c r="Q1408" s="1">
        <v>1.0937499426386299E-2</v>
      </c>
      <c r="R1408" s="1">
        <v>4.0509257047279202E-4</v>
      </c>
      <c r="S1408" s="16">
        <f t="shared" si="147"/>
        <v>0.27542823806335071</v>
      </c>
      <c r="T1408" s="16">
        <f t="shared" si="148"/>
        <v>3.5112499153578711E-2</v>
      </c>
      <c r="U1408" s="5">
        <f t="shared" si="149"/>
        <v>7.5459791250233072E-4</v>
      </c>
      <c r="V1408" s="18">
        <f t="shared" si="150"/>
        <v>9.6198627818023863E-5</v>
      </c>
      <c r="W1408" s="18">
        <f t="shared" si="151"/>
        <v>8.8502737592581956E-5</v>
      </c>
      <c r="X1408" s="5">
        <f>LOOKUP(G167,'Load Factor Adjustment'!$A$2:$A$15,'Load Factor Adjustment'!$D$2:$D$15)</f>
        <v>0.68571428571428572</v>
      </c>
      <c r="Y1408" s="5">
        <f t="shared" si="152"/>
        <v>5.1743856857302682E-4</v>
      </c>
      <c r="Z1408" s="18">
        <f t="shared" si="153"/>
        <v>6.0687591492056198E-5</v>
      </c>
    </row>
    <row r="1409" spans="1:26" s="5" customFormat="1" ht="15" customHeight="1" x14ac:dyDescent="0.25">
      <c r="A1409" s="2">
        <v>2017</v>
      </c>
      <c r="B1409" s="2">
        <v>2752</v>
      </c>
      <c r="C1409" s="3" t="s">
        <v>17</v>
      </c>
      <c r="D1409" s="4">
        <v>43192</v>
      </c>
      <c r="E1409" s="2">
        <v>7622</v>
      </c>
      <c r="F1409" s="3" t="s">
        <v>5</v>
      </c>
      <c r="G1409" s="3" t="s">
        <v>1</v>
      </c>
      <c r="H1409" s="3" t="s">
        <v>6</v>
      </c>
      <c r="I1409" s="2">
        <v>2006</v>
      </c>
      <c r="J1409" s="2">
        <v>850</v>
      </c>
      <c r="K1409" s="2">
        <v>92</v>
      </c>
      <c r="L1409" s="2">
        <v>0.7</v>
      </c>
      <c r="M1409" s="1">
        <v>4.75</v>
      </c>
      <c r="N1409" s="1">
        <v>7.1000000000000005E-5</v>
      </c>
      <c r="O1409" s="1">
        <v>0.192</v>
      </c>
      <c r="P1409" s="1">
        <v>1.4100000000000001E-5</v>
      </c>
      <c r="Q1409" s="1">
        <v>0.33802190942264398</v>
      </c>
      <c r="R1409" s="1">
        <v>2.17946293910177E-2</v>
      </c>
      <c r="S1409" s="16"/>
      <c r="T1409" s="16"/>
      <c r="V1409" s="18"/>
      <c r="W1409" s="18"/>
      <c r="Z1409" s="18"/>
    </row>
    <row r="1410" spans="1:26" s="5" customFormat="1" x14ac:dyDescent="0.25">
      <c r="A1410" s="2">
        <v>2017</v>
      </c>
      <c r="B1410" s="2">
        <v>2752</v>
      </c>
      <c r="C1410" s="3" t="s">
        <v>17</v>
      </c>
      <c r="D1410" s="4">
        <v>43192</v>
      </c>
      <c r="E1410" s="2">
        <v>7623</v>
      </c>
      <c r="F1410" s="3" t="s">
        <v>2</v>
      </c>
      <c r="G1410" s="3" t="s">
        <v>1</v>
      </c>
      <c r="H1410" s="3" t="s">
        <v>0</v>
      </c>
      <c r="I1410" s="2">
        <v>2017</v>
      </c>
      <c r="J1410" s="2">
        <v>850</v>
      </c>
      <c r="K1410" s="2">
        <v>107</v>
      </c>
      <c r="L1410" s="2">
        <v>0.7</v>
      </c>
      <c r="M1410" s="1">
        <v>0.26</v>
      </c>
      <c r="N1410" s="1">
        <v>3.9999999999999998E-6</v>
      </c>
      <c r="O1410" s="1">
        <v>8.9999999999999993E-3</v>
      </c>
      <c r="P1410" s="1">
        <v>3.9999999999999998E-7</v>
      </c>
      <c r="Q1410" s="1">
        <v>1.9439157947293801E-2</v>
      </c>
      <c r="R1410" s="1">
        <v>7.5089888117065495E-4</v>
      </c>
      <c r="S1410" s="16">
        <f t="shared" si="147"/>
        <v>0.3185827514753502</v>
      </c>
      <c r="T1410" s="16">
        <f t="shared" si="148"/>
        <v>2.1043730509847047E-2</v>
      </c>
      <c r="U1410" s="5">
        <f t="shared" si="149"/>
        <v>8.7282945609684984E-4</v>
      </c>
      <c r="V1410" s="18">
        <f t="shared" si="150"/>
        <v>5.7654056191361772E-5</v>
      </c>
      <c r="W1410" s="18">
        <f t="shared" si="151"/>
        <v>5.304173169605283E-5</v>
      </c>
      <c r="X1410" s="5">
        <f>LOOKUP(G169,'Load Factor Adjustment'!$A$2:$A$15,'Load Factor Adjustment'!$D$2:$D$15)</f>
        <v>0.68571428571428572</v>
      </c>
      <c r="Y1410" s="5">
        <f t="shared" si="152"/>
        <v>5.9851162703783987E-4</v>
      </c>
      <c r="Z1410" s="18">
        <f t="shared" si="153"/>
        <v>3.6371473163007657E-5</v>
      </c>
    </row>
    <row r="1411" spans="1:26" s="5" customFormat="1" ht="15" customHeight="1" x14ac:dyDescent="0.25">
      <c r="A1411" s="2">
        <v>2018</v>
      </c>
      <c r="B1411" s="2">
        <v>2753</v>
      </c>
      <c r="C1411" s="3" t="s">
        <v>17</v>
      </c>
      <c r="D1411" s="4">
        <v>43178</v>
      </c>
      <c r="E1411" s="2">
        <v>7620</v>
      </c>
      <c r="F1411" s="3" t="s">
        <v>5</v>
      </c>
      <c r="G1411" s="3" t="s">
        <v>22</v>
      </c>
      <c r="H1411" s="3" t="s">
        <v>8</v>
      </c>
      <c r="I1411" s="2">
        <v>1999</v>
      </c>
      <c r="J1411" s="2">
        <v>800</v>
      </c>
      <c r="K1411" s="2">
        <v>49</v>
      </c>
      <c r="L1411" s="2">
        <v>0.37</v>
      </c>
      <c r="M1411" s="1">
        <v>5.26</v>
      </c>
      <c r="N1411" s="1">
        <v>9.7999999999999997E-5</v>
      </c>
      <c r="O1411" s="1">
        <v>0.48</v>
      </c>
      <c r="P1411" s="1">
        <v>3.7200000000000003E-5</v>
      </c>
      <c r="Q1411" s="1">
        <v>0.10289654758068301</v>
      </c>
      <c r="R1411" s="1">
        <v>1.4810962885771601E-2</v>
      </c>
      <c r="S1411" s="16"/>
      <c r="T1411" s="16"/>
      <c r="V1411" s="18"/>
      <c r="W1411" s="18"/>
      <c r="Z1411" s="18"/>
    </row>
    <row r="1412" spans="1:26" s="5" customFormat="1" x14ac:dyDescent="0.25">
      <c r="A1412" s="2">
        <v>2018</v>
      </c>
      <c r="B1412" s="2">
        <v>2753</v>
      </c>
      <c r="C1412" s="3" t="s">
        <v>17</v>
      </c>
      <c r="D1412" s="4">
        <v>43178</v>
      </c>
      <c r="E1412" s="2">
        <v>7621</v>
      </c>
      <c r="F1412" s="3" t="s">
        <v>2</v>
      </c>
      <c r="G1412" s="3" t="s">
        <v>22</v>
      </c>
      <c r="H1412" s="3" t="s">
        <v>0</v>
      </c>
      <c r="I1412" s="2">
        <v>2017</v>
      </c>
      <c r="J1412" s="2">
        <v>800</v>
      </c>
      <c r="K1412" s="2">
        <v>61</v>
      </c>
      <c r="L1412" s="2">
        <v>0.37</v>
      </c>
      <c r="M1412" s="1">
        <v>2.74</v>
      </c>
      <c r="N1412" s="1">
        <v>3.6000000000000001E-5</v>
      </c>
      <c r="O1412" s="1">
        <v>8.9999999999999993E-3</v>
      </c>
      <c r="P1412" s="1">
        <v>8.9999999999999996E-7</v>
      </c>
      <c r="Q1412" s="1">
        <v>5.7400247944509201E-2</v>
      </c>
      <c r="R1412" s="1">
        <v>2.5077777130758398E-4</v>
      </c>
      <c r="S1412" s="16">
        <f t="shared" ref="S1412:S1474" si="154">Q1411-Q1412</f>
        <v>4.5496299636173805E-2</v>
      </c>
      <c r="T1412" s="16">
        <f t="shared" ref="T1412:T1474" si="155">R1411-R1412</f>
        <v>1.4560185114464016E-2</v>
      </c>
      <c r="U1412" s="5">
        <f t="shared" ref="U1412:U1474" si="156">S1412/365</f>
        <v>1.2464739626348988E-4</v>
      </c>
      <c r="V1412" s="18">
        <f t="shared" ref="V1412:V1474" si="157">T1412/365</f>
        <v>3.9890918121819225E-5</v>
      </c>
      <c r="W1412" s="18">
        <f t="shared" ref="W1412:W1474" si="158">V1412*0.92</f>
        <v>3.6699644672073688E-5</v>
      </c>
      <c r="X1412" s="5">
        <f>LOOKUP(G171,'Load Factor Adjustment'!$A$2:$A$15,'Load Factor Adjustment'!$D$2:$D$15)</f>
        <v>0.68571428571428572</v>
      </c>
      <c r="Y1412" s="5">
        <f t="shared" ref="Y1412:Y1474" si="159">U1412*X1412</f>
        <v>8.5472500294964484E-5</v>
      </c>
      <c r="Z1412" s="18">
        <f t="shared" ref="Z1412:Z1474" si="160">W1412*X1412</f>
        <v>2.51654706322791E-5</v>
      </c>
    </row>
    <row r="1413" spans="1:26" s="5" customFormat="1" ht="15" customHeight="1" x14ac:dyDescent="0.25">
      <c r="A1413" s="2">
        <v>2018</v>
      </c>
      <c r="B1413" s="2">
        <v>2754</v>
      </c>
      <c r="C1413" s="3" t="s">
        <v>17</v>
      </c>
      <c r="D1413" s="4">
        <v>43305</v>
      </c>
      <c r="E1413" s="2">
        <v>7618</v>
      </c>
      <c r="F1413" s="3" t="s">
        <v>5</v>
      </c>
      <c r="G1413" s="3" t="s">
        <v>1</v>
      </c>
      <c r="H1413" s="3" t="s">
        <v>4</v>
      </c>
      <c r="I1413" s="2">
        <v>1981</v>
      </c>
      <c r="J1413" s="2">
        <v>450</v>
      </c>
      <c r="K1413" s="2">
        <v>108</v>
      </c>
      <c r="L1413" s="2">
        <v>0.7</v>
      </c>
      <c r="M1413" s="1">
        <v>12.09</v>
      </c>
      <c r="N1413" s="1">
        <v>2.7999999999999998E-4</v>
      </c>
      <c r="O1413" s="1">
        <v>0.60499999999999998</v>
      </c>
      <c r="P1413" s="1">
        <v>4.3999999999999999E-5</v>
      </c>
      <c r="Q1413" s="1">
        <v>0.57937499922068203</v>
      </c>
      <c r="R1413" s="1">
        <v>4.2487500146343997E-2</v>
      </c>
      <c r="S1413" s="16"/>
      <c r="T1413" s="16"/>
      <c r="V1413" s="18"/>
      <c r="W1413" s="18"/>
      <c r="Z1413" s="18"/>
    </row>
    <row r="1414" spans="1:26" s="5" customFormat="1" x14ac:dyDescent="0.25">
      <c r="A1414" s="2">
        <v>2018</v>
      </c>
      <c r="B1414" s="2">
        <v>2754</v>
      </c>
      <c r="C1414" s="3" t="s">
        <v>17</v>
      </c>
      <c r="D1414" s="4">
        <v>43305</v>
      </c>
      <c r="E1414" s="2">
        <v>7619</v>
      </c>
      <c r="F1414" s="3" t="s">
        <v>2</v>
      </c>
      <c r="G1414" s="3" t="s">
        <v>1</v>
      </c>
      <c r="H1414" s="3" t="s">
        <v>0</v>
      </c>
      <c r="I1414" s="2">
        <v>2017</v>
      </c>
      <c r="J1414" s="2">
        <v>450</v>
      </c>
      <c r="K1414" s="2">
        <v>135</v>
      </c>
      <c r="L1414" s="2">
        <v>0.7</v>
      </c>
      <c r="M1414" s="1">
        <v>0.26</v>
      </c>
      <c r="N1414" s="1">
        <v>3.9999999999999998E-6</v>
      </c>
      <c r="O1414" s="1">
        <v>8.9999999999999993E-3</v>
      </c>
      <c r="P1414" s="1">
        <v>3.9999999999999998E-7</v>
      </c>
      <c r="Q1414" s="1">
        <v>1.2609374337163699E-2</v>
      </c>
      <c r="R1414" s="1">
        <v>4.6406247442927999E-4</v>
      </c>
      <c r="S1414" s="16">
        <f t="shared" si="154"/>
        <v>0.56676562488351834</v>
      </c>
      <c r="T1414" s="16">
        <f t="shared" si="155"/>
        <v>4.2023437671914715E-2</v>
      </c>
      <c r="U1414" s="5">
        <f t="shared" si="156"/>
        <v>1.5527825339274476E-3</v>
      </c>
      <c r="V1414" s="18">
        <f t="shared" si="157"/>
        <v>1.1513270595045128E-4</v>
      </c>
      <c r="W1414" s="18">
        <f t="shared" si="158"/>
        <v>1.0592208947441517E-4</v>
      </c>
      <c r="X1414" s="5">
        <f>LOOKUP(G173,'Load Factor Adjustment'!$A$2:$A$15,'Load Factor Adjustment'!$D$2:$D$15)</f>
        <v>0.68571428571428572</v>
      </c>
      <c r="Y1414" s="5">
        <f t="shared" si="159"/>
        <v>1.0647651661216783E-3</v>
      </c>
      <c r="Z1414" s="18">
        <f t="shared" si="160"/>
        <v>7.2632289925313268E-5</v>
      </c>
    </row>
    <row r="1415" spans="1:26" s="5" customFormat="1" ht="15" customHeight="1" x14ac:dyDescent="0.25">
      <c r="A1415" s="2">
        <v>2018</v>
      </c>
      <c r="B1415" s="2">
        <v>2755</v>
      </c>
      <c r="C1415" s="3" t="s">
        <v>17</v>
      </c>
      <c r="D1415" s="4">
        <v>43305</v>
      </c>
      <c r="E1415" s="2">
        <v>7616</v>
      </c>
      <c r="F1415" s="3" t="s">
        <v>5</v>
      </c>
      <c r="G1415" s="3" t="s">
        <v>1</v>
      </c>
      <c r="H1415" s="3" t="s">
        <v>4</v>
      </c>
      <c r="I1415" s="2">
        <v>1982</v>
      </c>
      <c r="J1415" s="2">
        <v>400</v>
      </c>
      <c r="K1415" s="2">
        <v>84</v>
      </c>
      <c r="L1415" s="2">
        <v>0.7</v>
      </c>
      <c r="M1415" s="1">
        <v>12.09</v>
      </c>
      <c r="N1415" s="1">
        <v>2.7999999999999998E-4</v>
      </c>
      <c r="O1415" s="1">
        <v>0.60499999999999998</v>
      </c>
      <c r="P1415" s="1">
        <v>4.3999999999999999E-5</v>
      </c>
      <c r="Q1415" s="1">
        <v>0.40055555501676798</v>
      </c>
      <c r="R1415" s="1">
        <v>2.93740741752502E-2</v>
      </c>
      <c r="S1415" s="16"/>
      <c r="T1415" s="16"/>
      <c r="V1415" s="18"/>
      <c r="W1415" s="18"/>
      <c r="Z1415" s="18"/>
    </row>
    <row r="1416" spans="1:26" s="5" customFormat="1" x14ac:dyDescent="0.25">
      <c r="A1416" s="2">
        <v>2018</v>
      </c>
      <c r="B1416" s="2">
        <v>2755</v>
      </c>
      <c r="C1416" s="3" t="s">
        <v>17</v>
      </c>
      <c r="D1416" s="4">
        <v>43305</v>
      </c>
      <c r="E1416" s="2">
        <v>7617</v>
      </c>
      <c r="F1416" s="3" t="s">
        <v>2</v>
      </c>
      <c r="G1416" s="3" t="s">
        <v>1</v>
      </c>
      <c r="H1416" s="3" t="s">
        <v>0</v>
      </c>
      <c r="I1416" s="2">
        <v>2016</v>
      </c>
      <c r="J1416" s="2">
        <v>400</v>
      </c>
      <c r="K1416" s="2">
        <v>86</v>
      </c>
      <c r="L1416" s="2">
        <v>0.7</v>
      </c>
      <c r="M1416" s="1">
        <v>0.26</v>
      </c>
      <c r="N1416" s="1">
        <v>3.4999999999999999E-6</v>
      </c>
      <c r="O1416" s="1">
        <v>8.9999999999999993E-3</v>
      </c>
      <c r="P1416" s="1">
        <v>8.9999999999999996E-7</v>
      </c>
      <c r="Q1416" s="1">
        <v>7.0870366657582503E-3</v>
      </c>
      <c r="R1416" s="1">
        <v>2.8666665017344902E-4</v>
      </c>
      <c r="S1416" s="16">
        <f t="shared" si="154"/>
        <v>0.39346851835100971</v>
      </c>
      <c r="T1416" s="16">
        <f t="shared" si="155"/>
        <v>2.9087407525076752E-2</v>
      </c>
      <c r="U1416" s="5">
        <f t="shared" si="156"/>
        <v>1.0779959406876979E-3</v>
      </c>
      <c r="V1416" s="18">
        <f t="shared" si="157"/>
        <v>7.9691527465963708E-5</v>
      </c>
      <c r="W1416" s="18">
        <f t="shared" si="158"/>
        <v>7.3316205268686611E-5</v>
      </c>
      <c r="X1416" s="5">
        <f>LOOKUP(G175,'Load Factor Adjustment'!$A$2:$A$15,'Load Factor Adjustment'!$D$2:$D$15)</f>
        <v>0.68571428571428572</v>
      </c>
      <c r="Y1416" s="5">
        <f t="shared" si="159"/>
        <v>7.3919721647156423E-4</v>
      </c>
      <c r="Z1416" s="18">
        <f t="shared" si="160"/>
        <v>5.0273969327099393E-5</v>
      </c>
    </row>
    <row r="1417" spans="1:26" s="5" customFormat="1" ht="15" customHeight="1" x14ac:dyDescent="0.25">
      <c r="A1417" s="2">
        <v>2018</v>
      </c>
      <c r="B1417" s="2">
        <v>2756</v>
      </c>
      <c r="C1417" s="3" t="s">
        <v>17</v>
      </c>
      <c r="D1417" s="4">
        <v>43305</v>
      </c>
      <c r="E1417" s="2">
        <v>7614</v>
      </c>
      <c r="F1417" s="3" t="s">
        <v>5</v>
      </c>
      <c r="G1417" s="3" t="s">
        <v>1</v>
      </c>
      <c r="H1417" s="3" t="s">
        <v>4</v>
      </c>
      <c r="I1417" s="2">
        <v>1979</v>
      </c>
      <c r="J1417" s="2">
        <v>400</v>
      </c>
      <c r="K1417" s="2">
        <v>72</v>
      </c>
      <c r="L1417" s="2">
        <v>0.7</v>
      </c>
      <c r="M1417" s="1">
        <v>12.09</v>
      </c>
      <c r="N1417" s="1">
        <v>2.7999999999999998E-4</v>
      </c>
      <c r="O1417" s="1">
        <v>0.60499999999999998</v>
      </c>
      <c r="P1417" s="1">
        <v>4.3999999999999999E-5</v>
      </c>
      <c r="Q1417" s="1">
        <v>0.34333333287151602</v>
      </c>
      <c r="R1417" s="1">
        <v>2.5177777864500199E-2</v>
      </c>
      <c r="S1417" s="16"/>
      <c r="T1417" s="16"/>
      <c r="V1417" s="18"/>
      <c r="W1417" s="18"/>
      <c r="Z1417" s="18"/>
    </row>
    <row r="1418" spans="1:26" s="5" customFormat="1" x14ac:dyDescent="0.25">
      <c r="A1418" s="2">
        <v>2018</v>
      </c>
      <c r="B1418" s="2">
        <v>2756</v>
      </c>
      <c r="C1418" s="3" t="s">
        <v>17</v>
      </c>
      <c r="D1418" s="4">
        <v>43305</v>
      </c>
      <c r="E1418" s="2">
        <v>7615</v>
      </c>
      <c r="F1418" s="3" t="s">
        <v>2</v>
      </c>
      <c r="G1418" s="3" t="s">
        <v>1</v>
      </c>
      <c r="H1418" s="3" t="s">
        <v>0</v>
      </c>
      <c r="I1418" s="2">
        <v>2016</v>
      </c>
      <c r="J1418" s="2">
        <v>400</v>
      </c>
      <c r="K1418" s="2">
        <v>86</v>
      </c>
      <c r="L1418" s="2">
        <v>0.7</v>
      </c>
      <c r="M1418" s="1">
        <v>0.26</v>
      </c>
      <c r="N1418" s="1">
        <v>3.4999999999999999E-6</v>
      </c>
      <c r="O1418" s="1">
        <v>8.9999999999999993E-3</v>
      </c>
      <c r="P1418" s="1">
        <v>8.9999999999999996E-7</v>
      </c>
      <c r="Q1418" s="1">
        <v>7.0870366657582503E-3</v>
      </c>
      <c r="R1418" s="1">
        <v>2.8666665017344902E-4</v>
      </c>
      <c r="S1418" s="16">
        <f t="shared" si="154"/>
        <v>0.33624629620575774</v>
      </c>
      <c r="T1418" s="16">
        <f t="shared" si="155"/>
        <v>2.4891111214326751E-2</v>
      </c>
      <c r="U1418" s="5">
        <f t="shared" si="156"/>
        <v>9.2122272933084308E-4</v>
      </c>
      <c r="V1418" s="18">
        <f t="shared" si="157"/>
        <v>6.8194825244730832E-5</v>
      </c>
      <c r="W1418" s="18">
        <f t="shared" si="158"/>
        <v>6.2739239225152366E-5</v>
      </c>
      <c r="X1418" s="5">
        <f>LOOKUP(G177,'Load Factor Adjustment'!$A$2:$A$15,'Load Factor Adjustment'!$D$2:$D$15)</f>
        <v>0.68571428571428572</v>
      </c>
      <c r="Y1418" s="5">
        <f t="shared" si="159"/>
        <v>6.3169558582686384E-4</v>
      </c>
      <c r="Z1418" s="18">
        <f t="shared" si="160"/>
        <v>4.3021192611533053E-5</v>
      </c>
    </row>
    <row r="1419" spans="1:26" s="5" customFormat="1" ht="15" customHeight="1" x14ac:dyDescent="0.25">
      <c r="A1419" s="2">
        <v>2018</v>
      </c>
      <c r="B1419" s="2">
        <v>2757</v>
      </c>
      <c r="C1419" s="3" t="s">
        <v>17</v>
      </c>
      <c r="D1419" s="4">
        <v>43269</v>
      </c>
      <c r="E1419" s="2">
        <v>7612</v>
      </c>
      <c r="F1419" s="3" t="s">
        <v>5</v>
      </c>
      <c r="G1419" s="3" t="s">
        <v>1</v>
      </c>
      <c r="H1419" s="3" t="s">
        <v>4</v>
      </c>
      <c r="I1419" s="2">
        <v>1974</v>
      </c>
      <c r="J1419" s="2">
        <v>300</v>
      </c>
      <c r="K1419" s="2">
        <v>186</v>
      </c>
      <c r="L1419" s="2">
        <v>0.7</v>
      </c>
      <c r="M1419" s="1">
        <v>11.16</v>
      </c>
      <c r="N1419" s="1">
        <v>2.5999999999999998E-4</v>
      </c>
      <c r="O1419" s="1">
        <v>0.39600000000000002</v>
      </c>
      <c r="P1419" s="1">
        <v>2.8799999999999999E-5</v>
      </c>
      <c r="Q1419" s="1">
        <v>0.61483331665872698</v>
      </c>
      <c r="R1419" s="1">
        <v>3.1929998950355303E-2</v>
      </c>
      <c r="S1419" s="16"/>
      <c r="T1419" s="16"/>
      <c r="V1419" s="18"/>
      <c r="W1419" s="18"/>
      <c r="Z1419" s="18"/>
    </row>
    <row r="1420" spans="1:26" s="5" customFormat="1" x14ac:dyDescent="0.25">
      <c r="A1420" s="2">
        <v>2018</v>
      </c>
      <c r="B1420" s="2">
        <v>2757</v>
      </c>
      <c r="C1420" s="3" t="s">
        <v>17</v>
      </c>
      <c r="D1420" s="4">
        <v>43269</v>
      </c>
      <c r="E1420" s="2">
        <v>7613</v>
      </c>
      <c r="F1420" s="3" t="s">
        <v>2</v>
      </c>
      <c r="G1420" s="3" t="s">
        <v>1</v>
      </c>
      <c r="H1420" s="3" t="s">
        <v>0</v>
      </c>
      <c r="I1420" s="2">
        <v>2016</v>
      </c>
      <c r="J1420" s="2">
        <v>300</v>
      </c>
      <c r="K1420" s="2">
        <v>105</v>
      </c>
      <c r="L1420" s="2">
        <v>0.7</v>
      </c>
      <c r="M1420" s="1">
        <v>0.26</v>
      </c>
      <c r="N1420" s="1">
        <v>3.9999999999999998E-6</v>
      </c>
      <c r="O1420" s="1">
        <v>8.9999999999999993E-3</v>
      </c>
      <c r="P1420" s="1">
        <v>3.9999999999999998E-7</v>
      </c>
      <c r="Q1420" s="1">
        <v>6.4652774355107197E-3</v>
      </c>
      <c r="R1420" s="1">
        <v>2.3333332011340701E-4</v>
      </c>
      <c r="S1420" s="16">
        <f t="shared" si="154"/>
        <v>0.60836803922321625</v>
      </c>
      <c r="T1420" s="16">
        <f t="shared" si="155"/>
        <v>3.1696665630241892E-2</v>
      </c>
      <c r="U1420" s="5">
        <f t="shared" si="156"/>
        <v>1.6667617512964828E-3</v>
      </c>
      <c r="V1420" s="18">
        <f t="shared" si="157"/>
        <v>8.6840179808881897E-5</v>
      </c>
      <c r="W1420" s="18">
        <f t="shared" si="158"/>
        <v>7.9892965424171352E-5</v>
      </c>
      <c r="X1420" s="5">
        <f>LOOKUP(G179,'Load Factor Adjustment'!$A$2:$A$15,'Load Factor Adjustment'!$D$2:$D$15)</f>
        <v>0.68571428571428572</v>
      </c>
      <c r="Y1420" s="5">
        <f t="shared" si="159"/>
        <v>1.1429223437461596E-3</v>
      </c>
      <c r="Z1420" s="18">
        <f t="shared" si="160"/>
        <v>5.4783747719431788E-5</v>
      </c>
    </row>
    <row r="1421" spans="1:26" s="5" customFormat="1" ht="15" customHeight="1" x14ac:dyDescent="0.25">
      <c r="A1421" s="2">
        <v>2018</v>
      </c>
      <c r="B1421" s="2">
        <v>2758</v>
      </c>
      <c r="C1421" s="3" t="s">
        <v>17</v>
      </c>
      <c r="D1421" s="4">
        <v>43195</v>
      </c>
      <c r="E1421" s="2">
        <v>7610</v>
      </c>
      <c r="F1421" s="3" t="s">
        <v>5</v>
      </c>
      <c r="G1421" s="3" t="s">
        <v>1</v>
      </c>
      <c r="H1421" s="3" t="s">
        <v>4</v>
      </c>
      <c r="I1421" s="2">
        <v>1983</v>
      </c>
      <c r="J1421" s="2">
        <v>150</v>
      </c>
      <c r="K1421" s="2">
        <v>72</v>
      </c>
      <c r="L1421" s="2">
        <v>0.7</v>
      </c>
      <c r="M1421" s="1">
        <v>12.09</v>
      </c>
      <c r="N1421" s="1">
        <v>2.7999999999999998E-4</v>
      </c>
      <c r="O1421" s="1">
        <v>0.60499999999999998</v>
      </c>
      <c r="P1421" s="1">
        <v>4.3999999999999999E-5</v>
      </c>
      <c r="Q1421" s="1">
        <v>0.114749999691311</v>
      </c>
      <c r="R1421" s="1">
        <v>7.2416667194704397E-3</v>
      </c>
      <c r="S1421" s="16"/>
      <c r="T1421" s="16"/>
      <c r="V1421" s="18"/>
      <c r="W1421" s="18"/>
      <c r="Z1421" s="18"/>
    </row>
    <row r="1422" spans="1:26" s="5" customFormat="1" x14ac:dyDescent="0.25">
      <c r="A1422" s="2">
        <v>2018</v>
      </c>
      <c r="B1422" s="2">
        <v>2758</v>
      </c>
      <c r="C1422" s="3" t="s">
        <v>17</v>
      </c>
      <c r="D1422" s="4">
        <v>43195</v>
      </c>
      <c r="E1422" s="2">
        <v>7611</v>
      </c>
      <c r="F1422" s="3" t="s">
        <v>2</v>
      </c>
      <c r="G1422" s="3" t="s">
        <v>1</v>
      </c>
      <c r="H1422" s="3" t="s">
        <v>0</v>
      </c>
      <c r="I1422" s="2">
        <v>2018</v>
      </c>
      <c r="J1422" s="2">
        <v>150</v>
      </c>
      <c r="K1422" s="2">
        <v>74</v>
      </c>
      <c r="L1422" s="2">
        <v>0.7</v>
      </c>
      <c r="M1422" s="1">
        <v>2.74</v>
      </c>
      <c r="N1422" s="1">
        <v>3.6000000000000001E-5</v>
      </c>
      <c r="O1422" s="1">
        <v>8.9999999999999993E-3</v>
      </c>
      <c r="P1422" s="1">
        <v>8.9999999999999996E-7</v>
      </c>
      <c r="Q1422" s="1">
        <v>2.3698842278863701E-2</v>
      </c>
      <c r="R1422" s="1">
        <v>8.2864578443237805E-5</v>
      </c>
      <c r="S1422" s="16">
        <f t="shared" si="154"/>
        <v>9.1051157412447292E-2</v>
      </c>
      <c r="T1422" s="16">
        <f t="shared" si="155"/>
        <v>7.1588021410272018E-3</v>
      </c>
      <c r="U1422" s="5">
        <f t="shared" si="156"/>
        <v>2.4945522578752685E-4</v>
      </c>
      <c r="V1422" s="18">
        <f t="shared" si="157"/>
        <v>1.9613156550759457E-5</v>
      </c>
      <c r="W1422" s="18">
        <f t="shared" si="158"/>
        <v>1.8044104026698702E-5</v>
      </c>
      <c r="X1422" s="5">
        <f>LOOKUP(G181,'Load Factor Adjustment'!$A$2:$A$15,'Load Factor Adjustment'!$D$2:$D$15)</f>
        <v>0.68571428571428572</v>
      </c>
      <c r="Y1422" s="5">
        <f t="shared" si="159"/>
        <v>1.7105501196858984E-4</v>
      </c>
      <c r="Z1422" s="18">
        <f t="shared" si="160"/>
        <v>1.2373099904021967E-5</v>
      </c>
    </row>
    <row r="1423" spans="1:26" s="5" customFormat="1" ht="15" customHeight="1" x14ac:dyDescent="0.25">
      <c r="A1423" s="2">
        <v>2018</v>
      </c>
      <c r="B1423" s="2">
        <v>2759</v>
      </c>
      <c r="C1423" s="3" t="s">
        <v>17</v>
      </c>
      <c r="D1423" s="4">
        <v>43199</v>
      </c>
      <c r="E1423" s="2">
        <v>7608</v>
      </c>
      <c r="F1423" s="3" t="s">
        <v>5</v>
      </c>
      <c r="G1423" s="3" t="s">
        <v>1</v>
      </c>
      <c r="H1423" s="3" t="s">
        <v>4</v>
      </c>
      <c r="I1423" s="2">
        <v>1989</v>
      </c>
      <c r="J1423" s="2">
        <v>300</v>
      </c>
      <c r="K1423" s="2">
        <v>195</v>
      </c>
      <c r="L1423" s="2">
        <v>0.7</v>
      </c>
      <c r="M1423" s="1">
        <v>7.6</v>
      </c>
      <c r="N1423" s="1">
        <v>1.8000000000000001E-4</v>
      </c>
      <c r="O1423" s="1">
        <v>0.27400000000000002</v>
      </c>
      <c r="P1423" s="1">
        <v>1.9899999999999999E-5</v>
      </c>
      <c r="Q1423" s="1">
        <v>0.42593054525359503</v>
      </c>
      <c r="R1423" s="1">
        <v>2.1530346614799901E-2</v>
      </c>
      <c r="S1423" s="16"/>
      <c r="T1423" s="16"/>
      <c r="V1423" s="18"/>
      <c r="W1423" s="18"/>
      <c r="Z1423" s="18"/>
    </row>
    <row r="1424" spans="1:26" s="5" customFormat="1" x14ac:dyDescent="0.25">
      <c r="A1424" s="2">
        <v>2018</v>
      </c>
      <c r="B1424" s="2">
        <v>2759</v>
      </c>
      <c r="C1424" s="3" t="s">
        <v>17</v>
      </c>
      <c r="D1424" s="4">
        <v>43199</v>
      </c>
      <c r="E1424" s="2">
        <v>7609</v>
      </c>
      <c r="F1424" s="3" t="s">
        <v>2</v>
      </c>
      <c r="G1424" s="3" t="s">
        <v>1</v>
      </c>
      <c r="H1424" s="3" t="s">
        <v>0</v>
      </c>
      <c r="I1424" s="2">
        <v>2017</v>
      </c>
      <c r="J1424" s="2">
        <v>300</v>
      </c>
      <c r="K1424" s="2">
        <v>117</v>
      </c>
      <c r="L1424" s="2">
        <v>0.7</v>
      </c>
      <c r="M1424" s="1">
        <v>0.26</v>
      </c>
      <c r="N1424" s="1">
        <v>3.9999999999999998E-6</v>
      </c>
      <c r="O1424" s="1">
        <v>8.9999999999999993E-3</v>
      </c>
      <c r="P1424" s="1">
        <v>3.9999999999999998E-7</v>
      </c>
      <c r="Q1424" s="1">
        <v>7.2041662852833799E-3</v>
      </c>
      <c r="R1424" s="1">
        <v>2.59999985269225E-4</v>
      </c>
      <c r="S1424" s="16">
        <f t="shared" si="154"/>
        <v>0.41872637896831166</v>
      </c>
      <c r="T1424" s="16">
        <f t="shared" si="155"/>
        <v>2.1270346629530677E-2</v>
      </c>
      <c r="U1424" s="5">
        <f t="shared" si="156"/>
        <v>1.1471955588172923E-3</v>
      </c>
      <c r="V1424" s="18">
        <f t="shared" si="157"/>
        <v>5.8274922272686787E-5</v>
      </c>
      <c r="W1424" s="18">
        <f t="shared" si="158"/>
        <v>5.3612928490871849E-5</v>
      </c>
      <c r="X1424" s="5">
        <f>LOOKUP(G183,'Load Factor Adjustment'!$A$2:$A$15,'Load Factor Adjustment'!$D$2:$D$15)</f>
        <v>0.68571428571428572</v>
      </c>
      <c r="Y1424" s="5">
        <f t="shared" si="159"/>
        <v>7.8664838318900042E-4</v>
      </c>
      <c r="Z1424" s="18">
        <f t="shared" si="160"/>
        <v>3.6763150965169267E-5</v>
      </c>
    </row>
    <row r="1425" spans="1:26" s="5" customFormat="1" ht="15" customHeight="1" x14ac:dyDescent="0.25">
      <c r="A1425" s="2">
        <v>2017</v>
      </c>
      <c r="B1425" s="2">
        <v>2760</v>
      </c>
      <c r="C1425" s="3" t="s">
        <v>17</v>
      </c>
      <c r="D1425" s="4">
        <v>43293</v>
      </c>
      <c r="E1425" s="2">
        <v>7606</v>
      </c>
      <c r="F1425" s="3" t="s">
        <v>5</v>
      </c>
      <c r="G1425" s="3" t="s">
        <v>1</v>
      </c>
      <c r="H1425" s="3" t="s">
        <v>4</v>
      </c>
      <c r="I1425" s="2">
        <v>1976</v>
      </c>
      <c r="J1425" s="2">
        <v>200</v>
      </c>
      <c r="K1425" s="2">
        <v>50</v>
      </c>
      <c r="L1425" s="2">
        <v>0.7</v>
      </c>
      <c r="M1425" s="1">
        <v>12.09</v>
      </c>
      <c r="N1425" s="1">
        <v>2.7999999999999998E-4</v>
      </c>
      <c r="O1425" s="1">
        <v>0.60499999999999998</v>
      </c>
      <c r="P1425" s="1">
        <v>4.3999999999999999E-5</v>
      </c>
      <c r="Q1425" s="1">
        <v>0.113163580028008</v>
      </c>
      <c r="R1425" s="1">
        <v>7.79166670554281E-3</v>
      </c>
      <c r="S1425" s="16"/>
      <c r="T1425" s="16"/>
      <c r="V1425" s="18"/>
      <c r="W1425" s="18"/>
      <c r="Z1425" s="18"/>
    </row>
    <row r="1426" spans="1:26" s="5" customFormat="1" x14ac:dyDescent="0.25">
      <c r="A1426" s="2">
        <v>2017</v>
      </c>
      <c r="B1426" s="2">
        <v>2760</v>
      </c>
      <c r="C1426" s="3" t="s">
        <v>17</v>
      </c>
      <c r="D1426" s="4">
        <v>43293</v>
      </c>
      <c r="E1426" s="2">
        <v>7607</v>
      </c>
      <c r="F1426" s="3" t="s">
        <v>2</v>
      </c>
      <c r="G1426" s="3" t="s">
        <v>1</v>
      </c>
      <c r="H1426" s="3" t="s">
        <v>0</v>
      </c>
      <c r="I1426" s="2">
        <v>2016</v>
      </c>
      <c r="J1426" s="2">
        <v>200</v>
      </c>
      <c r="K1426" s="2">
        <v>60</v>
      </c>
      <c r="L1426" s="2">
        <v>0.7</v>
      </c>
      <c r="M1426" s="1">
        <v>2.74</v>
      </c>
      <c r="N1426" s="1">
        <v>3.6000000000000001E-5</v>
      </c>
      <c r="O1426" s="1">
        <v>8.9999999999999993E-3</v>
      </c>
      <c r="P1426" s="1">
        <v>8.9999999999999996E-7</v>
      </c>
      <c r="Q1426" s="1">
        <v>2.57037033660657E-2</v>
      </c>
      <c r="R1426" s="1">
        <v>9.1666661286705299E-5</v>
      </c>
      <c r="S1426" s="16">
        <f t="shared" si="154"/>
        <v>8.7459876661942298E-2</v>
      </c>
      <c r="T1426" s="16">
        <f t="shared" si="155"/>
        <v>7.7000000442561051E-3</v>
      </c>
      <c r="U1426" s="5">
        <f t="shared" si="156"/>
        <v>2.3961610044367752E-4</v>
      </c>
      <c r="V1426" s="18">
        <f t="shared" si="157"/>
        <v>2.1095890532208505E-5</v>
      </c>
      <c r="W1426" s="18">
        <f t="shared" si="158"/>
        <v>1.9408219289631827E-5</v>
      </c>
      <c r="X1426" s="5">
        <f>LOOKUP(G185,'Load Factor Adjustment'!$A$2:$A$15,'Load Factor Adjustment'!$D$2:$D$15)</f>
        <v>0.68571428571428572</v>
      </c>
      <c r="Y1426" s="5">
        <f t="shared" si="159"/>
        <v>1.6430818316137889E-4</v>
      </c>
      <c r="Z1426" s="18">
        <f t="shared" si="160"/>
        <v>1.3308493227176111E-5</v>
      </c>
    </row>
    <row r="1427" spans="1:26" s="5" customFormat="1" ht="15" customHeight="1" x14ac:dyDescent="0.25">
      <c r="A1427" s="2">
        <v>2017</v>
      </c>
      <c r="B1427" s="2">
        <v>2761</v>
      </c>
      <c r="C1427" s="3" t="s">
        <v>17</v>
      </c>
      <c r="D1427" s="4">
        <v>43314</v>
      </c>
      <c r="E1427" s="2">
        <v>7604</v>
      </c>
      <c r="F1427" s="3" t="s">
        <v>5</v>
      </c>
      <c r="G1427" s="3" t="s">
        <v>1</v>
      </c>
      <c r="H1427" s="3" t="s">
        <v>6</v>
      </c>
      <c r="I1427" s="2">
        <v>2005</v>
      </c>
      <c r="J1427" s="2">
        <v>400</v>
      </c>
      <c r="K1427" s="2">
        <v>109</v>
      </c>
      <c r="L1427" s="2">
        <v>0.7</v>
      </c>
      <c r="M1427" s="1">
        <v>4.1500000000000004</v>
      </c>
      <c r="N1427" s="1">
        <v>6.0000000000000002E-5</v>
      </c>
      <c r="O1427" s="1">
        <v>0.128</v>
      </c>
      <c r="P1427" s="1">
        <v>9.3999999999999998E-6</v>
      </c>
      <c r="Q1427" s="1">
        <v>0.15334012370702599</v>
      </c>
      <c r="R1427" s="1">
        <v>6.4565679331661198E-3</v>
      </c>
      <c r="S1427" s="16"/>
      <c r="T1427" s="16"/>
      <c r="V1427" s="18"/>
      <c r="W1427" s="18"/>
      <c r="Z1427" s="18"/>
    </row>
    <row r="1428" spans="1:26" s="5" customFormat="1" x14ac:dyDescent="0.25">
      <c r="A1428" s="2">
        <v>2017</v>
      </c>
      <c r="B1428" s="2">
        <v>2761</v>
      </c>
      <c r="C1428" s="3" t="s">
        <v>17</v>
      </c>
      <c r="D1428" s="4">
        <v>43314</v>
      </c>
      <c r="E1428" s="2">
        <v>7605</v>
      </c>
      <c r="F1428" s="3" t="s">
        <v>2</v>
      </c>
      <c r="G1428" s="3" t="s">
        <v>1</v>
      </c>
      <c r="H1428" s="3" t="s">
        <v>0</v>
      </c>
      <c r="I1428" s="2">
        <v>2017</v>
      </c>
      <c r="J1428" s="2">
        <v>400</v>
      </c>
      <c r="K1428" s="2">
        <v>135</v>
      </c>
      <c r="L1428" s="2">
        <v>0.7</v>
      </c>
      <c r="M1428" s="1">
        <v>0.26</v>
      </c>
      <c r="N1428" s="1">
        <v>3.9999999999999998E-6</v>
      </c>
      <c r="O1428" s="1">
        <v>8.9999999999999993E-3</v>
      </c>
      <c r="P1428" s="1">
        <v>3.9999999999999998E-7</v>
      </c>
      <c r="Q1428" s="1">
        <v>1.1166666078293599E-2</v>
      </c>
      <c r="R1428" s="1">
        <v>4.0833331062606999E-4</v>
      </c>
      <c r="S1428" s="16">
        <f t="shared" si="154"/>
        <v>0.1421734576287324</v>
      </c>
      <c r="T1428" s="16">
        <f t="shared" si="155"/>
        <v>6.0482346225400494E-3</v>
      </c>
      <c r="U1428" s="5">
        <f t="shared" si="156"/>
        <v>3.8951632227049974E-4</v>
      </c>
      <c r="V1428" s="18">
        <f t="shared" si="157"/>
        <v>1.6570505815178217E-5</v>
      </c>
      <c r="W1428" s="18">
        <f t="shared" si="158"/>
        <v>1.5244865349963961E-5</v>
      </c>
      <c r="X1428" s="5">
        <f>LOOKUP(G187,'Load Factor Adjustment'!$A$2:$A$15,'Load Factor Adjustment'!$D$2:$D$15)</f>
        <v>0.68571428571428572</v>
      </c>
      <c r="Y1428" s="5">
        <f t="shared" si="159"/>
        <v>2.6709690669977123E-4</v>
      </c>
      <c r="Z1428" s="18">
        <f t="shared" si="160"/>
        <v>1.0453621954261001E-5</v>
      </c>
    </row>
    <row r="1429" spans="1:26" s="5" customFormat="1" ht="15" customHeight="1" x14ac:dyDescent="0.25">
      <c r="A1429" s="2">
        <v>2017</v>
      </c>
      <c r="B1429" s="2">
        <v>2762</v>
      </c>
      <c r="C1429" s="3" t="s">
        <v>17</v>
      </c>
      <c r="D1429" s="4">
        <v>43193</v>
      </c>
      <c r="E1429" s="2">
        <v>7602</v>
      </c>
      <c r="F1429" s="3" t="s">
        <v>5</v>
      </c>
      <c r="G1429" s="3" t="s">
        <v>1</v>
      </c>
      <c r="H1429" s="3" t="s">
        <v>4</v>
      </c>
      <c r="I1429" s="2">
        <v>1979</v>
      </c>
      <c r="J1429" s="2">
        <v>200</v>
      </c>
      <c r="K1429" s="2">
        <v>97</v>
      </c>
      <c r="L1429" s="2">
        <v>0.7</v>
      </c>
      <c r="M1429" s="1">
        <v>12.09</v>
      </c>
      <c r="N1429" s="1">
        <v>2.7999999999999998E-4</v>
      </c>
      <c r="O1429" s="1">
        <v>0.60499999999999998</v>
      </c>
      <c r="P1429" s="1">
        <v>4.3999999999999999E-5</v>
      </c>
      <c r="Q1429" s="1">
        <v>0.21702253041517899</v>
      </c>
      <c r="R1429" s="1">
        <v>1.4720648227211299E-2</v>
      </c>
      <c r="S1429" s="16"/>
      <c r="T1429" s="16"/>
      <c r="V1429" s="18"/>
      <c r="W1429" s="18"/>
      <c r="Z1429" s="18"/>
    </row>
    <row r="1430" spans="1:26" s="5" customFormat="1" x14ac:dyDescent="0.25">
      <c r="A1430" s="2">
        <v>2017</v>
      </c>
      <c r="B1430" s="2">
        <v>2762</v>
      </c>
      <c r="C1430" s="3" t="s">
        <v>17</v>
      </c>
      <c r="D1430" s="4">
        <v>43193</v>
      </c>
      <c r="E1430" s="2">
        <v>7603</v>
      </c>
      <c r="F1430" s="3" t="s">
        <v>2</v>
      </c>
      <c r="G1430" s="3" t="s">
        <v>1</v>
      </c>
      <c r="H1430" s="3" t="s">
        <v>0</v>
      </c>
      <c r="I1430" s="2">
        <v>2017</v>
      </c>
      <c r="J1430" s="2">
        <v>200</v>
      </c>
      <c r="K1430" s="2">
        <v>120</v>
      </c>
      <c r="L1430" s="2">
        <v>0.7</v>
      </c>
      <c r="M1430" s="1">
        <v>0.26</v>
      </c>
      <c r="N1430" s="1">
        <v>3.9999999999999998E-6</v>
      </c>
      <c r="O1430" s="1">
        <v>8.9999999999999993E-3</v>
      </c>
      <c r="P1430" s="1">
        <v>3.9999999999999998E-7</v>
      </c>
      <c r="Q1430" s="1">
        <v>4.8888886288382402E-3</v>
      </c>
      <c r="R1430" s="1">
        <v>1.74074064021541E-4</v>
      </c>
      <c r="S1430" s="16">
        <f t="shared" si="154"/>
        <v>0.21213364178634075</v>
      </c>
      <c r="T1430" s="16">
        <f t="shared" si="155"/>
        <v>1.4546574163189758E-2</v>
      </c>
      <c r="U1430" s="5">
        <f t="shared" si="156"/>
        <v>5.8118805968860481E-4</v>
      </c>
      <c r="V1430" s="18">
        <f t="shared" si="157"/>
        <v>3.9853627844355504E-5</v>
      </c>
      <c r="W1430" s="18">
        <f t="shared" si="158"/>
        <v>3.6665337616807065E-5</v>
      </c>
      <c r="X1430" s="5">
        <f>LOOKUP(G189,'Load Factor Adjustment'!$A$2:$A$15,'Load Factor Adjustment'!$D$2:$D$15)</f>
        <v>0.68571428571428572</v>
      </c>
      <c r="Y1430" s="5">
        <f t="shared" si="159"/>
        <v>3.9852895521504328E-4</v>
      </c>
      <c r="Z1430" s="18">
        <f t="shared" si="160"/>
        <v>2.5141945794381986E-5</v>
      </c>
    </row>
    <row r="1431" spans="1:26" s="5" customFormat="1" ht="15" customHeight="1" x14ac:dyDescent="0.25">
      <c r="A1431" s="2">
        <v>2017</v>
      </c>
      <c r="B1431" s="2">
        <v>2763</v>
      </c>
      <c r="C1431" s="3" t="s">
        <v>17</v>
      </c>
      <c r="D1431" s="4">
        <v>43221</v>
      </c>
      <c r="E1431" s="2">
        <v>7600</v>
      </c>
      <c r="F1431" s="3" t="s">
        <v>5</v>
      </c>
      <c r="G1431" s="3" t="s">
        <v>1</v>
      </c>
      <c r="H1431" s="3" t="s">
        <v>4</v>
      </c>
      <c r="I1431" s="2">
        <v>1976</v>
      </c>
      <c r="J1431" s="2">
        <v>700</v>
      </c>
      <c r="K1431" s="2">
        <v>225</v>
      </c>
      <c r="L1431" s="2">
        <v>0.7</v>
      </c>
      <c r="M1431" s="1">
        <v>11.16</v>
      </c>
      <c r="N1431" s="1">
        <v>2.5999999999999998E-4</v>
      </c>
      <c r="O1431" s="1">
        <v>0.39600000000000002</v>
      </c>
      <c r="P1431" s="1">
        <v>2.8799999999999999E-5</v>
      </c>
      <c r="Q1431" s="1">
        <v>1.7354166196012499</v>
      </c>
      <c r="R1431" s="1">
        <v>9.0124997037293098E-2</v>
      </c>
      <c r="S1431" s="16"/>
      <c r="T1431" s="16"/>
      <c r="V1431" s="18"/>
      <c r="W1431" s="18"/>
      <c r="Z1431" s="18"/>
    </row>
    <row r="1432" spans="1:26" s="5" customFormat="1" x14ac:dyDescent="0.25">
      <c r="A1432" s="2">
        <v>2017</v>
      </c>
      <c r="B1432" s="2">
        <v>2763</v>
      </c>
      <c r="C1432" s="3" t="s">
        <v>17</v>
      </c>
      <c r="D1432" s="4">
        <v>43221</v>
      </c>
      <c r="E1432" s="2">
        <v>7601</v>
      </c>
      <c r="F1432" s="3" t="s">
        <v>2</v>
      </c>
      <c r="G1432" s="3" t="s">
        <v>1</v>
      </c>
      <c r="H1432" s="3" t="s">
        <v>0</v>
      </c>
      <c r="I1432" s="2">
        <v>2016</v>
      </c>
      <c r="J1432" s="2">
        <v>700</v>
      </c>
      <c r="K1432" s="2">
        <v>280</v>
      </c>
      <c r="L1432" s="2">
        <v>0.7</v>
      </c>
      <c r="M1432" s="1">
        <v>0.26</v>
      </c>
      <c r="N1432" s="1">
        <v>3.5999999999999998E-6</v>
      </c>
      <c r="O1432" s="1">
        <v>8.9999999999999993E-3</v>
      </c>
      <c r="P1432" s="1">
        <v>2.9999999999999999E-7</v>
      </c>
      <c r="Q1432" s="1">
        <v>4.1226541012554997E-2</v>
      </c>
      <c r="R1432" s="1">
        <v>1.5199073285474601E-3</v>
      </c>
      <c r="S1432" s="16">
        <f t="shared" si="154"/>
        <v>1.694190078588695</v>
      </c>
      <c r="T1432" s="16">
        <f t="shared" si="155"/>
        <v>8.8605089708745643E-2</v>
      </c>
      <c r="U1432" s="5">
        <f t="shared" si="156"/>
        <v>4.6416166536676576E-3</v>
      </c>
      <c r="V1432" s="18">
        <f t="shared" si="157"/>
        <v>2.4275367043491956E-4</v>
      </c>
      <c r="W1432" s="18">
        <f t="shared" si="158"/>
        <v>2.23333376800126E-4</v>
      </c>
      <c r="X1432" s="5">
        <f>LOOKUP(G191,'Load Factor Adjustment'!$A$2:$A$15,'Load Factor Adjustment'!$D$2:$D$15)</f>
        <v>0.68571428571428572</v>
      </c>
      <c r="Y1432" s="5">
        <f t="shared" si="159"/>
        <v>3.1828228482292508E-3</v>
      </c>
      <c r="Z1432" s="18">
        <f t="shared" si="160"/>
        <v>1.5314288694865782E-4</v>
      </c>
    </row>
    <row r="1433" spans="1:26" s="5" customFormat="1" ht="15" customHeight="1" x14ac:dyDescent="0.25">
      <c r="A1433" s="2">
        <v>2017</v>
      </c>
      <c r="B1433" s="2">
        <v>2764</v>
      </c>
      <c r="C1433" s="3" t="s">
        <v>17</v>
      </c>
      <c r="D1433" s="4">
        <v>43167</v>
      </c>
      <c r="E1433" s="2">
        <v>7598</v>
      </c>
      <c r="F1433" s="3" t="s">
        <v>5</v>
      </c>
      <c r="G1433" s="3" t="s">
        <v>1</v>
      </c>
      <c r="H1433" s="3" t="s">
        <v>4</v>
      </c>
      <c r="I1433" s="2">
        <v>1979</v>
      </c>
      <c r="J1433" s="2">
        <v>300</v>
      </c>
      <c r="K1433" s="2">
        <v>68</v>
      </c>
      <c r="L1433" s="2">
        <v>0.7</v>
      </c>
      <c r="M1433" s="1">
        <v>12.09</v>
      </c>
      <c r="N1433" s="1">
        <v>2.7999999999999998E-4</v>
      </c>
      <c r="O1433" s="1">
        <v>0.60499999999999998</v>
      </c>
      <c r="P1433" s="1">
        <v>4.3999999999999999E-5</v>
      </c>
      <c r="Q1433" s="1">
        <v>0.24319444411732299</v>
      </c>
      <c r="R1433" s="1">
        <v>1.78342593206876E-2</v>
      </c>
      <c r="S1433" s="16"/>
      <c r="T1433" s="16"/>
      <c r="V1433" s="18"/>
      <c r="W1433" s="18"/>
      <c r="Z1433" s="18"/>
    </row>
    <row r="1434" spans="1:26" s="5" customFormat="1" x14ac:dyDescent="0.25">
      <c r="A1434" s="2">
        <v>2017</v>
      </c>
      <c r="B1434" s="2">
        <v>2764</v>
      </c>
      <c r="C1434" s="3" t="s">
        <v>17</v>
      </c>
      <c r="D1434" s="4">
        <v>43167</v>
      </c>
      <c r="E1434" s="2">
        <v>7599</v>
      </c>
      <c r="F1434" s="3" t="s">
        <v>2</v>
      </c>
      <c r="G1434" s="3" t="s">
        <v>1</v>
      </c>
      <c r="H1434" s="3" t="s">
        <v>0</v>
      </c>
      <c r="I1434" s="2">
        <v>2017</v>
      </c>
      <c r="J1434" s="2">
        <v>300</v>
      </c>
      <c r="K1434" s="2">
        <v>84</v>
      </c>
      <c r="L1434" s="2">
        <v>0.7</v>
      </c>
      <c r="M1434" s="1">
        <v>2.74</v>
      </c>
      <c r="N1434" s="1">
        <v>3.6000000000000001E-5</v>
      </c>
      <c r="O1434" s="1">
        <v>0.112</v>
      </c>
      <c r="P1434" s="1">
        <v>7.9999999999999996E-6</v>
      </c>
      <c r="Q1434" s="1">
        <v>5.4327777075157298E-2</v>
      </c>
      <c r="R1434" s="1">
        <v>2.41111113668182E-3</v>
      </c>
      <c r="S1434" s="16">
        <f t="shared" si="154"/>
        <v>0.1888666670421657</v>
      </c>
      <c r="T1434" s="16">
        <f t="shared" si="155"/>
        <v>1.542314818400578E-2</v>
      </c>
      <c r="U1434" s="5">
        <f t="shared" si="156"/>
        <v>5.1744292340319365E-4</v>
      </c>
      <c r="V1434" s="18">
        <f t="shared" si="157"/>
        <v>4.2255200504125423E-5</v>
      </c>
      <c r="W1434" s="18">
        <f t="shared" si="158"/>
        <v>3.8874784463795389E-5</v>
      </c>
      <c r="X1434" s="5">
        <f>LOOKUP(G193,'Load Factor Adjustment'!$A$2:$A$15,'Load Factor Adjustment'!$D$2:$D$15)</f>
        <v>0.68571428571428572</v>
      </c>
      <c r="Y1434" s="5">
        <f t="shared" si="159"/>
        <v>3.5481800461933282E-4</v>
      </c>
      <c r="Z1434" s="18">
        <f t="shared" si="160"/>
        <v>2.6656995060888268E-5</v>
      </c>
    </row>
    <row r="1435" spans="1:26" s="5" customFormat="1" ht="15" customHeight="1" x14ac:dyDescent="0.25">
      <c r="A1435" s="2">
        <v>2017</v>
      </c>
      <c r="B1435" s="2">
        <v>2765</v>
      </c>
      <c r="C1435" s="3" t="s">
        <v>17</v>
      </c>
      <c r="D1435" s="4">
        <v>43132</v>
      </c>
      <c r="E1435" s="2">
        <v>7596</v>
      </c>
      <c r="F1435" s="3" t="s">
        <v>5</v>
      </c>
      <c r="G1435" s="3" t="s">
        <v>1</v>
      </c>
      <c r="H1435" s="3" t="s">
        <v>4</v>
      </c>
      <c r="I1435" s="2">
        <v>1965</v>
      </c>
      <c r="J1435" s="2">
        <v>700</v>
      </c>
      <c r="K1435" s="2">
        <v>125</v>
      </c>
      <c r="L1435" s="2">
        <v>0.7</v>
      </c>
      <c r="M1435" s="1">
        <v>13.02</v>
      </c>
      <c r="N1435" s="1">
        <v>2.9999999999999997E-4</v>
      </c>
      <c r="O1435" s="1">
        <v>0.55400000000000005</v>
      </c>
      <c r="P1435" s="1">
        <v>4.0299999999999997E-5</v>
      </c>
      <c r="Q1435" s="1">
        <v>1.1221065048227501</v>
      </c>
      <c r="R1435" s="1">
        <v>7.0054013536873599E-2</v>
      </c>
      <c r="S1435" s="16"/>
      <c r="T1435" s="16"/>
      <c r="V1435" s="18"/>
      <c r="W1435" s="18"/>
      <c r="Z1435" s="18"/>
    </row>
    <row r="1436" spans="1:26" s="5" customFormat="1" x14ac:dyDescent="0.25">
      <c r="A1436" s="2">
        <v>2017</v>
      </c>
      <c r="B1436" s="2">
        <v>2765</v>
      </c>
      <c r="C1436" s="3" t="s">
        <v>17</v>
      </c>
      <c r="D1436" s="4">
        <v>43132</v>
      </c>
      <c r="E1436" s="2">
        <v>7597</v>
      </c>
      <c r="F1436" s="3" t="s">
        <v>2</v>
      </c>
      <c r="G1436" s="3" t="s">
        <v>1</v>
      </c>
      <c r="H1436" s="3" t="s">
        <v>0</v>
      </c>
      <c r="I1436" s="2">
        <v>2016</v>
      </c>
      <c r="J1436" s="2">
        <v>700</v>
      </c>
      <c r="K1436" s="2">
        <v>145</v>
      </c>
      <c r="L1436" s="2">
        <v>0.7</v>
      </c>
      <c r="M1436" s="1">
        <v>0.26</v>
      </c>
      <c r="N1436" s="1">
        <v>3.9999999999999998E-6</v>
      </c>
      <c r="O1436" s="1">
        <v>8.9999999999999993E-3</v>
      </c>
      <c r="P1436" s="1">
        <v>3.9999999999999998E-7</v>
      </c>
      <c r="Q1436" s="1">
        <v>2.1459103823159301E-2</v>
      </c>
      <c r="R1436" s="1">
        <v>8.1450612990715296E-4</v>
      </c>
      <c r="S1436" s="16">
        <f t="shared" si="154"/>
        <v>1.1006474009995908</v>
      </c>
      <c r="T1436" s="16">
        <f t="shared" si="155"/>
        <v>6.9239507406966452E-2</v>
      </c>
      <c r="U1436" s="5">
        <f t="shared" si="156"/>
        <v>3.0154723315057282E-3</v>
      </c>
      <c r="V1436" s="18">
        <f t="shared" si="157"/>
        <v>1.8969728056703137E-4</v>
      </c>
      <c r="W1436" s="18">
        <f t="shared" si="158"/>
        <v>1.7452149812166888E-4</v>
      </c>
      <c r="X1436" s="5">
        <f>LOOKUP(G195,'Load Factor Adjustment'!$A$2:$A$15,'Load Factor Adjustment'!$D$2:$D$15)</f>
        <v>0.68571428571428572</v>
      </c>
      <c r="Y1436" s="5">
        <f t="shared" si="159"/>
        <v>2.0677524558896424E-3</v>
      </c>
      <c r="Z1436" s="18">
        <f t="shared" si="160"/>
        <v>1.1967188442628722E-4</v>
      </c>
    </row>
    <row r="1437" spans="1:26" s="5" customFormat="1" ht="15" customHeight="1" x14ac:dyDescent="0.25">
      <c r="A1437" s="2">
        <v>2017</v>
      </c>
      <c r="B1437" s="2">
        <v>2766</v>
      </c>
      <c r="C1437" s="3" t="s">
        <v>17</v>
      </c>
      <c r="D1437" s="4">
        <v>43196</v>
      </c>
      <c r="E1437" s="2">
        <v>7594</v>
      </c>
      <c r="F1437" s="3" t="s">
        <v>5</v>
      </c>
      <c r="G1437" s="3" t="s">
        <v>1</v>
      </c>
      <c r="H1437" s="3" t="s">
        <v>4</v>
      </c>
      <c r="I1437" s="2">
        <v>1983</v>
      </c>
      <c r="J1437" s="2">
        <v>1000</v>
      </c>
      <c r="K1437" s="2">
        <v>216</v>
      </c>
      <c r="L1437" s="2">
        <v>0.7</v>
      </c>
      <c r="M1437" s="1">
        <v>10.23</v>
      </c>
      <c r="N1437" s="1">
        <v>2.4000000000000001E-4</v>
      </c>
      <c r="O1437" s="1">
        <v>0.39600000000000002</v>
      </c>
      <c r="P1437" s="1">
        <v>2.8799999999999999E-5</v>
      </c>
      <c r="Q1437" s="1">
        <v>2.1849998743699102</v>
      </c>
      <c r="R1437" s="1">
        <v>0.123599995936859</v>
      </c>
      <c r="S1437" s="16"/>
      <c r="T1437" s="16"/>
      <c r="V1437" s="18"/>
      <c r="W1437" s="18"/>
      <c r="Z1437" s="18"/>
    </row>
    <row r="1438" spans="1:26" s="5" customFormat="1" x14ac:dyDescent="0.25">
      <c r="A1438" s="2">
        <v>2017</v>
      </c>
      <c r="B1438" s="2">
        <v>2766</v>
      </c>
      <c r="C1438" s="3" t="s">
        <v>17</v>
      </c>
      <c r="D1438" s="4">
        <v>43196</v>
      </c>
      <c r="E1438" s="2">
        <v>7595</v>
      </c>
      <c r="F1438" s="3" t="s">
        <v>2</v>
      </c>
      <c r="G1438" s="3" t="s">
        <v>1</v>
      </c>
      <c r="H1438" s="3" t="s">
        <v>0</v>
      </c>
      <c r="I1438" s="2">
        <v>2017</v>
      </c>
      <c r="J1438" s="2">
        <v>1000</v>
      </c>
      <c r="K1438" s="2">
        <v>210</v>
      </c>
      <c r="L1438" s="2">
        <v>0.7</v>
      </c>
      <c r="M1438" s="1">
        <v>0.26</v>
      </c>
      <c r="N1438" s="1">
        <v>3.5999999999999998E-6</v>
      </c>
      <c r="O1438" s="1">
        <v>8.9999999999999993E-3</v>
      </c>
      <c r="P1438" s="1">
        <v>2.9999999999999999E-7</v>
      </c>
      <c r="Q1438" s="1">
        <v>4.5046293902807101E-2</v>
      </c>
      <c r="R1438" s="1">
        <v>1.7013888057334501E-3</v>
      </c>
      <c r="S1438" s="16">
        <f t="shared" si="154"/>
        <v>2.139953580467103</v>
      </c>
      <c r="T1438" s="16">
        <f t="shared" si="155"/>
        <v>0.12189860713112555</v>
      </c>
      <c r="U1438" s="5">
        <f t="shared" si="156"/>
        <v>5.8628865218276795E-3</v>
      </c>
      <c r="V1438" s="18">
        <f t="shared" si="157"/>
        <v>3.3396878666061791E-4</v>
      </c>
      <c r="W1438" s="18">
        <f t="shared" si="158"/>
        <v>3.0725128372776847E-4</v>
      </c>
      <c r="X1438" s="5">
        <f>LOOKUP(G197,'Load Factor Adjustment'!$A$2:$A$15,'Load Factor Adjustment'!$D$2:$D$15)</f>
        <v>0.68571428571428572</v>
      </c>
      <c r="Y1438" s="5">
        <f t="shared" si="159"/>
        <v>4.02026504353898E-3</v>
      </c>
      <c r="Z1438" s="18">
        <f t="shared" si="160"/>
        <v>2.1068659455618409E-4</v>
      </c>
    </row>
    <row r="1439" spans="1:26" s="5" customFormat="1" ht="15" customHeight="1" x14ac:dyDescent="0.25">
      <c r="A1439" s="2">
        <v>2017</v>
      </c>
      <c r="B1439" s="2">
        <v>2767</v>
      </c>
      <c r="C1439" s="3" t="s">
        <v>17</v>
      </c>
      <c r="D1439" s="4">
        <v>43207</v>
      </c>
      <c r="E1439" s="2">
        <v>7592</v>
      </c>
      <c r="F1439" s="3" t="s">
        <v>5</v>
      </c>
      <c r="G1439" s="3" t="s">
        <v>1</v>
      </c>
      <c r="H1439" s="3" t="s">
        <v>4</v>
      </c>
      <c r="I1439" s="2">
        <v>1990</v>
      </c>
      <c r="J1439" s="2">
        <v>2500</v>
      </c>
      <c r="K1439" s="2">
        <v>270</v>
      </c>
      <c r="L1439" s="2">
        <v>0.7</v>
      </c>
      <c r="M1439" s="1">
        <v>7.6</v>
      </c>
      <c r="N1439" s="1">
        <v>1.8000000000000001E-4</v>
      </c>
      <c r="O1439" s="1">
        <v>0.27400000000000002</v>
      </c>
      <c r="P1439" s="1">
        <v>1.9899999999999999E-5</v>
      </c>
      <c r="Q1439" s="1">
        <v>5.0833332141489898</v>
      </c>
      <c r="R1439" s="1">
        <v>0.26708332652467898</v>
      </c>
      <c r="S1439" s="16"/>
      <c r="T1439" s="16"/>
      <c r="V1439" s="18"/>
      <c r="W1439" s="18"/>
      <c r="Z1439" s="18"/>
    </row>
    <row r="1440" spans="1:26" s="5" customFormat="1" x14ac:dyDescent="0.25">
      <c r="A1440" s="2">
        <v>2017</v>
      </c>
      <c r="B1440" s="2">
        <v>2767</v>
      </c>
      <c r="C1440" s="3" t="s">
        <v>17</v>
      </c>
      <c r="D1440" s="4">
        <v>43207</v>
      </c>
      <c r="E1440" s="2">
        <v>7593</v>
      </c>
      <c r="F1440" s="3" t="s">
        <v>2</v>
      </c>
      <c r="G1440" s="3" t="s">
        <v>1</v>
      </c>
      <c r="H1440" s="3" t="s">
        <v>0</v>
      </c>
      <c r="I1440" s="2">
        <v>2018</v>
      </c>
      <c r="J1440" s="2">
        <v>2500</v>
      </c>
      <c r="K1440" s="2">
        <v>320</v>
      </c>
      <c r="L1440" s="2">
        <v>0.7</v>
      </c>
      <c r="M1440" s="1">
        <v>0.26</v>
      </c>
      <c r="N1440" s="1">
        <v>3.5999999999999998E-6</v>
      </c>
      <c r="O1440" s="1">
        <v>8.9999999999999993E-3</v>
      </c>
      <c r="P1440" s="1">
        <v>2.9999999999999999E-7</v>
      </c>
      <c r="Q1440" s="1">
        <v>0.187160484011931</v>
      </c>
      <c r="R1440" s="1">
        <v>7.7777774847704803E-3</v>
      </c>
      <c r="S1440" s="16">
        <f t="shared" si="154"/>
        <v>4.8961727301370583</v>
      </c>
      <c r="T1440" s="16">
        <f t="shared" si="155"/>
        <v>0.25930554903990849</v>
      </c>
      <c r="U1440" s="5">
        <f t="shared" si="156"/>
        <v>1.3414171863389201E-2</v>
      </c>
      <c r="V1440" s="18">
        <f t="shared" si="157"/>
        <v>7.104261617531739E-4</v>
      </c>
      <c r="W1440" s="18">
        <f t="shared" si="158"/>
        <v>6.5359206881292003E-4</v>
      </c>
      <c r="X1440" s="5">
        <f>LOOKUP(G199,'Load Factor Adjustment'!$A$2:$A$15,'Load Factor Adjustment'!$D$2:$D$15)</f>
        <v>0.68571428571428572</v>
      </c>
      <c r="Y1440" s="5">
        <f t="shared" si="159"/>
        <v>9.1982892777525953E-3</v>
      </c>
      <c r="Z1440" s="18">
        <f t="shared" si="160"/>
        <v>4.4817741861457374E-4</v>
      </c>
    </row>
    <row r="1441" spans="1:26" s="5" customFormat="1" ht="15" customHeight="1" x14ac:dyDescent="0.25">
      <c r="A1441" s="2">
        <v>2017</v>
      </c>
      <c r="B1441" s="2">
        <v>2768</v>
      </c>
      <c r="C1441" s="3" t="s">
        <v>17</v>
      </c>
      <c r="D1441" s="4">
        <v>43195</v>
      </c>
      <c r="E1441" s="2">
        <v>7590</v>
      </c>
      <c r="F1441" s="3" t="s">
        <v>5</v>
      </c>
      <c r="G1441" s="3" t="s">
        <v>1</v>
      </c>
      <c r="H1441" s="3" t="s">
        <v>4</v>
      </c>
      <c r="I1441" s="2">
        <v>1993</v>
      </c>
      <c r="J1441" s="2">
        <v>400</v>
      </c>
      <c r="K1441" s="2">
        <v>100</v>
      </c>
      <c r="L1441" s="2">
        <v>0.7</v>
      </c>
      <c r="M1441" s="1">
        <v>8.17</v>
      </c>
      <c r="N1441" s="1">
        <v>1.9000000000000001E-4</v>
      </c>
      <c r="O1441" s="1">
        <v>0.47899999999999998</v>
      </c>
      <c r="P1441" s="1">
        <v>3.6100000000000003E-5</v>
      </c>
      <c r="Q1441" s="1">
        <v>0.320185184276226</v>
      </c>
      <c r="R1441" s="1">
        <v>2.7708640995683102E-2</v>
      </c>
      <c r="S1441" s="16"/>
      <c r="T1441" s="16"/>
      <c r="V1441" s="18"/>
      <c r="W1441" s="18"/>
      <c r="Z1441" s="18"/>
    </row>
    <row r="1442" spans="1:26" s="5" customFormat="1" x14ac:dyDescent="0.25">
      <c r="A1442" s="2">
        <v>2017</v>
      </c>
      <c r="B1442" s="2">
        <v>2768</v>
      </c>
      <c r="C1442" s="3" t="s">
        <v>17</v>
      </c>
      <c r="D1442" s="4">
        <v>43195</v>
      </c>
      <c r="E1442" s="2">
        <v>7591</v>
      </c>
      <c r="F1442" s="3" t="s">
        <v>2</v>
      </c>
      <c r="G1442" s="3" t="s">
        <v>1</v>
      </c>
      <c r="H1442" s="3" t="s">
        <v>0</v>
      </c>
      <c r="I1442" s="2">
        <v>2017</v>
      </c>
      <c r="J1442" s="2">
        <v>400</v>
      </c>
      <c r="K1442" s="2">
        <v>115</v>
      </c>
      <c r="L1442" s="2">
        <v>0.7</v>
      </c>
      <c r="M1442" s="1">
        <v>0.26</v>
      </c>
      <c r="N1442" s="1">
        <v>3.9999999999999998E-6</v>
      </c>
      <c r="O1442" s="1">
        <v>8.9999999999999993E-3</v>
      </c>
      <c r="P1442" s="1">
        <v>3.9999999999999998E-7</v>
      </c>
      <c r="Q1442" s="1">
        <v>9.5123451778056506E-3</v>
      </c>
      <c r="R1442" s="1">
        <v>3.4783948682961499E-4</v>
      </c>
      <c r="S1442" s="16">
        <f t="shared" si="154"/>
        <v>0.31067283909842036</v>
      </c>
      <c r="T1442" s="16">
        <f t="shared" si="155"/>
        <v>2.7360801508853488E-2</v>
      </c>
      <c r="U1442" s="5">
        <f t="shared" si="156"/>
        <v>8.5115846328334341E-4</v>
      </c>
      <c r="V1442" s="18">
        <f t="shared" si="157"/>
        <v>7.4961100024256133E-5</v>
      </c>
      <c r="W1442" s="18">
        <f t="shared" si="158"/>
        <v>6.8964212022315651E-5</v>
      </c>
      <c r="X1442" s="5">
        <f>LOOKUP(G201,'Load Factor Adjustment'!$A$2:$A$15,'Load Factor Adjustment'!$D$2:$D$15)</f>
        <v>0.68571428571428572</v>
      </c>
      <c r="Y1442" s="5">
        <f t="shared" si="159"/>
        <v>5.8365151768000696E-4</v>
      </c>
      <c r="Z1442" s="18">
        <f t="shared" si="160"/>
        <v>4.7289745386730733E-5</v>
      </c>
    </row>
    <row r="1443" spans="1:26" ht="15" customHeight="1" x14ac:dyDescent="0.25">
      <c r="A1443" s="2">
        <v>2017</v>
      </c>
      <c r="B1443" s="2">
        <v>2769</v>
      </c>
      <c r="C1443" s="3" t="s">
        <v>17</v>
      </c>
      <c r="D1443" s="4">
        <v>43126</v>
      </c>
      <c r="E1443" s="2">
        <v>7588</v>
      </c>
      <c r="F1443" s="3" t="s">
        <v>5</v>
      </c>
      <c r="G1443" s="3" t="s">
        <v>1</v>
      </c>
      <c r="H1443" s="3" t="s">
        <v>4</v>
      </c>
      <c r="I1443" s="2">
        <v>1997</v>
      </c>
      <c r="J1443" s="2">
        <v>400</v>
      </c>
      <c r="K1443" s="2">
        <v>89</v>
      </c>
      <c r="L1443" s="2">
        <v>0.7</v>
      </c>
      <c r="M1443" s="1">
        <v>8.17</v>
      </c>
      <c r="N1443" s="1">
        <v>1.9000000000000001E-4</v>
      </c>
      <c r="O1443" s="1">
        <v>0.47899999999999998</v>
      </c>
      <c r="P1443" s="1">
        <v>3.6100000000000003E-5</v>
      </c>
      <c r="Q1443" s="1">
        <v>0.276614196595381</v>
      </c>
      <c r="R1443" s="1">
        <v>2.3074073299688001E-2</v>
      </c>
      <c r="S1443" s="16"/>
      <c r="T1443" s="16"/>
      <c r="U1443" s="5"/>
      <c r="V1443" s="18"/>
      <c r="W1443" s="18"/>
      <c r="X1443" s="5"/>
      <c r="Y1443" s="5"/>
      <c r="Z1443" s="18"/>
    </row>
    <row r="1444" spans="1:26" x14ac:dyDescent="0.25">
      <c r="A1444" s="2">
        <v>2017</v>
      </c>
      <c r="B1444" s="2">
        <v>2769</v>
      </c>
      <c r="C1444" s="3" t="s">
        <v>17</v>
      </c>
      <c r="D1444" s="4">
        <v>43126</v>
      </c>
      <c r="E1444" s="2">
        <v>7589</v>
      </c>
      <c r="F1444" s="3" t="s">
        <v>2</v>
      </c>
      <c r="G1444" s="3" t="s">
        <v>1</v>
      </c>
      <c r="H1444" s="3" t="s">
        <v>0</v>
      </c>
      <c r="I1444" s="2">
        <v>2016</v>
      </c>
      <c r="J1444" s="2">
        <v>400</v>
      </c>
      <c r="K1444" s="2">
        <v>105</v>
      </c>
      <c r="L1444" s="2">
        <v>0.7</v>
      </c>
      <c r="M1444" s="1">
        <v>0.26</v>
      </c>
      <c r="N1444" s="1">
        <v>3.9999999999999998E-6</v>
      </c>
      <c r="O1444" s="1">
        <v>8.9999999999999993E-3</v>
      </c>
      <c r="P1444" s="1">
        <v>3.9999999999999998E-7</v>
      </c>
      <c r="Q1444" s="1">
        <v>8.6851847275616796E-3</v>
      </c>
      <c r="R1444" s="1">
        <v>3.1759257493138798E-4</v>
      </c>
      <c r="S1444" s="16">
        <f t="shared" si="154"/>
        <v>0.26792901186781931</v>
      </c>
      <c r="T1444" s="16">
        <f t="shared" si="155"/>
        <v>2.2756480724756611E-2</v>
      </c>
      <c r="U1444" s="5">
        <f t="shared" si="156"/>
        <v>7.3405208730909399E-4</v>
      </c>
      <c r="V1444" s="18">
        <f t="shared" si="157"/>
        <v>6.2346522533579762E-5</v>
      </c>
      <c r="W1444" s="18">
        <f t="shared" si="158"/>
        <v>5.7358800730893384E-5</v>
      </c>
      <c r="X1444" s="5">
        <f>LOOKUP(G203,'Load Factor Adjustment'!$A$2:$A$15,'Load Factor Adjustment'!$D$2:$D$15)</f>
        <v>0.68571428571428572</v>
      </c>
      <c r="Y1444" s="5">
        <f t="shared" si="159"/>
        <v>5.0335000272623586E-4</v>
      </c>
      <c r="Z1444" s="18">
        <f t="shared" si="160"/>
        <v>3.9331749072612606E-5</v>
      </c>
    </row>
    <row r="1445" spans="1:26" ht="15" customHeight="1" x14ac:dyDescent="0.25">
      <c r="A1445" s="2">
        <v>2017</v>
      </c>
      <c r="B1445" s="2">
        <v>2770</v>
      </c>
      <c r="C1445" s="3" t="s">
        <v>17</v>
      </c>
      <c r="D1445" s="4">
        <v>43203</v>
      </c>
      <c r="E1445" s="2">
        <v>7586</v>
      </c>
      <c r="F1445" s="3" t="s">
        <v>5</v>
      </c>
      <c r="G1445" s="3" t="s">
        <v>1</v>
      </c>
      <c r="H1445" s="3" t="s">
        <v>8</v>
      </c>
      <c r="I1445" s="2">
        <v>2001</v>
      </c>
      <c r="J1445" s="2">
        <v>300</v>
      </c>
      <c r="K1445" s="2">
        <v>88</v>
      </c>
      <c r="L1445" s="2">
        <v>0.7</v>
      </c>
      <c r="M1445" s="1">
        <v>6.54</v>
      </c>
      <c r="N1445" s="1">
        <v>1.4999999999999999E-4</v>
      </c>
      <c r="O1445" s="1">
        <v>0.55200000000000005</v>
      </c>
      <c r="P1445" s="1">
        <v>4.0200000000000001E-5</v>
      </c>
      <c r="Q1445" s="1">
        <v>0.15247221976289399</v>
      </c>
      <c r="R1445" s="1">
        <v>1.6403443949168098E-2</v>
      </c>
      <c r="S1445" s="16"/>
      <c r="T1445" s="16"/>
      <c r="U1445" s="5"/>
      <c r="V1445" s="18"/>
      <c r="W1445" s="18"/>
      <c r="X1445" s="5"/>
      <c r="Y1445" s="5"/>
      <c r="Z1445" s="18"/>
    </row>
    <row r="1446" spans="1:26" x14ac:dyDescent="0.25">
      <c r="A1446" s="2">
        <v>2017</v>
      </c>
      <c r="B1446" s="2">
        <v>2770</v>
      </c>
      <c r="C1446" s="3" t="s">
        <v>17</v>
      </c>
      <c r="D1446" s="4">
        <v>43203</v>
      </c>
      <c r="E1446" s="2">
        <v>7587</v>
      </c>
      <c r="F1446" s="3" t="s">
        <v>2</v>
      </c>
      <c r="G1446" s="3" t="s">
        <v>1</v>
      </c>
      <c r="H1446" s="3" t="s">
        <v>0</v>
      </c>
      <c r="I1446" s="2">
        <v>2017</v>
      </c>
      <c r="J1446" s="2">
        <v>300</v>
      </c>
      <c r="K1446" s="2">
        <v>106</v>
      </c>
      <c r="L1446" s="2">
        <v>0.7</v>
      </c>
      <c r="M1446" s="1">
        <v>2.3199999999999998</v>
      </c>
      <c r="N1446" s="1">
        <v>3.0000000000000001E-5</v>
      </c>
      <c r="O1446" s="1">
        <v>0.112</v>
      </c>
      <c r="P1446" s="1">
        <v>7.9999999999999996E-6</v>
      </c>
      <c r="Q1446" s="1">
        <v>5.8030089938428502E-2</v>
      </c>
      <c r="R1446" s="1">
        <v>3.0425926248603902E-3</v>
      </c>
      <c r="S1446" s="16">
        <f t="shared" si="154"/>
        <v>9.4442129824465482E-2</v>
      </c>
      <c r="T1446" s="16">
        <f t="shared" si="155"/>
        <v>1.3360851324307709E-2</v>
      </c>
      <c r="U1446" s="5">
        <f t="shared" si="156"/>
        <v>2.5874556116291914E-4</v>
      </c>
      <c r="V1446" s="18">
        <f t="shared" si="157"/>
        <v>3.6605072121390985E-5</v>
      </c>
      <c r="W1446" s="18">
        <f t="shared" si="158"/>
        <v>3.3676666351679707E-5</v>
      </c>
      <c r="X1446" s="5">
        <f>LOOKUP(G205,'Load Factor Adjustment'!$A$2:$A$15,'Load Factor Adjustment'!$D$2:$D$15)</f>
        <v>0.68571428571428572</v>
      </c>
      <c r="Y1446" s="5">
        <f t="shared" si="159"/>
        <v>1.7742552765457313E-4</v>
      </c>
      <c r="Z1446" s="18">
        <f t="shared" si="160"/>
        <v>2.3092571212580371E-5</v>
      </c>
    </row>
    <row r="1447" spans="1:26" ht="15" customHeight="1" x14ac:dyDescent="0.25">
      <c r="A1447" s="2">
        <v>2017</v>
      </c>
      <c r="B1447" s="2">
        <v>2772</v>
      </c>
      <c r="C1447" s="3" t="s">
        <v>10</v>
      </c>
      <c r="D1447" s="4">
        <v>43307</v>
      </c>
      <c r="E1447" s="2">
        <v>7582</v>
      </c>
      <c r="F1447" s="3" t="s">
        <v>5</v>
      </c>
      <c r="G1447" s="3" t="s">
        <v>1</v>
      </c>
      <c r="H1447" s="3" t="s">
        <v>4</v>
      </c>
      <c r="I1447" s="2">
        <v>1979</v>
      </c>
      <c r="J1447" s="2">
        <v>265</v>
      </c>
      <c r="K1447" s="2">
        <v>55</v>
      </c>
      <c r="L1447" s="2">
        <v>0.7</v>
      </c>
      <c r="M1447" s="1">
        <v>12.09</v>
      </c>
      <c r="N1447" s="1">
        <v>2.7999999999999998E-4</v>
      </c>
      <c r="O1447" s="1">
        <v>0.60499999999999998</v>
      </c>
      <c r="P1447" s="1">
        <v>4.3999999999999999E-5</v>
      </c>
      <c r="Q1447" s="1">
        <v>0.17184779681574699</v>
      </c>
      <c r="R1447" s="1">
        <v>1.2442506605290201E-2</v>
      </c>
      <c r="S1447" s="16"/>
      <c r="T1447" s="16"/>
      <c r="U1447" s="5"/>
      <c r="V1447" s="18"/>
      <c r="W1447" s="18"/>
      <c r="X1447" s="5"/>
      <c r="Y1447" s="5"/>
      <c r="Z1447" s="18"/>
    </row>
    <row r="1448" spans="1:26" x14ac:dyDescent="0.25">
      <c r="A1448" s="2">
        <v>2017</v>
      </c>
      <c r="B1448" s="2">
        <v>2772</v>
      </c>
      <c r="C1448" s="3" t="s">
        <v>10</v>
      </c>
      <c r="D1448" s="4">
        <v>43307</v>
      </c>
      <c r="E1448" s="2">
        <v>7583</v>
      </c>
      <c r="F1448" s="3" t="s">
        <v>2</v>
      </c>
      <c r="G1448" s="3" t="s">
        <v>1</v>
      </c>
      <c r="H1448" s="3" t="s">
        <v>0</v>
      </c>
      <c r="I1448" s="2">
        <v>2018</v>
      </c>
      <c r="J1448" s="2">
        <v>265</v>
      </c>
      <c r="K1448" s="2">
        <v>60</v>
      </c>
      <c r="L1448" s="2">
        <v>0.7</v>
      </c>
      <c r="M1448" s="1">
        <v>2.74</v>
      </c>
      <c r="N1448" s="1">
        <v>3.6000000000000001E-5</v>
      </c>
      <c r="O1448" s="1">
        <v>8.9999999999999993E-3</v>
      </c>
      <c r="P1448" s="1">
        <v>8.9999999999999996E-7</v>
      </c>
      <c r="Q1448" s="1">
        <v>3.4200948629336397E-2</v>
      </c>
      <c r="R1448" s="1">
        <v>1.25046867710718E-4</v>
      </c>
      <c r="S1448" s="16">
        <f t="shared" si="154"/>
        <v>0.1376468481864106</v>
      </c>
      <c r="T1448" s="16">
        <f t="shared" si="155"/>
        <v>1.2317459737579483E-2</v>
      </c>
      <c r="U1448" s="5">
        <f t="shared" si="156"/>
        <v>3.7711465256550847E-4</v>
      </c>
      <c r="V1448" s="18">
        <f t="shared" si="157"/>
        <v>3.3746465034464338E-5</v>
      </c>
      <c r="W1448" s="18">
        <f t="shared" si="158"/>
        <v>3.1046747831707191E-5</v>
      </c>
      <c r="X1448" s="5">
        <f>LOOKUP(G207,'Load Factor Adjustment'!$A$2:$A$15,'Load Factor Adjustment'!$D$2:$D$15)</f>
        <v>0.68571428571428572</v>
      </c>
      <c r="Y1448" s="5">
        <f t="shared" si="159"/>
        <v>2.5859290461634866E-4</v>
      </c>
      <c r="Z1448" s="18">
        <f t="shared" si="160"/>
        <v>2.1289198513170646E-5</v>
      </c>
    </row>
    <row r="1449" spans="1:26" ht="15" customHeight="1" x14ac:dyDescent="0.25">
      <c r="A1449" s="2">
        <v>2018</v>
      </c>
      <c r="B1449" s="2">
        <v>2773</v>
      </c>
      <c r="C1449" s="3" t="s">
        <v>10</v>
      </c>
      <c r="D1449" s="4">
        <v>43312</v>
      </c>
      <c r="E1449" s="2">
        <v>7580</v>
      </c>
      <c r="F1449" s="3" t="s">
        <v>5</v>
      </c>
      <c r="G1449" s="3" t="s">
        <v>1</v>
      </c>
      <c r="H1449" s="3" t="s">
        <v>8</v>
      </c>
      <c r="I1449" s="2">
        <v>2003</v>
      </c>
      <c r="J1449" s="2">
        <v>1200</v>
      </c>
      <c r="K1449" s="2">
        <v>120</v>
      </c>
      <c r="L1449" s="2">
        <v>0.7</v>
      </c>
      <c r="M1449" s="1">
        <v>6.54</v>
      </c>
      <c r="N1449" s="1">
        <v>1.4999999999999999E-4</v>
      </c>
      <c r="O1449" s="1">
        <v>0.30399999999999999</v>
      </c>
      <c r="P1449" s="1">
        <v>2.2099999999999998E-5</v>
      </c>
      <c r="Q1449" s="1">
        <v>0.92666665614656496</v>
      </c>
      <c r="R1449" s="1">
        <v>6.3244441100320903E-2</v>
      </c>
      <c r="S1449" s="16"/>
      <c r="T1449" s="16"/>
      <c r="U1449" s="5"/>
      <c r="V1449" s="18"/>
      <c r="W1449" s="18"/>
      <c r="X1449" s="5"/>
      <c r="Y1449" s="5"/>
      <c r="Z1449" s="18"/>
    </row>
    <row r="1450" spans="1:26" x14ac:dyDescent="0.25">
      <c r="A1450" s="2">
        <v>2018</v>
      </c>
      <c r="B1450" s="2">
        <v>2773</v>
      </c>
      <c r="C1450" s="3" t="s">
        <v>10</v>
      </c>
      <c r="D1450" s="4">
        <v>43312</v>
      </c>
      <c r="E1450" s="2">
        <v>7581</v>
      </c>
      <c r="F1450" s="3" t="s">
        <v>2</v>
      </c>
      <c r="G1450" s="3" t="s">
        <v>1</v>
      </c>
      <c r="H1450" s="3" t="s">
        <v>0</v>
      </c>
      <c r="I1450" s="2">
        <v>2018</v>
      </c>
      <c r="J1450" s="2">
        <v>1200</v>
      </c>
      <c r="K1450" s="2">
        <v>115</v>
      </c>
      <c r="L1450" s="2">
        <v>0.7</v>
      </c>
      <c r="M1450" s="1">
        <v>0.26</v>
      </c>
      <c r="N1450" s="1">
        <v>3.9999999999999998E-6</v>
      </c>
      <c r="O1450" s="1">
        <v>8.9999999999999993E-3</v>
      </c>
      <c r="P1450" s="1">
        <v>3.9999999999999998E-7</v>
      </c>
      <c r="Q1450" s="1">
        <v>3.0240739203805302E-2</v>
      </c>
      <c r="R1450" s="1">
        <v>1.21388882994879E-3</v>
      </c>
      <c r="S1450" s="16">
        <f t="shared" si="154"/>
        <v>0.89642591694275964</v>
      </c>
      <c r="T1450" s="16">
        <f t="shared" si="155"/>
        <v>6.2030552270372116E-2</v>
      </c>
      <c r="U1450" s="5">
        <f t="shared" si="156"/>
        <v>2.4559614162815331E-3</v>
      </c>
      <c r="V1450" s="18">
        <f t="shared" si="157"/>
        <v>1.6994671854896469E-4</v>
      </c>
      <c r="W1450" s="18">
        <f t="shared" si="158"/>
        <v>1.5635098106504751E-4</v>
      </c>
      <c r="X1450" s="5">
        <f>LOOKUP(G209,'Load Factor Adjustment'!$A$2:$A$15,'Load Factor Adjustment'!$D$2:$D$15)</f>
        <v>0.68571428571428572</v>
      </c>
      <c r="Y1450" s="5">
        <f t="shared" si="159"/>
        <v>1.6840878283073369E-3</v>
      </c>
      <c r="Z1450" s="18">
        <f t="shared" si="160"/>
        <v>1.0721210130174686E-4</v>
      </c>
    </row>
    <row r="1451" spans="1:26" ht="15" customHeight="1" x14ac:dyDescent="0.25">
      <c r="A1451" s="2">
        <v>2018</v>
      </c>
      <c r="B1451" s="2">
        <v>2774</v>
      </c>
      <c r="C1451" s="3" t="s">
        <v>10</v>
      </c>
      <c r="D1451" s="4">
        <v>43313</v>
      </c>
      <c r="E1451" s="2">
        <v>7576</v>
      </c>
      <c r="F1451" s="3" t="s">
        <v>5</v>
      </c>
      <c r="G1451" s="3" t="s">
        <v>1</v>
      </c>
      <c r="H1451" s="3" t="s">
        <v>8</v>
      </c>
      <c r="I1451" s="2">
        <v>2000</v>
      </c>
      <c r="J1451" s="2">
        <v>1200</v>
      </c>
      <c r="K1451" s="2">
        <v>110</v>
      </c>
      <c r="L1451" s="2">
        <v>0.7</v>
      </c>
      <c r="M1451" s="1">
        <v>6.54</v>
      </c>
      <c r="N1451" s="1">
        <v>1.4999999999999999E-4</v>
      </c>
      <c r="O1451" s="1">
        <v>0.30399999999999999</v>
      </c>
      <c r="P1451" s="1">
        <v>2.2099999999999998E-5</v>
      </c>
      <c r="Q1451" s="1">
        <v>0.84944443480101794</v>
      </c>
      <c r="R1451" s="1">
        <v>5.7974071008627497E-2</v>
      </c>
      <c r="S1451" s="16"/>
      <c r="T1451" s="16"/>
      <c r="U1451" s="5"/>
      <c r="V1451" s="18"/>
      <c r="W1451" s="18"/>
      <c r="X1451" s="5"/>
      <c r="Y1451" s="5"/>
      <c r="Z1451" s="18"/>
    </row>
    <row r="1452" spans="1:26" x14ac:dyDescent="0.25">
      <c r="A1452" s="2">
        <v>2018</v>
      </c>
      <c r="B1452" s="2">
        <v>2774</v>
      </c>
      <c r="C1452" s="3" t="s">
        <v>10</v>
      </c>
      <c r="D1452" s="4">
        <v>43313</v>
      </c>
      <c r="E1452" s="2">
        <v>7579</v>
      </c>
      <c r="F1452" s="3" t="s">
        <v>2</v>
      </c>
      <c r="G1452" s="3" t="s">
        <v>1</v>
      </c>
      <c r="H1452" s="3" t="s">
        <v>0</v>
      </c>
      <c r="I1452" s="2">
        <v>2018</v>
      </c>
      <c r="J1452" s="2">
        <v>1200</v>
      </c>
      <c r="K1452" s="2">
        <v>115</v>
      </c>
      <c r="L1452" s="2">
        <v>0.7</v>
      </c>
      <c r="M1452" s="1">
        <v>0.26</v>
      </c>
      <c r="N1452" s="1">
        <v>3.9999999999999998E-6</v>
      </c>
      <c r="O1452" s="1">
        <v>8.9999999999999993E-3</v>
      </c>
      <c r="P1452" s="1">
        <v>3.9999999999999998E-7</v>
      </c>
      <c r="Q1452" s="1">
        <v>3.0240739203805302E-2</v>
      </c>
      <c r="R1452" s="1">
        <v>1.21388882994879E-3</v>
      </c>
      <c r="S1452" s="16">
        <f t="shared" si="154"/>
        <v>0.81920369559721262</v>
      </c>
      <c r="T1452" s="16">
        <f t="shared" si="155"/>
        <v>5.6760182178678703E-2</v>
      </c>
      <c r="U1452" s="5">
        <f t="shared" si="156"/>
        <v>2.2443936865677058E-3</v>
      </c>
      <c r="V1452" s="18">
        <f t="shared" si="157"/>
        <v>1.5550734843473618E-4</v>
      </c>
      <c r="W1452" s="18">
        <f t="shared" si="158"/>
        <v>1.4306676055995729E-4</v>
      </c>
      <c r="X1452" s="5">
        <f>LOOKUP(G211,'Load Factor Adjustment'!$A$2:$A$15,'Load Factor Adjustment'!$D$2:$D$15)</f>
        <v>0.68571428571428572</v>
      </c>
      <c r="Y1452" s="5">
        <f t="shared" si="159"/>
        <v>1.5390128136464269E-3</v>
      </c>
      <c r="Z1452" s="18">
        <f t="shared" si="160"/>
        <v>9.8102921526827859E-5</v>
      </c>
    </row>
    <row r="1453" spans="1:26" ht="15" customHeight="1" x14ac:dyDescent="0.25">
      <c r="A1453" s="2">
        <v>2018</v>
      </c>
      <c r="B1453" s="2">
        <v>2775</v>
      </c>
      <c r="C1453" s="3" t="s">
        <v>10</v>
      </c>
      <c r="D1453" s="4">
        <v>43298</v>
      </c>
      <c r="E1453" s="2">
        <v>7574</v>
      </c>
      <c r="F1453" s="3" t="s">
        <v>5</v>
      </c>
      <c r="G1453" s="3" t="s">
        <v>20</v>
      </c>
      <c r="H1453" s="3" t="s">
        <v>8</v>
      </c>
      <c r="I1453" s="2">
        <v>2002</v>
      </c>
      <c r="J1453" s="2">
        <v>500</v>
      </c>
      <c r="K1453" s="2">
        <v>140</v>
      </c>
      <c r="L1453" s="2">
        <v>0.51</v>
      </c>
      <c r="M1453" s="1">
        <v>6.54</v>
      </c>
      <c r="N1453" s="1">
        <v>1.4999999999999999E-4</v>
      </c>
      <c r="O1453" s="1">
        <v>0.30399999999999999</v>
      </c>
      <c r="P1453" s="1">
        <v>2.2099999999999998E-5</v>
      </c>
      <c r="Q1453" s="1">
        <v>0.31934027324897402</v>
      </c>
      <c r="R1453" s="1">
        <v>2.1094559040085899E-2</v>
      </c>
      <c r="S1453" s="16"/>
      <c r="T1453" s="16"/>
      <c r="U1453" s="5"/>
      <c r="V1453" s="18"/>
      <c r="W1453" s="18"/>
      <c r="X1453" s="5"/>
      <c r="Y1453" s="5"/>
      <c r="Z1453" s="18"/>
    </row>
    <row r="1454" spans="1:26" x14ac:dyDescent="0.25">
      <c r="A1454" s="2">
        <v>2018</v>
      </c>
      <c r="B1454" s="2">
        <v>2775</v>
      </c>
      <c r="C1454" s="3" t="s">
        <v>10</v>
      </c>
      <c r="D1454" s="4">
        <v>43298</v>
      </c>
      <c r="E1454" s="2">
        <v>7575</v>
      </c>
      <c r="F1454" s="3" t="s">
        <v>2</v>
      </c>
      <c r="G1454" s="3" t="s">
        <v>20</v>
      </c>
      <c r="H1454" s="3" t="s">
        <v>0</v>
      </c>
      <c r="I1454" s="2">
        <v>2017</v>
      </c>
      <c r="J1454" s="2">
        <v>500</v>
      </c>
      <c r="K1454" s="2">
        <v>174</v>
      </c>
      <c r="L1454" s="2">
        <v>0.51</v>
      </c>
      <c r="M1454" s="1">
        <v>0.26</v>
      </c>
      <c r="N1454" s="1">
        <v>3.9999999999999998E-6</v>
      </c>
      <c r="O1454" s="1">
        <v>8.9999999999999993E-3</v>
      </c>
      <c r="P1454" s="1">
        <v>3.9999999999999998E-7</v>
      </c>
      <c r="Q1454" s="1">
        <v>1.32053564282588E-2</v>
      </c>
      <c r="R1454" s="1">
        <v>4.8908727406444901E-4</v>
      </c>
      <c r="S1454" s="16">
        <f t="shared" si="154"/>
        <v>0.3061349168207152</v>
      </c>
      <c r="T1454" s="16">
        <f t="shared" si="155"/>
        <v>2.0605471766021451E-2</v>
      </c>
      <c r="U1454" s="5">
        <f t="shared" si="156"/>
        <v>8.3872579950880878E-4</v>
      </c>
      <c r="V1454" s="18">
        <f t="shared" si="157"/>
        <v>5.6453347304168358E-5</v>
      </c>
      <c r="W1454" s="18">
        <f t="shared" si="158"/>
        <v>5.1937079519834891E-5</v>
      </c>
      <c r="X1454" s="5">
        <f>LOOKUP(G213,'Load Factor Adjustment'!$A$2:$A$15,'Load Factor Adjustment'!$D$2:$D$15)</f>
        <v>0.68571428571428572</v>
      </c>
      <c r="Y1454" s="5">
        <f t="shared" si="159"/>
        <v>5.7512626252032603E-4</v>
      </c>
      <c r="Z1454" s="18">
        <f t="shared" si="160"/>
        <v>3.5613997385029641E-5</v>
      </c>
    </row>
    <row r="1455" spans="1:26" ht="15" customHeight="1" x14ac:dyDescent="0.25">
      <c r="A1455" s="2">
        <v>2018</v>
      </c>
      <c r="B1455" s="2">
        <v>2776</v>
      </c>
      <c r="C1455" s="3" t="s">
        <v>10</v>
      </c>
      <c r="D1455" s="4">
        <v>43291</v>
      </c>
      <c r="E1455" s="2">
        <v>7572</v>
      </c>
      <c r="F1455" s="3" t="s">
        <v>5</v>
      </c>
      <c r="G1455" s="3" t="s">
        <v>18</v>
      </c>
      <c r="H1455" s="3" t="s">
        <v>4</v>
      </c>
      <c r="I1455" s="2">
        <v>1969</v>
      </c>
      <c r="J1455" s="2">
        <v>300</v>
      </c>
      <c r="K1455" s="2">
        <v>70</v>
      </c>
      <c r="L1455" s="2">
        <v>0.2</v>
      </c>
      <c r="M1455" s="1">
        <v>12.09</v>
      </c>
      <c r="N1455" s="1">
        <v>2.7999999999999998E-4</v>
      </c>
      <c r="O1455" s="1">
        <v>0.60499999999999998</v>
      </c>
      <c r="P1455" s="1">
        <v>4.3999999999999999E-5</v>
      </c>
      <c r="Q1455" s="1">
        <v>7.1527779965523494E-2</v>
      </c>
      <c r="R1455" s="1">
        <v>5.24537055592777E-3</v>
      </c>
      <c r="S1455" s="16"/>
      <c r="T1455" s="16"/>
      <c r="U1455" s="5"/>
      <c r="V1455" s="18"/>
      <c r="W1455" s="18"/>
      <c r="X1455" s="5"/>
      <c r="Y1455" s="5"/>
      <c r="Z1455" s="18"/>
    </row>
    <row r="1456" spans="1:26" x14ac:dyDescent="0.25">
      <c r="A1456" s="2">
        <v>2018</v>
      </c>
      <c r="B1456" s="2">
        <v>2776</v>
      </c>
      <c r="C1456" s="3" t="s">
        <v>10</v>
      </c>
      <c r="D1456" s="4">
        <v>43291</v>
      </c>
      <c r="E1456" s="2">
        <v>7573</v>
      </c>
      <c r="F1456" s="3" t="s">
        <v>2</v>
      </c>
      <c r="G1456" s="3" t="s">
        <v>18</v>
      </c>
      <c r="H1456" s="3" t="s">
        <v>0</v>
      </c>
      <c r="I1456" s="2">
        <v>2015</v>
      </c>
      <c r="J1456" s="2">
        <v>300</v>
      </c>
      <c r="K1456" s="2">
        <v>74</v>
      </c>
      <c r="L1456" s="2">
        <v>0.2</v>
      </c>
      <c r="M1456" s="1">
        <v>2.74</v>
      </c>
      <c r="N1456" s="1">
        <v>3.6000000000000001E-5</v>
      </c>
      <c r="O1456" s="1">
        <v>8.9999999999999993E-3</v>
      </c>
      <c r="P1456" s="1">
        <v>8.9999999999999996E-7</v>
      </c>
      <c r="Q1456" s="1">
        <v>1.36743388841247E-2</v>
      </c>
      <c r="R1456" s="1">
        <v>5.0654760579821E-5</v>
      </c>
      <c r="S1456" s="16">
        <f t="shared" si="154"/>
        <v>5.7853441081398796E-2</v>
      </c>
      <c r="T1456" s="16">
        <f t="shared" si="155"/>
        <v>5.1947157953479489E-3</v>
      </c>
      <c r="U1456" s="5">
        <f t="shared" si="156"/>
        <v>1.5850257830520218E-4</v>
      </c>
      <c r="V1456" s="18">
        <f t="shared" si="157"/>
        <v>1.4232098069446436E-5</v>
      </c>
      <c r="W1456" s="18">
        <f t="shared" si="158"/>
        <v>1.3093530223890721E-5</v>
      </c>
      <c r="X1456" s="5">
        <f>LOOKUP(G215,'Load Factor Adjustment'!$A$2:$A$15,'Load Factor Adjustment'!$D$2:$D$15)</f>
        <v>0.68571428571428572</v>
      </c>
      <c r="Y1456" s="5">
        <f t="shared" si="159"/>
        <v>1.0868748226642436E-4</v>
      </c>
      <c r="Z1456" s="18">
        <f t="shared" si="160"/>
        <v>8.9784207249536376E-6</v>
      </c>
    </row>
    <row r="1457" spans="1:26" ht="15" customHeight="1" x14ac:dyDescent="0.25">
      <c r="A1457" s="2">
        <v>2018</v>
      </c>
      <c r="B1457" s="2">
        <v>2777</v>
      </c>
      <c r="C1457" s="3" t="s">
        <v>3</v>
      </c>
      <c r="D1457" s="4">
        <v>43304</v>
      </c>
      <c r="E1457" s="2">
        <v>7570</v>
      </c>
      <c r="F1457" s="3" t="s">
        <v>5</v>
      </c>
      <c r="G1457" s="3" t="s">
        <v>1</v>
      </c>
      <c r="H1457" s="3" t="s">
        <v>4</v>
      </c>
      <c r="I1457" s="2">
        <v>1964</v>
      </c>
      <c r="J1457" s="2">
        <v>730</v>
      </c>
      <c r="K1457" s="2">
        <v>45</v>
      </c>
      <c r="L1457" s="2">
        <v>0.7</v>
      </c>
      <c r="M1457" s="1">
        <v>6.51</v>
      </c>
      <c r="N1457" s="1">
        <v>9.7999999999999997E-5</v>
      </c>
      <c r="O1457" s="1">
        <v>0.54700000000000004</v>
      </c>
      <c r="P1457" s="1">
        <v>4.2400000000000001E-5</v>
      </c>
      <c r="Q1457" s="1">
        <v>0.194818751509443</v>
      </c>
      <c r="R1457" s="1">
        <v>2.6761596255296401E-2</v>
      </c>
      <c r="S1457" s="16"/>
      <c r="T1457" s="16"/>
      <c r="U1457" s="5"/>
      <c r="V1457" s="18"/>
      <c r="W1457" s="18"/>
      <c r="X1457" s="5"/>
      <c r="Y1457" s="5"/>
      <c r="Z1457" s="18"/>
    </row>
    <row r="1458" spans="1:26" x14ac:dyDescent="0.25">
      <c r="A1458" s="2">
        <v>2018</v>
      </c>
      <c r="B1458" s="2">
        <v>2777</v>
      </c>
      <c r="C1458" s="3" t="s">
        <v>3</v>
      </c>
      <c r="D1458" s="4">
        <v>43304</v>
      </c>
      <c r="E1458" s="2">
        <v>7571</v>
      </c>
      <c r="F1458" s="3" t="s">
        <v>2</v>
      </c>
      <c r="G1458" s="3" t="s">
        <v>1</v>
      </c>
      <c r="H1458" s="3" t="s">
        <v>0</v>
      </c>
      <c r="I1458" s="2">
        <v>2017</v>
      </c>
      <c r="J1458" s="2">
        <v>730</v>
      </c>
      <c r="K1458" s="2">
        <v>53</v>
      </c>
      <c r="L1458" s="2">
        <v>0.7</v>
      </c>
      <c r="M1458" s="1">
        <v>2.74</v>
      </c>
      <c r="N1458" s="1">
        <v>3.6000000000000001E-5</v>
      </c>
      <c r="O1458" s="1">
        <v>8.9999999999999993E-3</v>
      </c>
      <c r="P1458" s="1">
        <v>8.9999999999999996E-7</v>
      </c>
      <c r="Q1458" s="1">
        <v>8.5721037543880996E-2</v>
      </c>
      <c r="R1458" s="1">
        <v>3.66748937796356E-4</v>
      </c>
      <c r="S1458" s="16">
        <f t="shared" si="154"/>
        <v>0.109097713965562</v>
      </c>
      <c r="T1458" s="16">
        <f t="shared" si="155"/>
        <v>2.6394847317500046E-2</v>
      </c>
      <c r="U1458" s="5">
        <f t="shared" si="156"/>
        <v>2.9889784648099181E-4</v>
      </c>
      <c r="V1458" s="18">
        <f t="shared" si="157"/>
        <v>7.2314650184931637E-5</v>
      </c>
      <c r="W1458" s="18">
        <f t="shared" si="158"/>
        <v>6.6529478170137112E-5</v>
      </c>
      <c r="X1458" s="5">
        <f>LOOKUP(G217,'Load Factor Adjustment'!$A$2:$A$15,'Load Factor Adjustment'!$D$2:$D$15)</f>
        <v>0.68571428571428572</v>
      </c>
      <c r="Y1458" s="5">
        <f t="shared" si="159"/>
        <v>2.0495852330125152E-4</v>
      </c>
      <c r="Z1458" s="18">
        <f t="shared" si="160"/>
        <v>4.5620213602379735E-5</v>
      </c>
    </row>
    <row r="1459" spans="1:26" ht="15" customHeight="1" x14ac:dyDescent="0.25">
      <c r="A1459" s="2">
        <v>2018</v>
      </c>
      <c r="B1459" s="2">
        <v>2778</v>
      </c>
      <c r="C1459" s="3" t="s">
        <v>3</v>
      </c>
      <c r="D1459" s="4">
        <v>43272</v>
      </c>
      <c r="E1459" s="2">
        <v>7568</v>
      </c>
      <c r="F1459" s="3" t="s">
        <v>5</v>
      </c>
      <c r="G1459" s="3" t="s">
        <v>1</v>
      </c>
      <c r="H1459" s="3" t="s">
        <v>6</v>
      </c>
      <c r="I1459" s="2">
        <v>2005</v>
      </c>
      <c r="J1459" s="2">
        <v>500</v>
      </c>
      <c r="K1459" s="2">
        <v>52</v>
      </c>
      <c r="L1459" s="2">
        <v>0.7</v>
      </c>
      <c r="M1459" s="1">
        <v>4.75</v>
      </c>
      <c r="N1459" s="1">
        <v>7.1000000000000005E-5</v>
      </c>
      <c r="O1459" s="1">
        <v>0.192</v>
      </c>
      <c r="P1459" s="1">
        <v>1.4100000000000001E-5</v>
      </c>
      <c r="Q1459" s="1">
        <v>0.108112652878537</v>
      </c>
      <c r="R1459" s="1">
        <v>6.3976851176560197E-3</v>
      </c>
      <c r="S1459" s="16"/>
      <c r="T1459" s="16"/>
      <c r="U1459" s="5"/>
      <c r="V1459" s="18"/>
      <c r="W1459" s="18"/>
      <c r="X1459" s="5"/>
      <c r="Y1459" s="5"/>
      <c r="Z1459" s="18"/>
    </row>
    <row r="1460" spans="1:26" x14ac:dyDescent="0.25">
      <c r="A1460" s="2">
        <v>2018</v>
      </c>
      <c r="B1460" s="2">
        <v>2778</v>
      </c>
      <c r="C1460" s="3" t="s">
        <v>3</v>
      </c>
      <c r="D1460" s="4">
        <v>43272</v>
      </c>
      <c r="E1460" s="2">
        <v>7569</v>
      </c>
      <c r="F1460" s="3" t="s">
        <v>2</v>
      </c>
      <c r="G1460" s="3" t="s">
        <v>1</v>
      </c>
      <c r="H1460" s="3" t="s">
        <v>0</v>
      </c>
      <c r="I1460" s="2">
        <v>2017</v>
      </c>
      <c r="J1460" s="2">
        <v>500</v>
      </c>
      <c r="K1460" s="2">
        <v>60</v>
      </c>
      <c r="L1460" s="2">
        <v>0.7</v>
      </c>
      <c r="M1460" s="1">
        <v>2.74</v>
      </c>
      <c r="N1460" s="1">
        <v>3.6000000000000001E-5</v>
      </c>
      <c r="O1460" s="1">
        <v>8.9999999999999993E-3</v>
      </c>
      <c r="P1460" s="1">
        <v>8.9999999999999996E-7</v>
      </c>
      <c r="Q1460" s="1">
        <v>6.5509258438090398E-2</v>
      </c>
      <c r="R1460" s="1">
        <v>2.6041665181618801E-4</v>
      </c>
      <c r="S1460" s="16">
        <f t="shared" si="154"/>
        <v>4.2603394440446599E-2</v>
      </c>
      <c r="T1460" s="16">
        <f t="shared" si="155"/>
        <v>6.1372684658398315E-3</v>
      </c>
      <c r="U1460" s="5">
        <f t="shared" si="156"/>
        <v>1.1672162860396328E-4</v>
      </c>
      <c r="V1460" s="18">
        <f t="shared" si="157"/>
        <v>1.6814434152985838E-5</v>
      </c>
      <c r="W1460" s="18">
        <f t="shared" si="158"/>
        <v>1.5469279420746971E-5</v>
      </c>
      <c r="X1460" s="5">
        <f>LOOKUP(G219,'Load Factor Adjustment'!$A$2:$A$15,'Load Factor Adjustment'!$D$2:$D$15)</f>
        <v>0.68571428571428572</v>
      </c>
      <c r="Y1460" s="5">
        <f t="shared" si="159"/>
        <v>8.0037688185574831E-5</v>
      </c>
      <c r="Z1460" s="18">
        <f t="shared" si="160"/>
        <v>1.0607505888512208E-5</v>
      </c>
    </row>
    <row r="1461" spans="1:26" ht="15" customHeight="1" x14ac:dyDescent="0.25">
      <c r="A1461" s="2">
        <v>2018</v>
      </c>
      <c r="B1461" s="2">
        <v>2779</v>
      </c>
      <c r="C1461" s="3" t="s">
        <v>10</v>
      </c>
      <c r="D1461" s="4">
        <v>43291</v>
      </c>
      <c r="E1461" s="2">
        <v>7544</v>
      </c>
      <c r="F1461" s="3" t="s">
        <v>5</v>
      </c>
      <c r="G1461" s="3" t="s">
        <v>1</v>
      </c>
      <c r="H1461" s="3" t="s">
        <v>4</v>
      </c>
      <c r="I1461" s="2">
        <v>1980</v>
      </c>
      <c r="J1461" s="2">
        <v>800</v>
      </c>
      <c r="K1461" s="2">
        <v>81</v>
      </c>
      <c r="L1461" s="2">
        <v>0.7</v>
      </c>
      <c r="M1461" s="1">
        <v>12.09</v>
      </c>
      <c r="N1461" s="1">
        <v>2.7999999999999998E-4</v>
      </c>
      <c r="O1461" s="1">
        <v>0.60499999999999998</v>
      </c>
      <c r="P1461" s="1">
        <v>4.3999999999999999E-5</v>
      </c>
      <c r="Q1461" s="1">
        <v>0.77249999896091004</v>
      </c>
      <c r="R1461" s="1">
        <v>5.6650000195125401E-2</v>
      </c>
      <c r="S1461" s="16"/>
      <c r="T1461" s="16"/>
      <c r="U1461" s="5"/>
      <c r="V1461" s="18"/>
      <c r="W1461" s="18"/>
      <c r="X1461" s="5"/>
      <c r="Y1461" s="5"/>
      <c r="Z1461" s="18"/>
    </row>
    <row r="1462" spans="1:26" x14ac:dyDescent="0.25">
      <c r="A1462" s="2">
        <v>2018</v>
      </c>
      <c r="B1462" s="2">
        <v>2779</v>
      </c>
      <c r="C1462" s="3" t="s">
        <v>10</v>
      </c>
      <c r="D1462" s="4">
        <v>43291</v>
      </c>
      <c r="E1462" s="2">
        <v>7545</v>
      </c>
      <c r="F1462" s="3" t="s">
        <v>2</v>
      </c>
      <c r="G1462" s="3" t="s">
        <v>1</v>
      </c>
      <c r="H1462" s="3" t="s">
        <v>0</v>
      </c>
      <c r="I1462" s="2">
        <v>2018</v>
      </c>
      <c r="J1462" s="2">
        <v>800</v>
      </c>
      <c r="K1462" s="2">
        <v>100</v>
      </c>
      <c r="L1462" s="2">
        <v>0.7</v>
      </c>
      <c r="M1462" s="1">
        <v>0.26</v>
      </c>
      <c r="N1462" s="1">
        <v>3.9999999999999998E-6</v>
      </c>
      <c r="O1462" s="1">
        <v>8.9999999999999993E-3</v>
      </c>
      <c r="P1462" s="1">
        <v>3.9999999999999998E-7</v>
      </c>
      <c r="Q1462" s="1">
        <v>1.7037036155716601E-2</v>
      </c>
      <c r="R1462" s="1">
        <v>6.5432095375004E-4</v>
      </c>
      <c r="S1462" s="16">
        <f t="shared" si="154"/>
        <v>0.75546296280519343</v>
      </c>
      <c r="T1462" s="16">
        <f t="shared" si="155"/>
        <v>5.5995679241375364E-2</v>
      </c>
      <c r="U1462" s="5">
        <f t="shared" si="156"/>
        <v>2.0697615419320368E-3</v>
      </c>
      <c r="V1462" s="18">
        <f t="shared" si="157"/>
        <v>1.5341281983938455E-4</v>
      </c>
      <c r="W1462" s="18">
        <f t="shared" si="158"/>
        <v>1.4113979425223378E-4</v>
      </c>
      <c r="X1462" s="5">
        <f>LOOKUP(G221,'Load Factor Adjustment'!$A$2:$A$15,'Load Factor Adjustment'!$D$2:$D$15)</f>
        <v>0.68571428571428572</v>
      </c>
      <c r="Y1462" s="5">
        <f t="shared" si="159"/>
        <v>1.4192650573248253E-3</v>
      </c>
      <c r="Z1462" s="18">
        <f t="shared" si="160"/>
        <v>9.6781573201531738E-5</v>
      </c>
    </row>
    <row r="1463" spans="1:26" ht="15" customHeight="1" x14ac:dyDescent="0.25">
      <c r="A1463" s="2">
        <v>2018</v>
      </c>
      <c r="B1463" s="2">
        <v>2780</v>
      </c>
      <c r="C1463" s="3" t="s">
        <v>10</v>
      </c>
      <c r="D1463" s="4">
        <v>43290</v>
      </c>
      <c r="E1463" s="2">
        <v>7556</v>
      </c>
      <c r="F1463" s="3" t="s">
        <v>5</v>
      </c>
      <c r="G1463" s="3" t="s">
        <v>1</v>
      </c>
      <c r="H1463" s="3" t="s">
        <v>4</v>
      </c>
      <c r="I1463" s="2">
        <v>1987</v>
      </c>
      <c r="J1463" s="2">
        <v>250</v>
      </c>
      <c r="K1463" s="2">
        <v>115</v>
      </c>
      <c r="L1463" s="2">
        <v>0.7</v>
      </c>
      <c r="M1463" s="1">
        <v>12.09</v>
      </c>
      <c r="N1463" s="1">
        <v>2.7999999999999998E-4</v>
      </c>
      <c r="O1463" s="1">
        <v>0.60499999999999998</v>
      </c>
      <c r="P1463" s="1">
        <v>4.3999999999999999E-5</v>
      </c>
      <c r="Q1463" s="1">
        <v>0.32410300861788</v>
      </c>
      <c r="R1463" s="1">
        <v>2.22058257308527E-2</v>
      </c>
      <c r="S1463" s="16"/>
      <c r="T1463" s="16"/>
      <c r="U1463" s="5"/>
      <c r="V1463" s="18"/>
      <c r="W1463" s="18"/>
      <c r="X1463" s="5"/>
      <c r="Y1463" s="5"/>
      <c r="Z1463" s="18"/>
    </row>
    <row r="1464" spans="1:26" x14ac:dyDescent="0.25">
      <c r="A1464" s="2">
        <v>2018</v>
      </c>
      <c r="B1464" s="2">
        <v>2780</v>
      </c>
      <c r="C1464" s="3" t="s">
        <v>10</v>
      </c>
      <c r="D1464" s="4">
        <v>43290</v>
      </c>
      <c r="E1464" s="2">
        <v>7557</v>
      </c>
      <c r="F1464" s="3" t="s">
        <v>2</v>
      </c>
      <c r="G1464" s="3" t="s">
        <v>1</v>
      </c>
      <c r="H1464" s="3" t="s">
        <v>0</v>
      </c>
      <c r="I1464" s="2">
        <v>2017</v>
      </c>
      <c r="J1464" s="2">
        <v>250</v>
      </c>
      <c r="K1464" s="2">
        <v>115</v>
      </c>
      <c r="L1464" s="2">
        <v>0.7</v>
      </c>
      <c r="M1464" s="1">
        <v>0.26</v>
      </c>
      <c r="N1464" s="1">
        <v>3.9999999999999998E-6</v>
      </c>
      <c r="O1464" s="1">
        <v>8.9999999999999993E-3</v>
      </c>
      <c r="P1464" s="1">
        <v>3.9999999999999998E-7</v>
      </c>
      <c r="Q1464" s="1">
        <v>5.8786648115039903E-3</v>
      </c>
      <c r="R1464" s="1">
        <v>2.1074458671148101E-4</v>
      </c>
      <c r="S1464" s="16">
        <f t="shared" si="154"/>
        <v>0.31822434380637599</v>
      </c>
      <c r="T1464" s="16">
        <f t="shared" si="155"/>
        <v>2.1995081144141219E-2</v>
      </c>
      <c r="U1464" s="5">
        <f t="shared" si="156"/>
        <v>8.7184751727774248E-4</v>
      </c>
      <c r="V1464" s="18">
        <f t="shared" si="157"/>
        <v>6.0260496285318412E-5</v>
      </c>
      <c r="W1464" s="18">
        <f t="shared" si="158"/>
        <v>5.543965658249294E-5</v>
      </c>
      <c r="X1464" s="5">
        <f>LOOKUP(G223,'Load Factor Adjustment'!$A$2:$A$15,'Load Factor Adjustment'!$D$2:$D$15)</f>
        <v>0.68571428571428572</v>
      </c>
      <c r="Y1464" s="5">
        <f t="shared" si="159"/>
        <v>5.9783829756188058E-4</v>
      </c>
      <c r="Z1464" s="18">
        <f t="shared" si="160"/>
        <v>3.8015764513709447E-5</v>
      </c>
    </row>
    <row r="1465" spans="1:26" ht="15" customHeight="1" x14ac:dyDescent="0.25">
      <c r="A1465" s="2">
        <v>2018</v>
      </c>
      <c r="B1465" s="2">
        <v>2781</v>
      </c>
      <c r="C1465" s="3" t="s">
        <v>10</v>
      </c>
      <c r="D1465" s="4">
        <v>43290</v>
      </c>
      <c r="E1465" s="2">
        <v>7554</v>
      </c>
      <c r="F1465" s="3" t="s">
        <v>5</v>
      </c>
      <c r="G1465" s="3" t="s">
        <v>1</v>
      </c>
      <c r="H1465" s="3" t="s">
        <v>4</v>
      </c>
      <c r="I1465" s="2">
        <v>1989</v>
      </c>
      <c r="J1465" s="2">
        <v>400</v>
      </c>
      <c r="K1465" s="2">
        <v>139</v>
      </c>
      <c r="L1465" s="2">
        <v>0.7</v>
      </c>
      <c r="M1465" s="1">
        <v>7.6</v>
      </c>
      <c r="N1465" s="1">
        <v>1.8000000000000001E-4</v>
      </c>
      <c r="O1465" s="1">
        <v>0.27400000000000002</v>
      </c>
      <c r="P1465" s="1">
        <v>1.9899999999999999E-5</v>
      </c>
      <c r="Q1465" s="1">
        <v>0.418716039565458</v>
      </c>
      <c r="R1465" s="1">
        <v>2.19997525255884E-2</v>
      </c>
      <c r="S1465" s="16"/>
      <c r="T1465" s="16"/>
      <c r="U1465" s="5"/>
      <c r="V1465" s="18"/>
      <c r="W1465" s="18"/>
      <c r="X1465" s="5"/>
      <c r="Y1465" s="5"/>
      <c r="Z1465" s="18"/>
    </row>
    <row r="1466" spans="1:26" x14ac:dyDescent="0.25">
      <c r="A1466" s="2">
        <v>2018</v>
      </c>
      <c r="B1466" s="2">
        <v>2781</v>
      </c>
      <c r="C1466" s="3" t="s">
        <v>10</v>
      </c>
      <c r="D1466" s="4">
        <v>43290</v>
      </c>
      <c r="E1466" s="2">
        <v>7555</v>
      </c>
      <c r="F1466" s="3" t="s">
        <v>2</v>
      </c>
      <c r="G1466" s="3" t="s">
        <v>1</v>
      </c>
      <c r="H1466" s="3" t="s">
        <v>0</v>
      </c>
      <c r="I1466" s="2">
        <v>2018</v>
      </c>
      <c r="J1466" s="2">
        <v>400</v>
      </c>
      <c r="K1466" s="2">
        <v>115</v>
      </c>
      <c r="L1466" s="2">
        <v>0.7</v>
      </c>
      <c r="M1466" s="1">
        <v>0.26</v>
      </c>
      <c r="N1466" s="1">
        <v>3.9999999999999998E-6</v>
      </c>
      <c r="O1466" s="1">
        <v>8.9999999999999993E-3</v>
      </c>
      <c r="P1466" s="1">
        <v>3.9999999999999998E-7</v>
      </c>
      <c r="Q1466" s="1">
        <v>9.5123451778056506E-3</v>
      </c>
      <c r="R1466" s="1">
        <v>3.4783948682961499E-4</v>
      </c>
      <c r="S1466" s="16">
        <f t="shared" si="154"/>
        <v>0.40920369438765236</v>
      </c>
      <c r="T1466" s="16">
        <f t="shared" si="155"/>
        <v>2.1651913038758786E-2</v>
      </c>
      <c r="U1466" s="5">
        <f t="shared" si="156"/>
        <v>1.1211060120209654E-3</v>
      </c>
      <c r="V1466" s="18">
        <f t="shared" si="157"/>
        <v>5.9320309695229552E-5</v>
      </c>
      <c r="W1466" s="18">
        <f t="shared" si="158"/>
        <v>5.457468491961119E-5</v>
      </c>
      <c r="X1466" s="5">
        <f>LOOKUP(G225,'Load Factor Adjustment'!$A$2:$A$15,'Load Factor Adjustment'!$D$2:$D$15)</f>
        <v>0.68571428571428572</v>
      </c>
      <c r="Y1466" s="5">
        <f t="shared" si="159"/>
        <v>7.6875840824294772E-4</v>
      </c>
      <c r="Z1466" s="18">
        <f t="shared" si="160"/>
        <v>3.7422641087733384E-5</v>
      </c>
    </row>
    <row r="1467" spans="1:26" ht="15" customHeight="1" x14ac:dyDescent="0.25">
      <c r="A1467" s="2">
        <v>2018</v>
      </c>
      <c r="B1467" s="2">
        <v>2782</v>
      </c>
      <c r="C1467" s="3" t="s">
        <v>10</v>
      </c>
      <c r="D1467" s="4">
        <v>43301</v>
      </c>
      <c r="E1467" s="2">
        <v>7552</v>
      </c>
      <c r="F1467" s="3" t="s">
        <v>5</v>
      </c>
      <c r="G1467" s="3" t="s">
        <v>1</v>
      </c>
      <c r="H1467" s="3" t="s">
        <v>4</v>
      </c>
      <c r="I1467" s="2">
        <v>1972</v>
      </c>
      <c r="J1467" s="2">
        <v>300</v>
      </c>
      <c r="K1467" s="2">
        <v>42</v>
      </c>
      <c r="L1467" s="2">
        <v>0.7</v>
      </c>
      <c r="M1467" s="1">
        <v>6.51</v>
      </c>
      <c r="N1467" s="1">
        <v>9.7999999999999997E-5</v>
      </c>
      <c r="O1467" s="1">
        <v>0.54700000000000004</v>
      </c>
      <c r="P1467" s="1">
        <v>4.2400000000000001E-5</v>
      </c>
      <c r="Q1467" s="1">
        <v>7.4725000578964404E-2</v>
      </c>
      <c r="R1467" s="1">
        <v>1.02647218513466E-2</v>
      </c>
      <c r="S1467" s="16"/>
      <c r="T1467" s="16"/>
      <c r="U1467" s="5"/>
      <c r="V1467" s="18"/>
      <c r="W1467" s="18"/>
      <c r="X1467" s="5"/>
      <c r="Y1467" s="5"/>
      <c r="Z1467" s="18"/>
    </row>
    <row r="1468" spans="1:26" x14ac:dyDescent="0.25">
      <c r="A1468" s="2">
        <v>2018</v>
      </c>
      <c r="B1468" s="2">
        <v>2782</v>
      </c>
      <c r="C1468" s="3" t="s">
        <v>10</v>
      </c>
      <c r="D1468" s="4">
        <v>43301</v>
      </c>
      <c r="E1468" s="2">
        <v>7553</v>
      </c>
      <c r="F1468" s="3" t="s">
        <v>2</v>
      </c>
      <c r="G1468" s="3" t="s">
        <v>1</v>
      </c>
      <c r="H1468" s="3" t="s">
        <v>0</v>
      </c>
      <c r="I1468" s="2">
        <v>2013</v>
      </c>
      <c r="J1468" s="2">
        <v>300</v>
      </c>
      <c r="K1468" s="2">
        <v>48</v>
      </c>
      <c r="L1468" s="2">
        <v>0.7</v>
      </c>
      <c r="M1468" s="1">
        <v>2.75</v>
      </c>
      <c r="N1468" s="1">
        <v>5.7000000000000003E-5</v>
      </c>
      <c r="O1468" s="1">
        <v>8.9999999999999993E-3</v>
      </c>
      <c r="P1468" s="1">
        <v>9.9999999999999995E-7</v>
      </c>
      <c r="Q1468" s="1">
        <v>3.1505555037463197E-2</v>
      </c>
      <c r="R1468" s="1">
        <v>1.16666660332986E-4</v>
      </c>
      <c r="S1468" s="16">
        <f t="shared" si="154"/>
        <v>4.3219445541501207E-2</v>
      </c>
      <c r="T1468" s="16">
        <f t="shared" si="155"/>
        <v>1.0148055191013614E-2</v>
      </c>
      <c r="U1468" s="5">
        <f t="shared" si="156"/>
        <v>1.1840943983972933E-4</v>
      </c>
      <c r="V1468" s="18">
        <f t="shared" si="157"/>
        <v>2.7802890934283874E-5</v>
      </c>
      <c r="W1468" s="18">
        <f t="shared" si="158"/>
        <v>2.5578659659541165E-5</v>
      </c>
      <c r="X1468" s="5">
        <f>LOOKUP(G227,'Load Factor Adjustment'!$A$2:$A$15,'Load Factor Adjustment'!$D$2:$D$15)</f>
        <v>0.68571428571428572</v>
      </c>
      <c r="Y1468" s="5">
        <f t="shared" si="159"/>
        <v>8.1195044461528681E-5</v>
      </c>
      <c r="Z1468" s="18">
        <f t="shared" si="160"/>
        <v>1.7539652337971085E-5</v>
      </c>
    </row>
    <row r="1469" spans="1:26" ht="15" customHeight="1" x14ac:dyDescent="0.25">
      <c r="A1469" s="2">
        <v>2018</v>
      </c>
      <c r="B1469" s="2">
        <v>2783</v>
      </c>
      <c r="C1469" s="3" t="s">
        <v>10</v>
      </c>
      <c r="D1469" s="4">
        <v>43291</v>
      </c>
      <c r="E1469" s="2">
        <v>7550</v>
      </c>
      <c r="F1469" s="3" t="s">
        <v>5</v>
      </c>
      <c r="G1469" s="3" t="s">
        <v>1</v>
      </c>
      <c r="H1469" s="3" t="s">
        <v>4</v>
      </c>
      <c r="I1469" s="2">
        <v>1987</v>
      </c>
      <c r="J1469" s="2">
        <v>700</v>
      </c>
      <c r="K1469" s="2">
        <v>67</v>
      </c>
      <c r="L1469" s="2">
        <v>0.7</v>
      </c>
      <c r="M1469" s="1">
        <v>12.09</v>
      </c>
      <c r="N1469" s="1">
        <v>2.7999999999999998E-4</v>
      </c>
      <c r="O1469" s="1">
        <v>0.60499999999999998</v>
      </c>
      <c r="P1469" s="1">
        <v>4.3999999999999999E-5</v>
      </c>
      <c r="Q1469" s="1">
        <v>0.55910879554423898</v>
      </c>
      <c r="R1469" s="1">
        <v>4.1001311869620097E-2</v>
      </c>
      <c r="S1469" s="16"/>
      <c r="T1469" s="16"/>
      <c r="U1469" s="5"/>
      <c r="V1469" s="18"/>
      <c r="W1469" s="18"/>
      <c r="X1469" s="5"/>
      <c r="Y1469" s="5"/>
      <c r="Z1469" s="18"/>
    </row>
    <row r="1470" spans="1:26" x14ac:dyDescent="0.25">
      <c r="A1470" s="2">
        <v>2018</v>
      </c>
      <c r="B1470" s="2">
        <v>2783</v>
      </c>
      <c r="C1470" s="3" t="s">
        <v>10</v>
      </c>
      <c r="D1470" s="4">
        <v>43291</v>
      </c>
      <c r="E1470" s="2">
        <v>7551</v>
      </c>
      <c r="F1470" s="3" t="s">
        <v>2</v>
      </c>
      <c r="G1470" s="3" t="s">
        <v>1</v>
      </c>
      <c r="H1470" s="3" t="s">
        <v>0</v>
      </c>
      <c r="I1470" s="2">
        <v>2017</v>
      </c>
      <c r="J1470" s="2">
        <v>700</v>
      </c>
      <c r="K1470" s="2">
        <v>80</v>
      </c>
      <c r="L1470" s="2">
        <v>0.7</v>
      </c>
      <c r="M1470" s="1">
        <v>0.26</v>
      </c>
      <c r="N1470" s="1">
        <v>3.4999999999999999E-6</v>
      </c>
      <c r="O1470" s="1">
        <v>8.9999999999999993E-3</v>
      </c>
      <c r="P1470" s="1">
        <v>8.9999999999999996E-7</v>
      </c>
      <c r="Q1470" s="1">
        <v>1.1763888283729901E-2</v>
      </c>
      <c r="R1470" s="1">
        <v>5.2499997053616896E-4</v>
      </c>
      <c r="S1470" s="16">
        <f t="shared" si="154"/>
        <v>0.54734490726050911</v>
      </c>
      <c r="T1470" s="16">
        <f t="shared" si="155"/>
        <v>4.0476311899083926E-2</v>
      </c>
      <c r="U1470" s="5">
        <f t="shared" si="156"/>
        <v>1.4995750883849564E-3</v>
      </c>
      <c r="V1470" s="18">
        <f t="shared" si="157"/>
        <v>1.1089400520296966E-4</v>
      </c>
      <c r="W1470" s="18">
        <f t="shared" si="158"/>
        <v>1.0202248478673209E-4</v>
      </c>
      <c r="X1470" s="5">
        <f>LOOKUP(G229,'Load Factor Adjustment'!$A$2:$A$15,'Load Factor Adjustment'!$D$2:$D$15)</f>
        <v>0.68571428571428572</v>
      </c>
      <c r="Y1470" s="5">
        <f t="shared" si="159"/>
        <v>1.0282800606068272E-3</v>
      </c>
      <c r="Z1470" s="18">
        <f t="shared" si="160"/>
        <v>6.9958275282330578E-5</v>
      </c>
    </row>
    <row r="1471" spans="1:26" ht="15" customHeight="1" x14ac:dyDescent="0.25">
      <c r="A1471" s="2">
        <v>2018</v>
      </c>
      <c r="B1471" s="2">
        <v>2784</v>
      </c>
      <c r="C1471" s="3" t="s">
        <v>10</v>
      </c>
      <c r="D1471" s="4">
        <v>43297</v>
      </c>
      <c r="E1471" s="2">
        <v>7548</v>
      </c>
      <c r="F1471" s="3" t="s">
        <v>5</v>
      </c>
      <c r="G1471" s="3" t="s">
        <v>1</v>
      </c>
      <c r="H1471" s="3" t="s">
        <v>4</v>
      </c>
      <c r="I1471" s="2">
        <v>1981</v>
      </c>
      <c r="J1471" s="2">
        <v>300</v>
      </c>
      <c r="K1471" s="2">
        <v>73</v>
      </c>
      <c r="L1471" s="2">
        <v>0.7</v>
      </c>
      <c r="M1471" s="1">
        <v>12.09</v>
      </c>
      <c r="N1471" s="1">
        <v>2.7999999999999998E-4</v>
      </c>
      <c r="O1471" s="1">
        <v>0.60499999999999998</v>
      </c>
      <c r="P1471" s="1">
        <v>4.3999999999999999E-5</v>
      </c>
      <c r="Q1471" s="1">
        <v>0.26107638853771498</v>
      </c>
      <c r="R1471" s="1">
        <v>1.9145601917797E-2</v>
      </c>
      <c r="S1471" s="16"/>
      <c r="T1471" s="16"/>
      <c r="U1471" s="5"/>
      <c r="V1471" s="18"/>
      <c r="W1471" s="18"/>
      <c r="X1471" s="5"/>
      <c r="Y1471" s="5"/>
      <c r="Z1471" s="18"/>
    </row>
    <row r="1472" spans="1:26" x14ac:dyDescent="0.25">
      <c r="A1472" s="2">
        <v>2018</v>
      </c>
      <c r="B1472" s="2">
        <v>2784</v>
      </c>
      <c r="C1472" s="3" t="s">
        <v>10</v>
      </c>
      <c r="D1472" s="4">
        <v>43297</v>
      </c>
      <c r="E1472" s="2">
        <v>7549</v>
      </c>
      <c r="F1472" s="3" t="s">
        <v>2</v>
      </c>
      <c r="G1472" s="3" t="s">
        <v>1</v>
      </c>
      <c r="H1472" s="3" t="s">
        <v>0</v>
      </c>
      <c r="I1472" s="2">
        <v>2016</v>
      </c>
      <c r="J1472" s="2">
        <v>300</v>
      </c>
      <c r="K1472" s="2">
        <v>86</v>
      </c>
      <c r="L1472" s="2">
        <v>0.7</v>
      </c>
      <c r="M1472" s="1">
        <v>0.26</v>
      </c>
      <c r="N1472" s="1">
        <v>3.4999999999999999E-6</v>
      </c>
      <c r="O1472" s="1">
        <v>8.9999999999999993E-3</v>
      </c>
      <c r="P1472" s="1">
        <v>8.9999999999999996E-7</v>
      </c>
      <c r="Q1472" s="1">
        <v>5.2804395364711701E-3</v>
      </c>
      <c r="R1472" s="1">
        <v>2.0604165469825201E-4</v>
      </c>
      <c r="S1472" s="16">
        <f t="shared" si="154"/>
        <v>0.25579594900124381</v>
      </c>
      <c r="T1472" s="16">
        <f t="shared" si="155"/>
        <v>1.8939560263098749E-2</v>
      </c>
      <c r="U1472" s="5">
        <f t="shared" si="156"/>
        <v>7.0081081918148985E-4</v>
      </c>
      <c r="V1472" s="18">
        <f t="shared" si="157"/>
        <v>5.1889206200270547E-5</v>
      </c>
      <c r="W1472" s="18">
        <f t="shared" si="158"/>
        <v>4.7738069704248906E-5</v>
      </c>
      <c r="X1472" s="5">
        <f>LOOKUP(G231,'Load Factor Adjustment'!$A$2:$A$15,'Load Factor Adjustment'!$D$2:$D$15)</f>
        <v>0.68571428571428572</v>
      </c>
      <c r="Y1472" s="5">
        <f t="shared" si="159"/>
        <v>4.8055599029587874E-4</v>
      </c>
      <c r="Z1472" s="18">
        <f t="shared" si="160"/>
        <v>3.2734676368627822E-5</v>
      </c>
    </row>
    <row r="1473" spans="1:26" ht="15" customHeight="1" x14ac:dyDescent="0.25">
      <c r="A1473" s="2">
        <v>2018</v>
      </c>
      <c r="B1473" s="2">
        <v>2785</v>
      </c>
      <c r="C1473" s="3" t="s">
        <v>10</v>
      </c>
      <c r="D1473" s="4">
        <v>43298</v>
      </c>
      <c r="E1473" s="2">
        <v>7546</v>
      </c>
      <c r="F1473" s="3" t="s">
        <v>5</v>
      </c>
      <c r="G1473" s="3" t="s">
        <v>1</v>
      </c>
      <c r="H1473" s="3" t="s">
        <v>4</v>
      </c>
      <c r="I1473" s="2">
        <v>1978</v>
      </c>
      <c r="J1473" s="2">
        <v>200</v>
      </c>
      <c r="K1473" s="2">
        <v>48</v>
      </c>
      <c r="L1473" s="2">
        <v>0.7</v>
      </c>
      <c r="M1473" s="1">
        <v>6.51</v>
      </c>
      <c r="N1473" s="1">
        <v>9.7999999999999997E-5</v>
      </c>
      <c r="O1473" s="1">
        <v>0.54700000000000004</v>
      </c>
      <c r="P1473" s="1">
        <v>4.2400000000000001E-5</v>
      </c>
      <c r="Q1473" s="1">
        <v>5.4755556104942697E-2</v>
      </c>
      <c r="R1473" s="1">
        <v>6.8785182725613001E-3</v>
      </c>
      <c r="S1473" s="16"/>
      <c r="T1473" s="16"/>
      <c r="U1473" s="5"/>
      <c r="V1473" s="18"/>
      <c r="W1473" s="18"/>
      <c r="X1473" s="5"/>
      <c r="Y1473" s="5"/>
      <c r="Z1473" s="18"/>
    </row>
    <row r="1474" spans="1:26" x14ac:dyDescent="0.25">
      <c r="A1474" s="2">
        <v>2018</v>
      </c>
      <c r="B1474" s="2">
        <v>2785</v>
      </c>
      <c r="C1474" s="3" t="s">
        <v>10</v>
      </c>
      <c r="D1474" s="4">
        <v>43298</v>
      </c>
      <c r="E1474" s="2">
        <v>7547</v>
      </c>
      <c r="F1474" s="3" t="s">
        <v>2</v>
      </c>
      <c r="G1474" s="3" t="s">
        <v>1</v>
      </c>
      <c r="H1474" s="3" t="s">
        <v>0</v>
      </c>
      <c r="I1474" s="2">
        <v>2017</v>
      </c>
      <c r="J1474" s="2">
        <v>200</v>
      </c>
      <c r="K1474" s="2">
        <v>58</v>
      </c>
      <c r="L1474" s="2">
        <v>0.7</v>
      </c>
      <c r="M1474" s="1">
        <v>2.74</v>
      </c>
      <c r="N1474" s="1">
        <v>3.6000000000000001E-5</v>
      </c>
      <c r="O1474" s="1">
        <v>8.9999999999999993E-3</v>
      </c>
      <c r="P1474" s="1">
        <v>8.9999999999999996E-7</v>
      </c>
      <c r="Q1474" s="1">
        <v>2.4846913253863501E-2</v>
      </c>
      <c r="R1474" s="1">
        <v>8.8611105910481796E-5</v>
      </c>
      <c r="S1474" s="16">
        <f t="shared" si="154"/>
        <v>2.9908642851079196E-2</v>
      </c>
      <c r="T1474" s="16">
        <f t="shared" si="155"/>
        <v>6.7899071666508186E-3</v>
      </c>
      <c r="U1474" s="5">
        <f t="shared" si="156"/>
        <v>8.194148726323068E-5</v>
      </c>
      <c r="V1474" s="18">
        <f t="shared" si="157"/>
        <v>1.8602485388084434E-5</v>
      </c>
      <c r="W1474" s="18">
        <f t="shared" si="158"/>
        <v>1.711428655703768E-5</v>
      </c>
      <c r="X1474" s="5">
        <f>LOOKUP(G233,'Load Factor Adjustment'!$A$2:$A$15,'Load Factor Adjustment'!$D$2:$D$15)</f>
        <v>0.68571428571428572</v>
      </c>
      <c r="Y1474" s="5">
        <f t="shared" si="159"/>
        <v>5.6188448409072465E-5</v>
      </c>
      <c r="Z1474" s="18">
        <f t="shared" si="160"/>
        <v>1.1735510781968695E-5</v>
      </c>
    </row>
    <row r="1475" spans="1:26" ht="15" customHeight="1" x14ac:dyDescent="0.25">
      <c r="A1475" s="2">
        <v>2016</v>
      </c>
      <c r="B1475" s="2">
        <v>2786</v>
      </c>
      <c r="C1475" s="3" t="s">
        <v>10</v>
      </c>
      <c r="D1475" s="4">
        <v>43290</v>
      </c>
      <c r="E1475" s="2">
        <v>7558</v>
      </c>
      <c r="F1475" s="3" t="s">
        <v>5</v>
      </c>
      <c r="G1475" s="3" t="s">
        <v>1</v>
      </c>
      <c r="H1475" s="3" t="s">
        <v>4</v>
      </c>
      <c r="I1475" s="2">
        <v>1972</v>
      </c>
      <c r="J1475" s="2">
        <v>600</v>
      </c>
      <c r="K1475" s="2">
        <v>84</v>
      </c>
      <c r="L1475" s="2">
        <v>0.7</v>
      </c>
      <c r="M1475" s="1">
        <v>12.09</v>
      </c>
      <c r="N1475" s="1">
        <v>2.7999999999999998E-4</v>
      </c>
      <c r="O1475" s="1">
        <v>0.60499999999999998</v>
      </c>
      <c r="P1475" s="1">
        <v>4.3999999999999999E-5</v>
      </c>
      <c r="Q1475" s="1">
        <v>0.60083333252515203</v>
      </c>
      <c r="R1475" s="1">
        <v>4.4061111262875298E-2</v>
      </c>
      <c r="S1475" s="16"/>
      <c r="T1475" s="16"/>
      <c r="U1475" s="5"/>
      <c r="V1475" s="18"/>
      <c r="W1475" s="18"/>
      <c r="X1475" s="5"/>
      <c r="Y1475" s="5"/>
      <c r="Z1475" s="18"/>
    </row>
    <row r="1476" spans="1:26" x14ac:dyDescent="0.25">
      <c r="A1476" s="2">
        <v>2016</v>
      </c>
      <c r="B1476" s="2">
        <v>2786</v>
      </c>
      <c r="C1476" s="3" t="s">
        <v>10</v>
      </c>
      <c r="D1476" s="4">
        <v>43290</v>
      </c>
      <c r="E1476" s="2">
        <v>7559</v>
      </c>
      <c r="F1476" s="3" t="s">
        <v>2</v>
      </c>
      <c r="G1476" s="3" t="s">
        <v>1</v>
      </c>
      <c r="H1476" s="3" t="s">
        <v>0</v>
      </c>
      <c r="I1476" s="2">
        <v>2017</v>
      </c>
      <c r="J1476" s="2">
        <v>600</v>
      </c>
      <c r="K1476" s="2">
        <v>100</v>
      </c>
      <c r="L1476" s="2">
        <v>0.7</v>
      </c>
      <c r="M1476" s="1">
        <v>0.26</v>
      </c>
      <c r="N1476" s="1">
        <v>3.9999999999999998E-6</v>
      </c>
      <c r="O1476" s="1">
        <v>8.9999999999999993E-3</v>
      </c>
      <c r="P1476" s="1">
        <v>3.9999999999999998E-7</v>
      </c>
      <c r="Q1476" s="1">
        <v>1.25925919352235E-2</v>
      </c>
      <c r="R1476" s="1">
        <v>4.7222219689297101E-4</v>
      </c>
      <c r="S1476" s="16">
        <f t="shared" ref="S1476:S1538" si="161">Q1475-Q1476</f>
        <v>0.58824074058992848</v>
      </c>
      <c r="T1476" s="16">
        <f t="shared" ref="T1476:T1538" si="162">R1475-R1476</f>
        <v>4.3588889065982329E-2</v>
      </c>
      <c r="U1476" s="5">
        <f t="shared" ref="U1476:U1538" si="163">S1476/365</f>
        <v>1.611618467369667E-3</v>
      </c>
      <c r="V1476" s="18">
        <f t="shared" ref="V1476:V1538" si="164">T1476/365</f>
        <v>1.1942161387940364E-4</v>
      </c>
      <c r="W1476" s="18">
        <f t="shared" ref="W1476:W1538" si="165">V1476*0.92</f>
        <v>1.0986788476905136E-4</v>
      </c>
      <c r="X1476" s="5">
        <f>LOOKUP(G235,'Load Factor Adjustment'!$A$2:$A$15,'Load Factor Adjustment'!$D$2:$D$15)</f>
        <v>0.68571428571428572</v>
      </c>
      <c r="Y1476" s="5">
        <f t="shared" ref="Y1476:Y1538" si="166">U1476*X1476</f>
        <v>1.1051098061963431E-3</v>
      </c>
      <c r="Z1476" s="18">
        <f t="shared" ref="Z1476:Z1538" si="167">W1476*X1476</f>
        <v>7.5337978127349502E-5</v>
      </c>
    </row>
    <row r="1477" spans="1:26" ht="15" customHeight="1" x14ac:dyDescent="0.25">
      <c r="A1477" s="2">
        <v>2018</v>
      </c>
      <c r="B1477" s="2">
        <v>2787</v>
      </c>
      <c r="C1477" s="3" t="s">
        <v>10</v>
      </c>
      <c r="D1477" s="4">
        <v>43297</v>
      </c>
      <c r="E1477" s="2">
        <v>7566</v>
      </c>
      <c r="F1477" s="3" t="s">
        <v>5</v>
      </c>
      <c r="G1477" s="3" t="s">
        <v>1</v>
      </c>
      <c r="H1477" s="3" t="s">
        <v>8</v>
      </c>
      <c r="I1477" s="2">
        <v>2000</v>
      </c>
      <c r="J1477" s="2">
        <v>150</v>
      </c>
      <c r="K1477" s="2">
        <v>97</v>
      </c>
      <c r="L1477" s="2">
        <v>0.7</v>
      </c>
      <c r="M1477" s="1">
        <v>6.54</v>
      </c>
      <c r="N1477" s="1">
        <v>1.4999999999999999E-4</v>
      </c>
      <c r="O1477" s="1">
        <v>0.55200000000000005</v>
      </c>
      <c r="P1477" s="1">
        <v>4.0200000000000001E-5</v>
      </c>
      <c r="Q1477" s="1">
        <v>7.9233505442790703E-2</v>
      </c>
      <c r="R1477" s="1">
        <v>7.7542740381001604E-3</v>
      </c>
      <c r="S1477" s="16"/>
      <c r="T1477" s="16"/>
      <c r="U1477" s="5"/>
      <c r="V1477" s="18"/>
      <c r="W1477" s="18"/>
      <c r="X1477" s="5"/>
      <c r="Y1477" s="5"/>
      <c r="Z1477" s="18"/>
    </row>
    <row r="1478" spans="1:26" x14ac:dyDescent="0.25">
      <c r="A1478" s="2">
        <v>2018</v>
      </c>
      <c r="B1478" s="2">
        <v>2787</v>
      </c>
      <c r="C1478" s="3" t="s">
        <v>10</v>
      </c>
      <c r="D1478" s="4">
        <v>43297</v>
      </c>
      <c r="E1478" s="2">
        <v>7567</v>
      </c>
      <c r="F1478" s="3" t="s">
        <v>2</v>
      </c>
      <c r="G1478" s="3" t="s">
        <v>1</v>
      </c>
      <c r="H1478" s="3" t="s">
        <v>0</v>
      </c>
      <c r="I1478" s="2">
        <v>2018</v>
      </c>
      <c r="J1478" s="2">
        <v>150</v>
      </c>
      <c r="K1478" s="2">
        <v>97</v>
      </c>
      <c r="L1478" s="2">
        <v>0.7</v>
      </c>
      <c r="M1478" s="1">
        <v>0.26</v>
      </c>
      <c r="N1478" s="1">
        <v>3.4999999999999999E-6</v>
      </c>
      <c r="O1478" s="1">
        <v>8.9999999999999993E-3</v>
      </c>
      <c r="P1478" s="1">
        <v>8.9999999999999996E-7</v>
      </c>
      <c r="Q1478" s="1">
        <v>2.9484518107173799E-3</v>
      </c>
      <c r="R1478" s="1">
        <v>1.08619785256677E-4</v>
      </c>
      <c r="S1478" s="16">
        <f t="shared" si="161"/>
        <v>7.628505363207333E-2</v>
      </c>
      <c r="T1478" s="16">
        <f t="shared" si="162"/>
        <v>7.6456542528434831E-3</v>
      </c>
      <c r="U1478" s="5">
        <f t="shared" si="163"/>
        <v>2.090001469371872E-4</v>
      </c>
      <c r="V1478" s="18">
        <f t="shared" si="164"/>
        <v>2.0946997952995844E-5</v>
      </c>
      <c r="W1478" s="18">
        <f t="shared" si="165"/>
        <v>1.9271238116756177E-5</v>
      </c>
      <c r="X1478" s="5">
        <f>LOOKUP(G237,'Load Factor Adjustment'!$A$2:$A$15,'Load Factor Adjustment'!$D$2:$D$15)</f>
        <v>0.68571428571428572</v>
      </c>
      <c r="Y1478" s="5">
        <f t="shared" si="166"/>
        <v>1.4331438647121407E-4</v>
      </c>
      <c r="Z1478" s="18">
        <f t="shared" si="167"/>
        <v>1.3214563280061379E-5</v>
      </c>
    </row>
    <row r="1479" spans="1:26" ht="15" customHeight="1" x14ac:dyDescent="0.25">
      <c r="A1479" s="2">
        <v>2017</v>
      </c>
      <c r="B1479" s="2">
        <v>2788</v>
      </c>
      <c r="C1479" s="3" t="s">
        <v>10</v>
      </c>
      <c r="D1479" s="4">
        <v>43291</v>
      </c>
      <c r="E1479" s="2">
        <v>7564</v>
      </c>
      <c r="F1479" s="3" t="s">
        <v>5</v>
      </c>
      <c r="G1479" s="3" t="s">
        <v>1</v>
      </c>
      <c r="H1479" s="3" t="s">
        <v>4</v>
      </c>
      <c r="I1479" s="2">
        <v>1984</v>
      </c>
      <c r="J1479" s="2">
        <v>200</v>
      </c>
      <c r="K1479" s="2">
        <v>75</v>
      </c>
      <c r="L1479" s="2">
        <v>0.7</v>
      </c>
      <c r="M1479" s="1">
        <v>12.09</v>
      </c>
      <c r="N1479" s="1">
        <v>2.7999999999999998E-4</v>
      </c>
      <c r="O1479" s="1">
        <v>0.60499999999999998</v>
      </c>
      <c r="P1479" s="1">
        <v>4.3999999999999999E-5</v>
      </c>
      <c r="Q1479" s="1">
        <v>0.164560184806638</v>
      </c>
      <c r="R1479" s="1">
        <v>1.08726852510116E-2</v>
      </c>
      <c r="S1479" s="16"/>
      <c r="T1479" s="16"/>
      <c r="U1479" s="5"/>
      <c r="V1479" s="18"/>
      <c r="W1479" s="18"/>
      <c r="X1479" s="5"/>
      <c r="Y1479" s="5"/>
      <c r="Z1479" s="18"/>
    </row>
    <row r="1480" spans="1:26" x14ac:dyDescent="0.25">
      <c r="A1480" s="2">
        <v>2017</v>
      </c>
      <c r="B1480" s="2">
        <v>2788</v>
      </c>
      <c r="C1480" s="3" t="s">
        <v>10</v>
      </c>
      <c r="D1480" s="4">
        <v>43291</v>
      </c>
      <c r="E1480" s="2">
        <v>7565</v>
      </c>
      <c r="F1480" s="3" t="s">
        <v>2</v>
      </c>
      <c r="G1480" s="3" t="s">
        <v>1</v>
      </c>
      <c r="H1480" s="3" t="s">
        <v>0</v>
      </c>
      <c r="I1480" s="2">
        <v>2017</v>
      </c>
      <c r="J1480" s="2">
        <v>200</v>
      </c>
      <c r="K1480" s="2">
        <v>90</v>
      </c>
      <c r="L1480" s="2">
        <v>0.7</v>
      </c>
      <c r="M1480" s="1">
        <v>0.26</v>
      </c>
      <c r="N1480" s="1">
        <v>3.4999999999999999E-6</v>
      </c>
      <c r="O1480" s="1">
        <v>8.9999999999999993E-3</v>
      </c>
      <c r="P1480" s="1">
        <v>8.9999999999999996E-7</v>
      </c>
      <c r="Q1480" s="1">
        <v>3.6597220281095202E-3</v>
      </c>
      <c r="R1480" s="1">
        <v>1.37499991930058E-4</v>
      </c>
      <c r="S1480" s="16">
        <f t="shared" si="161"/>
        <v>0.16090046277852849</v>
      </c>
      <c r="T1480" s="16">
        <f t="shared" si="162"/>
        <v>1.0735185259081542E-2</v>
      </c>
      <c r="U1480" s="5">
        <f t="shared" si="163"/>
        <v>4.408231856945986E-4</v>
      </c>
      <c r="V1480" s="18">
        <f t="shared" si="164"/>
        <v>2.9411466463237103E-5</v>
      </c>
      <c r="W1480" s="18">
        <f t="shared" si="165"/>
        <v>2.7058549146178137E-5</v>
      </c>
      <c r="X1480" s="5">
        <f>LOOKUP(G239,'Load Factor Adjustment'!$A$2:$A$15,'Load Factor Adjustment'!$D$2:$D$15)</f>
        <v>0.68571428571428572</v>
      </c>
      <c r="Y1480" s="5">
        <f t="shared" si="166"/>
        <v>3.0227875590486763E-4</v>
      </c>
      <c r="Z1480" s="18">
        <f t="shared" si="167"/>
        <v>1.8554433700236435E-5</v>
      </c>
    </row>
    <row r="1481" spans="1:26" ht="15" customHeight="1" x14ac:dyDescent="0.25">
      <c r="A1481" s="2">
        <v>2017</v>
      </c>
      <c r="B1481" s="2">
        <v>2789</v>
      </c>
      <c r="C1481" s="3" t="s">
        <v>10</v>
      </c>
      <c r="D1481" s="4">
        <v>43290</v>
      </c>
      <c r="E1481" s="2">
        <v>7562</v>
      </c>
      <c r="F1481" s="3" t="s">
        <v>5</v>
      </c>
      <c r="G1481" s="3" t="s">
        <v>1</v>
      </c>
      <c r="H1481" s="3" t="s">
        <v>4</v>
      </c>
      <c r="I1481" s="2">
        <v>1963</v>
      </c>
      <c r="J1481" s="2">
        <v>265</v>
      </c>
      <c r="K1481" s="2">
        <v>88</v>
      </c>
      <c r="L1481" s="2">
        <v>0.7</v>
      </c>
      <c r="M1481" s="1">
        <v>12.09</v>
      </c>
      <c r="N1481" s="1">
        <v>2.7999999999999998E-4</v>
      </c>
      <c r="O1481" s="1">
        <v>0.60499999999999998</v>
      </c>
      <c r="P1481" s="1">
        <v>4.3999999999999999E-5</v>
      </c>
      <c r="Q1481" s="1">
        <v>0.27800462925568498</v>
      </c>
      <c r="R1481" s="1">
        <v>2.0387006243060501E-2</v>
      </c>
      <c r="S1481" s="16"/>
      <c r="T1481" s="16"/>
      <c r="U1481" s="5"/>
      <c r="V1481" s="18"/>
      <c r="W1481" s="18"/>
      <c r="X1481" s="5"/>
      <c r="Y1481" s="5"/>
      <c r="Z1481" s="18"/>
    </row>
    <row r="1482" spans="1:26" x14ac:dyDescent="0.25">
      <c r="A1482" s="2">
        <v>2017</v>
      </c>
      <c r="B1482" s="2">
        <v>2789</v>
      </c>
      <c r="C1482" s="3" t="s">
        <v>10</v>
      </c>
      <c r="D1482" s="4">
        <v>43290</v>
      </c>
      <c r="E1482" s="2">
        <v>7563</v>
      </c>
      <c r="F1482" s="3" t="s">
        <v>2</v>
      </c>
      <c r="G1482" s="3" t="s">
        <v>1</v>
      </c>
      <c r="H1482" s="3" t="s">
        <v>0</v>
      </c>
      <c r="I1482" s="2">
        <v>2018</v>
      </c>
      <c r="J1482" s="2">
        <v>265</v>
      </c>
      <c r="K1482" s="2">
        <v>110</v>
      </c>
      <c r="L1482" s="2">
        <v>0.7</v>
      </c>
      <c r="M1482" s="1">
        <v>0.26</v>
      </c>
      <c r="N1482" s="1">
        <v>3.9999999999999998E-6</v>
      </c>
      <c r="O1482" s="1">
        <v>8.9999999999999993E-3</v>
      </c>
      <c r="P1482" s="1">
        <v>3.9999999999999998E-7</v>
      </c>
      <c r="Q1482" s="1">
        <v>5.9672026156737997E-3</v>
      </c>
      <c r="R1482" s="1">
        <v>2.1435145382411801E-4</v>
      </c>
      <c r="S1482" s="16">
        <f t="shared" si="161"/>
        <v>0.27203742664001118</v>
      </c>
      <c r="T1482" s="16">
        <f t="shared" si="162"/>
        <v>2.0172654789236383E-2</v>
      </c>
      <c r="U1482" s="5">
        <f t="shared" si="163"/>
        <v>7.4530801819181142E-4</v>
      </c>
      <c r="V1482" s="18">
        <f t="shared" si="164"/>
        <v>5.5267547367770912E-5</v>
      </c>
      <c r="W1482" s="18">
        <f t="shared" si="165"/>
        <v>5.0846143578349243E-5</v>
      </c>
      <c r="X1482" s="5">
        <f>LOOKUP(G241,'Load Factor Adjustment'!$A$2:$A$15,'Load Factor Adjustment'!$D$2:$D$15)</f>
        <v>0.68571428571428572</v>
      </c>
      <c r="Y1482" s="5">
        <f t="shared" si="166"/>
        <v>5.1106835533152781E-4</v>
      </c>
      <c r="Z1482" s="18">
        <f t="shared" si="167"/>
        <v>3.486592702515377E-5</v>
      </c>
    </row>
    <row r="1483" spans="1:26" ht="15" customHeight="1" x14ac:dyDescent="0.25">
      <c r="A1483" s="2">
        <v>2016</v>
      </c>
      <c r="B1483" s="2">
        <v>2790</v>
      </c>
      <c r="C1483" s="3" t="s">
        <v>10</v>
      </c>
      <c r="D1483" s="4">
        <v>43290</v>
      </c>
      <c r="E1483" s="2">
        <v>7560</v>
      </c>
      <c r="F1483" s="3" t="s">
        <v>5</v>
      </c>
      <c r="G1483" s="3" t="s">
        <v>1</v>
      </c>
      <c r="H1483" s="3" t="s">
        <v>4</v>
      </c>
      <c r="I1483" s="2">
        <v>1975</v>
      </c>
      <c r="J1483" s="2">
        <v>600</v>
      </c>
      <c r="K1483" s="2">
        <v>84</v>
      </c>
      <c r="L1483" s="2">
        <v>0.7</v>
      </c>
      <c r="M1483" s="1">
        <v>12.09</v>
      </c>
      <c r="N1483" s="1">
        <v>2.7999999999999998E-4</v>
      </c>
      <c r="O1483" s="1">
        <v>0.60499999999999998</v>
      </c>
      <c r="P1483" s="1">
        <v>4.3999999999999999E-5</v>
      </c>
      <c r="Q1483" s="1">
        <v>0.60083333252515203</v>
      </c>
      <c r="R1483" s="1">
        <v>4.4061111262875298E-2</v>
      </c>
      <c r="S1483" s="16"/>
      <c r="T1483" s="16"/>
      <c r="U1483" s="5"/>
      <c r="V1483" s="18"/>
      <c r="W1483" s="18"/>
      <c r="X1483" s="5"/>
      <c r="Y1483" s="5"/>
      <c r="Z1483" s="18"/>
    </row>
    <row r="1484" spans="1:26" x14ac:dyDescent="0.25">
      <c r="A1484" s="2">
        <v>2016</v>
      </c>
      <c r="B1484" s="2">
        <v>2790</v>
      </c>
      <c r="C1484" s="3" t="s">
        <v>10</v>
      </c>
      <c r="D1484" s="4">
        <v>43290</v>
      </c>
      <c r="E1484" s="2">
        <v>7561</v>
      </c>
      <c r="F1484" s="3" t="s">
        <v>2</v>
      </c>
      <c r="G1484" s="3" t="s">
        <v>1</v>
      </c>
      <c r="H1484" s="3" t="s">
        <v>0</v>
      </c>
      <c r="I1484" s="2">
        <v>2017</v>
      </c>
      <c r="J1484" s="2">
        <v>600</v>
      </c>
      <c r="K1484" s="2">
        <v>100</v>
      </c>
      <c r="L1484" s="2">
        <v>0.7</v>
      </c>
      <c r="M1484" s="1">
        <v>0.26</v>
      </c>
      <c r="N1484" s="1">
        <v>3.9999999999999998E-6</v>
      </c>
      <c r="O1484" s="1">
        <v>8.9999999999999993E-3</v>
      </c>
      <c r="P1484" s="1">
        <v>3.9999999999999998E-7</v>
      </c>
      <c r="Q1484" s="1">
        <v>1.25925919352235E-2</v>
      </c>
      <c r="R1484" s="1">
        <v>4.7222219689297101E-4</v>
      </c>
      <c r="S1484" s="16">
        <f t="shared" si="161"/>
        <v>0.58824074058992848</v>
      </c>
      <c r="T1484" s="16">
        <f t="shared" si="162"/>
        <v>4.3588889065982329E-2</v>
      </c>
      <c r="U1484" s="5">
        <f t="shared" si="163"/>
        <v>1.611618467369667E-3</v>
      </c>
      <c r="V1484" s="18">
        <f t="shared" si="164"/>
        <v>1.1942161387940364E-4</v>
      </c>
      <c r="W1484" s="18">
        <f t="shared" si="165"/>
        <v>1.0986788476905136E-4</v>
      </c>
      <c r="X1484" s="5">
        <f>LOOKUP(G243,'Load Factor Adjustment'!$A$2:$A$15,'Load Factor Adjustment'!$D$2:$D$15)</f>
        <v>0.68571428571428572</v>
      </c>
      <c r="Y1484" s="5">
        <f t="shared" si="166"/>
        <v>1.1051098061963431E-3</v>
      </c>
      <c r="Z1484" s="18">
        <f t="shared" si="167"/>
        <v>7.5337978127349502E-5</v>
      </c>
    </row>
    <row r="1485" spans="1:26" ht="15" customHeight="1" x14ac:dyDescent="0.25">
      <c r="A1485" s="2">
        <v>2018</v>
      </c>
      <c r="B1485" s="2">
        <v>2791</v>
      </c>
      <c r="C1485" s="3" t="s">
        <v>3</v>
      </c>
      <c r="D1485" s="4">
        <v>43250</v>
      </c>
      <c r="E1485" s="2">
        <v>7542</v>
      </c>
      <c r="F1485" s="3" t="s">
        <v>5</v>
      </c>
      <c r="G1485" s="3" t="s">
        <v>1</v>
      </c>
      <c r="H1485" s="3" t="s">
        <v>4</v>
      </c>
      <c r="I1485" s="2">
        <v>1990</v>
      </c>
      <c r="J1485" s="2">
        <v>1000</v>
      </c>
      <c r="K1485" s="2">
        <v>103</v>
      </c>
      <c r="L1485" s="2">
        <v>0.7</v>
      </c>
      <c r="M1485" s="1">
        <v>8.17</v>
      </c>
      <c r="N1485" s="1">
        <v>1.9000000000000001E-4</v>
      </c>
      <c r="O1485" s="1">
        <v>0.47899999999999998</v>
      </c>
      <c r="P1485" s="1">
        <v>3.6100000000000003E-5</v>
      </c>
      <c r="Q1485" s="1">
        <v>0.83051697305957795</v>
      </c>
      <c r="R1485" s="1">
        <v>7.2497373950165006E-2</v>
      </c>
      <c r="S1485" s="16"/>
      <c r="T1485" s="16"/>
      <c r="U1485" s="5"/>
      <c r="V1485" s="18"/>
      <c r="W1485" s="18"/>
      <c r="X1485" s="5"/>
      <c r="Y1485" s="5"/>
      <c r="Z1485" s="18"/>
    </row>
    <row r="1486" spans="1:26" x14ac:dyDescent="0.25">
      <c r="A1486" s="2">
        <v>2018</v>
      </c>
      <c r="B1486" s="2">
        <v>2791</v>
      </c>
      <c r="C1486" s="3" t="s">
        <v>3</v>
      </c>
      <c r="D1486" s="4">
        <v>43250</v>
      </c>
      <c r="E1486" s="2">
        <v>7543</v>
      </c>
      <c r="F1486" s="3" t="s">
        <v>2</v>
      </c>
      <c r="G1486" s="3" t="s">
        <v>1</v>
      </c>
      <c r="H1486" s="3" t="s">
        <v>0</v>
      </c>
      <c r="I1486" s="2">
        <v>2017</v>
      </c>
      <c r="J1486" s="2">
        <v>1000</v>
      </c>
      <c r="K1486" s="2">
        <v>105</v>
      </c>
      <c r="L1486" s="2">
        <v>0.7</v>
      </c>
      <c r="M1486" s="1">
        <v>0.26</v>
      </c>
      <c r="N1486" s="1">
        <v>3.9999999999999998E-6</v>
      </c>
      <c r="O1486" s="1">
        <v>8.9999999999999993E-3</v>
      </c>
      <c r="P1486" s="1">
        <v>3.9999999999999998E-7</v>
      </c>
      <c r="Q1486" s="1">
        <v>2.2685184022115001E-2</v>
      </c>
      <c r="R1486" s="1">
        <v>8.9120365903115595E-4</v>
      </c>
      <c r="S1486" s="16">
        <f t="shared" si="161"/>
        <v>0.80783178903746289</v>
      </c>
      <c r="T1486" s="16">
        <f t="shared" si="162"/>
        <v>7.160617029113385E-2</v>
      </c>
      <c r="U1486" s="5">
        <f t="shared" si="163"/>
        <v>2.2132377781848298E-3</v>
      </c>
      <c r="V1486" s="18">
        <f t="shared" si="164"/>
        <v>1.9618128846885985E-4</v>
      </c>
      <c r="W1486" s="18">
        <f t="shared" si="165"/>
        <v>1.8048678539135107E-4</v>
      </c>
      <c r="X1486" s="5">
        <f>LOOKUP(G245,'Load Factor Adjustment'!$A$2:$A$15,'Load Factor Adjustment'!$D$2:$D$15)</f>
        <v>0.68571428571428572</v>
      </c>
      <c r="Y1486" s="5">
        <f t="shared" si="166"/>
        <v>1.5176487621838832E-3</v>
      </c>
      <c r="Z1486" s="18">
        <f t="shared" si="167"/>
        <v>1.2376236712549789E-4</v>
      </c>
    </row>
    <row r="1487" spans="1:26" ht="15" customHeight="1" x14ac:dyDescent="0.25">
      <c r="A1487" s="2">
        <v>2018</v>
      </c>
      <c r="B1487" s="2">
        <v>2792</v>
      </c>
      <c r="C1487" s="3" t="s">
        <v>3</v>
      </c>
      <c r="D1487" s="4">
        <v>43269</v>
      </c>
      <c r="E1487" s="2">
        <v>7540</v>
      </c>
      <c r="F1487" s="3" t="s">
        <v>5</v>
      </c>
      <c r="G1487" s="3" t="s">
        <v>1</v>
      </c>
      <c r="H1487" s="3" t="s">
        <v>6</v>
      </c>
      <c r="I1487" s="2">
        <v>2005</v>
      </c>
      <c r="J1487" s="2">
        <v>120</v>
      </c>
      <c r="K1487" s="2">
        <v>50</v>
      </c>
      <c r="L1487" s="2">
        <v>0.7</v>
      </c>
      <c r="M1487" s="1">
        <v>4.75</v>
      </c>
      <c r="N1487" s="1">
        <v>7.1000000000000005E-5</v>
      </c>
      <c r="O1487" s="1">
        <v>0.192</v>
      </c>
      <c r="P1487" s="1">
        <v>1.4100000000000001E-5</v>
      </c>
      <c r="Q1487" s="1">
        <v>2.2700740376231099E-2</v>
      </c>
      <c r="R1487" s="1">
        <v>1.0298888795163301E-3</v>
      </c>
      <c r="S1487" s="16"/>
      <c r="T1487" s="16"/>
      <c r="U1487" s="5"/>
      <c r="V1487" s="18"/>
      <c r="W1487" s="18"/>
      <c r="X1487" s="5"/>
      <c r="Y1487" s="5"/>
      <c r="Z1487" s="18"/>
    </row>
    <row r="1488" spans="1:26" x14ac:dyDescent="0.25">
      <c r="A1488" s="2">
        <v>2018</v>
      </c>
      <c r="B1488" s="2">
        <v>2792</v>
      </c>
      <c r="C1488" s="3" t="s">
        <v>3</v>
      </c>
      <c r="D1488" s="4">
        <v>43269</v>
      </c>
      <c r="E1488" s="2">
        <v>7541</v>
      </c>
      <c r="F1488" s="3" t="s">
        <v>2</v>
      </c>
      <c r="G1488" s="3" t="s">
        <v>1</v>
      </c>
      <c r="H1488" s="3" t="s">
        <v>0</v>
      </c>
      <c r="I1488" s="2">
        <v>2017</v>
      </c>
      <c r="J1488" s="2">
        <v>120</v>
      </c>
      <c r="K1488" s="2">
        <v>60</v>
      </c>
      <c r="L1488" s="2">
        <v>0.7</v>
      </c>
      <c r="M1488" s="1">
        <v>2.74</v>
      </c>
      <c r="N1488" s="1">
        <v>3.6000000000000001E-5</v>
      </c>
      <c r="O1488" s="1">
        <v>8.9999999999999993E-3</v>
      </c>
      <c r="P1488" s="1">
        <v>8.9999999999999996E-7</v>
      </c>
      <c r="Q1488" s="1">
        <v>1.53422220181721E-2</v>
      </c>
      <c r="R1488" s="1">
        <v>5.2999996861660003E-5</v>
      </c>
      <c r="S1488" s="16">
        <f t="shared" si="161"/>
        <v>7.3585183580589988E-3</v>
      </c>
      <c r="T1488" s="16">
        <f t="shared" si="162"/>
        <v>9.7688888265467003E-4</v>
      </c>
      <c r="U1488" s="5">
        <f t="shared" si="163"/>
        <v>2.0160324268654791E-5</v>
      </c>
      <c r="V1488" s="18">
        <f t="shared" si="164"/>
        <v>2.6764078976840275E-6</v>
      </c>
      <c r="W1488" s="18">
        <f t="shared" si="165"/>
        <v>2.4622952658693055E-6</v>
      </c>
      <c r="X1488" s="5">
        <f>LOOKUP(G247,'Load Factor Adjustment'!$A$2:$A$15,'Load Factor Adjustment'!$D$2:$D$15)</f>
        <v>0.68571428571428572</v>
      </c>
      <c r="Y1488" s="5">
        <f t="shared" si="166"/>
        <v>1.3824222355649E-5</v>
      </c>
      <c r="Z1488" s="18">
        <f t="shared" si="167"/>
        <v>1.6884310394532381E-6</v>
      </c>
    </row>
    <row r="1489" spans="1:26" ht="15" customHeight="1" x14ac:dyDescent="0.25">
      <c r="A1489" s="2">
        <v>2018</v>
      </c>
      <c r="B1489" s="2">
        <v>2793</v>
      </c>
      <c r="C1489" s="3" t="s">
        <v>3</v>
      </c>
      <c r="D1489" s="4">
        <v>43265</v>
      </c>
      <c r="E1489" s="2">
        <v>7538</v>
      </c>
      <c r="F1489" s="3" t="s">
        <v>5</v>
      </c>
      <c r="G1489" s="3" t="s">
        <v>1</v>
      </c>
      <c r="H1489" s="3" t="s">
        <v>4</v>
      </c>
      <c r="I1489" s="2">
        <v>1984</v>
      </c>
      <c r="J1489" s="2">
        <v>290</v>
      </c>
      <c r="K1489" s="2">
        <v>81</v>
      </c>
      <c r="L1489" s="2">
        <v>0.7</v>
      </c>
      <c r="M1489" s="1">
        <v>12.09</v>
      </c>
      <c r="N1489" s="1">
        <v>2.7999999999999998E-4</v>
      </c>
      <c r="O1489" s="1">
        <v>0.60499999999999998</v>
      </c>
      <c r="P1489" s="1">
        <v>4.3999999999999999E-5</v>
      </c>
      <c r="Q1489" s="1">
        <v>0.27652949958943601</v>
      </c>
      <c r="R1489" s="1">
        <v>1.9985350075806201E-2</v>
      </c>
      <c r="S1489" s="16"/>
      <c r="T1489" s="16"/>
      <c r="U1489" s="5"/>
      <c r="V1489" s="18"/>
      <c r="W1489" s="18"/>
      <c r="X1489" s="5"/>
      <c r="Y1489" s="5"/>
      <c r="Z1489" s="18"/>
    </row>
    <row r="1490" spans="1:26" x14ac:dyDescent="0.25">
      <c r="A1490" s="2">
        <v>2018</v>
      </c>
      <c r="B1490" s="2">
        <v>2793</v>
      </c>
      <c r="C1490" s="3" t="s">
        <v>3</v>
      </c>
      <c r="D1490" s="4">
        <v>43265</v>
      </c>
      <c r="E1490" s="2">
        <v>7539</v>
      </c>
      <c r="F1490" s="3" t="s">
        <v>2</v>
      </c>
      <c r="G1490" s="3" t="s">
        <v>1</v>
      </c>
      <c r="H1490" s="3" t="s">
        <v>0</v>
      </c>
      <c r="I1490" s="2">
        <v>2016</v>
      </c>
      <c r="J1490" s="2">
        <v>290</v>
      </c>
      <c r="K1490" s="2">
        <v>100</v>
      </c>
      <c r="L1490" s="2">
        <v>0.7</v>
      </c>
      <c r="M1490" s="1">
        <v>0.26</v>
      </c>
      <c r="N1490" s="1">
        <v>3.9999999999999998E-6</v>
      </c>
      <c r="O1490" s="1">
        <v>8.9999999999999993E-3</v>
      </c>
      <c r="P1490" s="1">
        <v>3.9999999999999998E-7</v>
      </c>
      <c r="Q1490" s="1">
        <v>5.9476848701697001E-3</v>
      </c>
      <c r="R1490" s="1">
        <v>2.1436727178228299E-4</v>
      </c>
      <c r="S1490" s="16">
        <f t="shared" si="161"/>
        <v>0.27058181471926629</v>
      </c>
      <c r="T1490" s="16">
        <f t="shared" si="162"/>
        <v>1.9770982804023916E-2</v>
      </c>
      <c r="U1490" s="5">
        <f t="shared" si="163"/>
        <v>7.4132004032675697E-4</v>
      </c>
      <c r="V1490" s="18">
        <f t="shared" si="164"/>
        <v>5.4167076175407987E-5</v>
      </c>
      <c r="W1490" s="18">
        <f t="shared" si="165"/>
        <v>4.9833710081375347E-5</v>
      </c>
      <c r="X1490" s="5">
        <f>LOOKUP(G249,'Load Factor Adjustment'!$A$2:$A$15,'Load Factor Adjustment'!$D$2:$D$15)</f>
        <v>0.68571428571428572</v>
      </c>
      <c r="Y1490" s="5">
        <f t="shared" si="166"/>
        <v>5.0833374193834759E-4</v>
      </c>
      <c r="Z1490" s="18">
        <f t="shared" si="167"/>
        <v>3.4171686912943093E-5</v>
      </c>
    </row>
    <row r="1491" spans="1:26" ht="15" customHeight="1" x14ac:dyDescent="0.25">
      <c r="A1491" s="2">
        <v>2018</v>
      </c>
      <c r="B1491" s="2">
        <v>2794</v>
      </c>
      <c r="C1491" s="3" t="s">
        <v>16</v>
      </c>
      <c r="D1491" s="4">
        <v>43300</v>
      </c>
      <c r="E1491" s="2">
        <v>7535</v>
      </c>
      <c r="F1491" s="3" t="s">
        <v>5</v>
      </c>
      <c r="G1491" s="3" t="s">
        <v>1</v>
      </c>
      <c r="H1491" s="3" t="s">
        <v>4</v>
      </c>
      <c r="I1491" s="2">
        <v>1988</v>
      </c>
      <c r="J1491" s="2">
        <v>600</v>
      </c>
      <c r="K1491" s="2">
        <v>82</v>
      </c>
      <c r="L1491" s="2">
        <v>0.7</v>
      </c>
      <c r="M1491" s="1">
        <v>8.17</v>
      </c>
      <c r="N1491" s="1">
        <v>1.9000000000000001E-4</v>
      </c>
      <c r="O1491" s="1">
        <v>0.47899999999999998</v>
      </c>
      <c r="P1491" s="1">
        <v>3.6100000000000003E-5</v>
      </c>
      <c r="Q1491" s="1">
        <v>0.39671296188865302</v>
      </c>
      <c r="R1491" s="1">
        <v>3.4629813576195302E-2</v>
      </c>
      <c r="S1491" s="16"/>
      <c r="T1491" s="16"/>
      <c r="U1491" s="5"/>
      <c r="V1491" s="18"/>
      <c r="W1491" s="18"/>
      <c r="X1491" s="5"/>
      <c r="Y1491" s="5"/>
      <c r="Z1491" s="18"/>
    </row>
    <row r="1492" spans="1:26" x14ac:dyDescent="0.25">
      <c r="A1492" s="2">
        <v>2018</v>
      </c>
      <c r="B1492" s="2">
        <v>2794</v>
      </c>
      <c r="C1492" s="3" t="s">
        <v>16</v>
      </c>
      <c r="D1492" s="4">
        <v>43300</v>
      </c>
      <c r="E1492" s="2">
        <v>7536</v>
      </c>
      <c r="F1492" s="3" t="s">
        <v>2</v>
      </c>
      <c r="G1492" s="3" t="s">
        <v>1</v>
      </c>
      <c r="H1492" s="3" t="s">
        <v>0</v>
      </c>
      <c r="I1492" s="2">
        <v>2016</v>
      </c>
      <c r="J1492" s="2">
        <v>600</v>
      </c>
      <c r="K1492" s="2">
        <v>98</v>
      </c>
      <c r="L1492" s="2">
        <v>0.7</v>
      </c>
      <c r="M1492" s="1">
        <v>2.74</v>
      </c>
      <c r="N1492" s="1">
        <v>3.6000000000000001E-5</v>
      </c>
      <c r="O1492" s="1">
        <v>0.112</v>
      </c>
      <c r="P1492" s="1">
        <v>7.9999999999999996E-6</v>
      </c>
      <c r="Q1492" s="1">
        <v>0.12921481322030201</v>
      </c>
      <c r="R1492" s="1">
        <v>6.1703704193889304E-3</v>
      </c>
      <c r="S1492" s="16">
        <f t="shared" si="161"/>
        <v>0.26749814866835098</v>
      </c>
      <c r="T1492" s="16">
        <f t="shared" si="162"/>
        <v>2.8459443156806371E-2</v>
      </c>
      <c r="U1492" s="5">
        <f t="shared" si="163"/>
        <v>7.3287164018726297E-4</v>
      </c>
      <c r="V1492" s="18">
        <f t="shared" si="164"/>
        <v>7.7971077141935258E-5</v>
      </c>
      <c r="W1492" s="18">
        <f t="shared" si="165"/>
        <v>7.173339097058044E-5</v>
      </c>
      <c r="X1492" s="5">
        <f>LOOKUP(G251,'Load Factor Adjustment'!$A$2:$A$15,'Load Factor Adjustment'!$D$2:$D$15)</f>
        <v>0.68571428571428572</v>
      </c>
      <c r="Y1492" s="5">
        <f t="shared" si="166"/>
        <v>5.0254055327126604E-4</v>
      </c>
      <c r="Z1492" s="18">
        <f t="shared" si="167"/>
        <v>4.918861095125516E-5</v>
      </c>
    </row>
    <row r="1493" spans="1:26" ht="15" customHeight="1" x14ac:dyDescent="0.25">
      <c r="A1493" s="2">
        <v>2018</v>
      </c>
      <c r="B1493" s="2">
        <v>2795</v>
      </c>
      <c r="C1493" s="3" t="s">
        <v>16</v>
      </c>
      <c r="D1493" s="4">
        <v>43292</v>
      </c>
      <c r="E1493" s="2">
        <v>7533</v>
      </c>
      <c r="F1493" s="3" t="s">
        <v>5</v>
      </c>
      <c r="G1493" s="3" t="s">
        <v>1</v>
      </c>
      <c r="H1493" s="3" t="s">
        <v>6</v>
      </c>
      <c r="I1493" s="2">
        <v>2006</v>
      </c>
      <c r="J1493" s="2">
        <v>150</v>
      </c>
      <c r="K1493" s="2">
        <v>90</v>
      </c>
      <c r="L1493" s="2">
        <v>0.7</v>
      </c>
      <c r="M1493" s="1">
        <v>4.75</v>
      </c>
      <c r="N1493" s="1">
        <v>7.1000000000000005E-5</v>
      </c>
      <c r="O1493" s="1">
        <v>0.192</v>
      </c>
      <c r="P1493" s="1">
        <v>1.4100000000000001E-5</v>
      </c>
      <c r="Q1493" s="1">
        <v>5.1365103350578603E-2</v>
      </c>
      <c r="R1493" s="1">
        <v>2.3745312281149302E-3</v>
      </c>
      <c r="S1493" s="16"/>
      <c r="T1493" s="16"/>
      <c r="U1493" s="5"/>
      <c r="V1493" s="18"/>
      <c r="W1493" s="18"/>
      <c r="X1493" s="5"/>
      <c r="Y1493" s="5"/>
      <c r="Z1493" s="18"/>
    </row>
    <row r="1494" spans="1:26" x14ac:dyDescent="0.25">
      <c r="A1494" s="2">
        <v>2018</v>
      </c>
      <c r="B1494" s="2">
        <v>2795</v>
      </c>
      <c r="C1494" s="3" t="s">
        <v>16</v>
      </c>
      <c r="D1494" s="4">
        <v>43292</v>
      </c>
      <c r="E1494" s="2">
        <v>7534</v>
      </c>
      <c r="F1494" s="3" t="s">
        <v>2</v>
      </c>
      <c r="G1494" s="3" t="s">
        <v>1</v>
      </c>
      <c r="H1494" s="3" t="s">
        <v>0</v>
      </c>
      <c r="I1494" s="2">
        <v>2018</v>
      </c>
      <c r="J1494" s="2">
        <v>150</v>
      </c>
      <c r="K1494" s="2">
        <v>100</v>
      </c>
      <c r="L1494" s="2">
        <v>0.7</v>
      </c>
      <c r="M1494" s="1">
        <v>0.26</v>
      </c>
      <c r="N1494" s="1">
        <v>3.9999999999999998E-6</v>
      </c>
      <c r="O1494" s="1">
        <v>8.9999999999999993E-3</v>
      </c>
      <c r="P1494" s="1">
        <v>3.9999999999999998E-7</v>
      </c>
      <c r="Q1494" s="1">
        <v>3.0439813191761502E-3</v>
      </c>
      <c r="R1494" s="1">
        <v>1.07638882612241E-4</v>
      </c>
      <c r="S1494" s="16">
        <f t="shared" si="161"/>
        <v>4.8321122031402451E-2</v>
      </c>
      <c r="T1494" s="16">
        <f t="shared" si="162"/>
        <v>2.2668923455026893E-3</v>
      </c>
      <c r="U1494" s="5">
        <f t="shared" si="163"/>
        <v>1.3238663570247248E-4</v>
      </c>
      <c r="V1494" s="18">
        <f t="shared" si="164"/>
        <v>6.2106639602813405E-6</v>
      </c>
      <c r="W1494" s="18">
        <f t="shared" si="165"/>
        <v>5.7138108434588334E-6</v>
      </c>
      <c r="X1494" s="5">
        <f>LOOKUP(G253,'Load Factor Adjustment'!$A$2:$A$15,'Load Factor Adjustment'!$D$2:$D$15)</f>
        <v>0.68571428571428572</v>
      </c>
      <c r="Y1494" s="5">
        <f t="shared" si="166"/>
        <v>9.0779407338838271E-5</v>
      </c>
      <c r="Z1494" s="18">
        <f t="shared" si="167"/>
        <v>3.9180417212289145E-6</v>
      </c>
    </row>
    <row r="1495" spans="1:26" ht="15" customHeight="1" x14ac:dyDescent="0.25">
      <c r="A1495" s="2">
        <v>2018</v>
      </c>
      <c r="B1495" s="2">
        <v>2796</v>
      </c>
      <c r="C1495" s="3" t="s">
        <v>16</v>
      </c>
      <c r="D1495" s="4">
        <v>43286</v>
      </c>
      <c r="E1495" s="2">
        <v>7531</v>
      </c>
      <c r="F1495" s="3" t="s">
        <v>5</v>
      </c>
      <c r="G1495" s="3" t="s">
        <v>20</v>
      </c>
      <c r="H1495" s="3" t="s">
        <v>4</v>
      </c>
      <c r="I1495" s="2">
        <v>1984</v>
      </c>
      <c r="J1495" s="2">
        <v>300</v>
      </c>
      <c r="K1495" s="2">
        <v>145</v>
      </c>
      <c r="L1495" s="2">
        <v>0.51</v>
      </c>
      <c r="M1495" s="1">
        <v>10.23</v>
      </c>
      <c r="N1495" s="1">
        <v>2.4000000000000001E-4</v>
      </c>
      <c r="O1495" s="1">
        <v>0.39600000000000002</v>
      </c>
      <c r="P1495" s="1">
        <v>2.8799999999999999E-5</v>
      </c>
      <c r="Q1495" s="1">
        <v>0.31883599301367299</v>
      </c>
      <c r="R1495" s="1">
        <v>1.7924070811945698E-2</v>
      </c>
      <c r="S1495" s="16"/>
      <c r="T1495" s="16"/>
      <c r="U1495" s="5"/>
      <c r="V1495" s="18"/>
      <c r="W1495" s="18"/>
      <c r="X1495" s="5"/>
      <c r="Y1495" s="5"/>
      <c r="Z1495" s="18"/>
    </row>
    <row r="1496" spans="1:26" x14ac:dyDescent="0.25">
      <c r="A1496" s="2">
        <v>2018</v>
      </c>
      <c r="B1496" s="2">
        <v>2796</v>
      </c>
      <c r="C1496" s="3" t="s">
        <v>16</v>
      </c>
      <c r="D1496" s="4">
        <v>43286</v>
      </c>
      <c r="E1496" s="2">
        <v>7532</v>
      </c>
      <c r="F1496" s="3" t="s">
        <v>2</v>
      </c>
      <c r="G1496" s="3" t="s">
        <v>20</v>
      </c>
      <c r="H1496" s="3" t="s">
        <v>0</v>
      </c>
      <c r="I1496" s="2">
        <v>2018</v>
      </c>
      <c r="J1496" s="2">
        <v>300</v>
      </c>
      <c r="K1496" s="2">
        <v>174</v>
      </c>
      <c r="L1496" s="2">
        <v>0.51</v>
      </c>
      <c r="M1496" s="1">
        <v>0.26</v>
      </c>
      <c r="N1496" s="1">
        <v>3.9999999999999998E-6</v>
      </c>
      <c r="O1496" s="1">
        <v>8.9999999999999993E-3</v>
      </c>
      <c r="P1496" s="1">
        <v>3.9999999999999998E-7</v>
      </c>
      <c r="Q1496" s="1">
        <v>7.8058329070656504E-3</v>
      </c>
      <c r="R1496" s="1">
        <v>2.8171426928289798E-4</v>
      </c>
      <c r="S1496" s="16">
        <f t="shared" si="161"/>
        <v>0.31103016010660733</v>
      </c>
      <c r="T1496" s="16">
        <f t="shared" si="162"/>
        <v>1.7642356542662802E-2</v>
      </c>
      <c r="U1496" s="5">
        <f t="shared" si="163"/>
        <v>8.5213742494960913E-4</v>
      </c>
      <c r="V1496" s="18">
        <f t="shared" si="164"/>
        <v>4.8335223404555621E-5</v>
      </c>
      <c r="W1496" s="18">
        <f t="shared" si="165"/>
        <v>4.4468405532191177E-5</v>
      </c>
      <c r="X1496" s="5">
        <f>LOOKUP(G255,'Load Factor Adjustment'!$A$2:$A$15,'Load Factor Adjustment'!$D$2:$D$15)</f>
        <v>0.78431372549019607</v>
      </c>
      <c r="Y1496" s="5">
        <f t="shared" si="166"/>
        <v>6.6834307839185026E-4</v>
      </c>
      <c r="Z1496" s="18">
        <f t="shared" si="167"/>
        <v>3.4877180809561705E-5</v>
      </c>
    </row>
    <row r="1497" spans="1:26" ht="15" customHeight="1" x14ac:dyDescent="0.25">
      <c r="A1497" s="2">
        <v>2017</v>
      </c>
      <c r="B1497" s="2">
        <v>2797</v>
      </c>
      <c r="C1497" s="3" t="s">
        <v>16</v>
      </c>
      <c r="D1497" s="4">
        <v>43304</v>
      </c>
      <c r="E1497" s="2">
        <v>7529</v>
      </c>
      <c r="F1497" s="3" t="s">
        <v>5</v>
      </c>
      <c r="G1497" s="3" t="s">
        <v>1</v>
      </c>
      <c r="H1497" s="3" t="s">
        <v>4</v>
      </c>
      <c r="I1497" s="2">
        <v>1983</v>
      </c>
      <c r="J1497" s="2">
        <v>400</v>
      </c>
      <c r="K1497" s="2">
        <v>80</v>
      </c>
      <c r="L1497" s="2">
        <v>0.7</v>
      </c>
      <c r="M1497" s="1">
        <v>12.09</v>
      </c>
      <c r="N1497" s="1">
        <v>2.7999999999999998E-4</v>
      </c>
      <c r="O1497" s="1">
        <v>0.60499999999999998</v>
      </c>
      <c r="P1497" s="1">
        <v>4.3999999999999999E-5</v>
      </c>
      <c r="Q1497" s="1">
        <v>0.38148148096835099</v>
      </c>
      <c r="R1497" s="1">
        <v>2.7975308738333499E-2</v>
      </c>
      <c r="S1497" s="16"/>
      <c r="T1497" s="16"/>
      <c r="U1497" s="5"/>
      <c r="V1497" s="18"/>
      <c r="W1497" s="18"/>
      <c r="X1497" s="5"/>
      <c r="Y1497" s="5"/>
      <c r="Z1497" s="18"/>
    </row>
    <row r="1498" spans="1:26" x14ac:dyDescent="0.25">
      <c r="A1498" s="2">
        <v>2017</v>
      </c>
      <c r="B1498" s="2">
        <v>2797</v>
      </c>
      <c r="C1498" s="3" t="s">
        <v>16</v>
      </c>
      <c r="D1498" s="4">
        <v>43304</v>
      </c>
      <c r="E1498" s="2">
        <v>7530</v>
      </c>
      <c r="F1498" s="3" t="s">
        <v>2</v>
      </c>
      <c r="G1498" s="3" t="s">
        <v>1</v>
      </c>
      <c r="H1498" s="3" t="s">
        <v>0</v>
      </c>
      <c r="I1498" s="2">
        <v>2018</v>
      </c>
      <c r="J1498" s="2">
        <v>400</v>
      </c>
      <c r="K1498" s="2">
        <v>100</v>
      </c>
      <c r="L1498" s="2">
        <v>0.7</v>
      </c>
      <c r="M1498" s="1">
        <v>0.26</v>
      </c>
      <c r="N1498" s="1">
        <v>3.9999999999999998E-6</v>
      </c>
      <c r="O1498" s="1">
        <v>8.9999999999999993E-3</v>
      </c>
      <c r="P1498" s="1">
        <v>3.9999999999999998E-7</v>
      </c>
      <c r="Q1498" s="1">
        <v>8.2716045024396993E-3</v>
      </c>
      <c r="R1498" s="1">
        <v>3.0246911898227399E-4</v>
      </c>
      <c r="S1498" s="16">
        <f t="shared" si="161"/>
        <v>0.37320987646591131</v>
      </c>
      <c r="T1498" s="16">
        <f t="shared" si="162"/>
        <v>2.7672839619351224E-2</v>
      </c>
      <c r="U1498" s="5">
        <f t="shared" si="163"/>
        <v>1.0224928122353734E-3</v>
      </c>
      <c r="V1498" s="18">
        <f t="shared" si="164"/>
        <v>7.5815998957126646E-5</v>
      </c>
      <c r="W1498" s="18">
        <f t="shared" si="165"/>
        <v>6.9750719040556522E-5</v>
      </c>
      <c r="X1498" s="5">
        <f>LOOKUP(G257,'Load Factor Adjustment'!$A$2:$A$15,'Load Factor Adjustment'!$D$2:$D$15)</f>
        <v>0.68571428571428572</v>
      </c>
      <c r="Y1498" s="5">
        <f t="shared" si="166"/>
        <v>7.0113792838997038E-4</v>
      </c>
      <c r="Z1498" s="18">
        <f t="shared" si="167"/>
        <v>4.7829064484953041E-5</v>
      </c>
    </row>
    <row r="1499" spans="1:26" ht="15" customHeight="1" x14ac:dyDescent="0.25">
      <c r="A1499" s="2">
        <v>2018</v>
      </c>
      <c r="B1499" s="2">
        <v>2798</v>
      </c>
      <c r="C1499" s="3" t="s">
        <v>11</v>
      </c>
      <c r="D1499" s="4">
        <v>43245</v>
      </c>
      <c r="E1499" s="2">
        <v>7527</v>
      </c>
      <c r="F1499" s="3" t="s">
        <v>5</v>
      </c>
      <c r="G1499" s="3" t="s">
        <v>1</v>
      </c>
      <c r="H1499" s="3" t="s">
        <v>4</v>
      </c>
      <c r="I1499" s="2">
        <v>1980</v>
      </c>
      <c r="J1499" s="2">
        <v>500</v>
      </c>
      <c r="K1499" s="2">
        <v>84</v>
      </c>
      <c r="L1499" s="2">
        <v>0.7</v>
      </c>
      <c r="M1499" s="1">
        <v>12.09</v>
      </c>
      <c r="N1499" s="1">
        <v>2.7999999999999998E-4</v>
      </c>
      <c r="O1499" s="1">
        <v>0.60499999999999998</v>
      </c>
      <c r="P1499" s="1">
        <v>4.3999999999999999E-5</v>
      </c>
      <c r="Q1499" s="1">
        <v>0.50069444377095995</v>
      </c>
      <c r="R1499" s="1">
        <v>3.6717592719062699E-2</v>
      </c>
      <c r="S1499" s="16"/>
      <c r="T1499" s="16"/>
      <c r="U1499" s="5"/>
      <c r="V1499" s="18"/>
      <c r="W1499" s="18"/>
      <c r="X1499" s="5"/>
      <c r="Y1499" s="5"/>
      <c r="Z1499" s="18"/>
    </row>
    <row r="1500" spans="1:26" x14ac:dyDescent="0.25">
      <c r="A1500" s="2">
        <v>2018</v>
      </c>
      <c r="B1500" s="2">
        <v>2798</v>
      </c>
      <c r="C1500" s="3" t="s">
        <v>11</v>
      </c>
      <c r="D1500" s="4">
        <v>43245</v>
      </c>
      <c r="E1500" s="2">
        <v>7528</v>
      </c>
      <c r="F1500" s="3" t="s">
        <v>2</v>
      </c>
      <c r="G1500" s="3" t="s">
        <v>1</v>
      </c>
      <c r="H1500" s="3" t="s">
        <v>0</v>
      </c>
      <c r="I1500" s="2">
        <v>2017</v>
      </c>
      <c r="J1500" s="2">
        <v>500</v>
      </c>
      <c r="K1500" s="2">
        <v>100</v>
      </c>
      <c r="L1500" s="2">
        <v>0.7</v>
      </c>
      <c r="M1500" s="1">
        <v>0.26</v>
      </c>
      <c r="N1500" s="1">
        <v>3.9999999999999998E-6</v>
      </c>
      <c r="O1500" s="1">
        <v>8.9999999999999993E-3</v>
      </c>
      <c r="P1500" s="1">
        <v>3.9999999999999998E-7</v>
      </c>
      <c r="Q1500" s="1">
        <v>1.0416666120367899E-2</v>
      </c>
      <c r="R1500" s="1">
        <v>3.8580244806932598E-4</v>
      </c>
      <c r="S1500" s="16">
        <f t="shared" si="161"/>
        <v>0.49027777765059205</v>
      </c>
      <c r="T1500" s="16">
        <f t="shared" si="162"/>
        <v>3.6331790270993369E-2</v>
      </c>
      <c r="U1500" s="5">
        <f t="shared" si="163"/>
        <v>1.3432267880838138E-3</v>
      </c>
      <c r="V1500" s="18">
        <f t="shared" si="164"/>
        <v>9.9539151427379096E-5</v>
      </c>
      <c r="W1500" s="18">
        <f t="shared" si="165"/>
        <v>9.1576019313188776E-5</v>
      </c>
      <c r="X1500" s="5">
        <f>LOOKUP(G259,'Load Factor Adjustment'!$A$2:$A$15,'Load Factor Adjustment'!$D$2:$D$15)</f>
        <v>0.68571428571428572</v>
      </c>
      <c r="Y1500" s="5">
        <f t="shared" si="166"/>
        <v>9.210697975431866E-4</v>
      </c>
      <c r="Z1500" s="18">
        <f t="shared" si="167"/>
        <v>6.279498467190087E-5</v>
      </c>
    </row>
    <row r="1501" spans="1:26" ht="15" customHeight="1" x14ac:dyDescent="0.25">
      <c r="A1501" s="2">
        <v>2018</v>
      </c>
      <c r="B1501" s="2">
        <v>2799</v>
      </c>
      <c r="C1501" s="3" t="s">
        <v>11</v>
      </c>
      <c r="D1501" s="4">
        <v>43245</v>
      </c>
      <c r="E1501" s="2">
        <v>7525</v>
      </c>
      <c r="F1501" s="3" t="s">
        <v>5</v>
      </c>
      <c r="G1501" s="3" t="s">
        <v>1</v>
      </c>
      <c r="H1501" s="3" t="s">
        <v>4</v>
      </c>
      <c r="I1501" s="2">
        <v>1964</v>
      </c>
      <c r="J1501" s="2">
        <v>500</v>
      </c>
      <c r="K1501" s="2">
        <v>84</v>
      </c>
      <c r="L1501" s="2">
        <v>0.7</v>
      </c>
      <c r="M1501" s="1">
        <v>12.09</v>
      </c>
      <c r="N1501" s="1">
        <v>2.7999999999999998E-4</v>
      </c>
      <c r="O1501" s="1">
        <v>0.60499999999999998</v>
      </c>
      <c r="P1501" s="1">
        <v>4.3999999999999999E-5</v>
      </c>
      <c r="Q1501" s="1">
        <v>0.50069444377095995</v>
      </c>
      <c r="R1501" s="1">
        <v>3.6717592719062699E-2</v>
      </c>
      <c r="S1501" s="16"/>
      <c r="T1501" s="16"/>
      <c r="U1501" s="5"/>
      <c r="V1501" s="18"/>
      <c r="W1501" s="18"/>
      <c r="X1501" s="5"/>
      <c r="Y1501" s="5"/>
      <c r="Z1501" s="18"/>
    </row>
    <row r="1502" spans="1:26" x14ac:dyDescent="0.25">
      <c r="A1502" s="2">
        <v>2018</v>
      </c>
      <c r="B1502" s="2">
        <v>2799</v>
      </c>
      <c r="C1502" s="3" t="s">
        <v>11</v>
      </c>
      <c r="D1502" s="4">
        <v>43245</v>
      </c>
      <c r="E1502" s="2">
        <v>7526</v>
      </c>
      <c r="F1502" s="3" t="s">
        <v>2</v>
      </c>
      <c r="G1502" s="3" t="s">
        <v>1</v>
      </c>
      <c r="H1502" s="3" t="s">
        <v>0</v>
      </c>
      <c r="I1502" s="2">
        <v>2017</v>
      </c>
      <c r="J1502" s="2">
        <v>500</v>
      </c>
      <c r="K1502" s="2">
        <v>100</v>
      </c>
      <c r="L1502" s="2">
        <v>0.7</v>
      </c>
      <c r="M1502" s="1">
        <v>0.26</v>
      </c>
      <c r="N1502" s="1">
        <v>3.9999999999999998E-6</v>
      </c>
      <c r="O1502" s="1">
        <v>8.9999999999999993E-3</v>
      </c>
      <c r="P1502" s="1">
        <v>3.9999999999999998E-7</v>
      </c>
      <c r="Q1502" s="1">
        <v>1.0416666120367899E-2</v>
      </c>
      <c r="R1502" s="1">
        <v>3.8580244806932598E-4</v>
      </c>
      <c r="S1502" s="16">
        <f t="shared" si="161"/>
        <v>0.49027777765059205</v>
      </c>
      <c r="T1502" s="16">
        <f t="shared" si="162"/>
        <v>3.6331790270993369E-2</v>
      </c>
      <c r="U1502" s="5">
        <f t="shared" si="163"/>
        <v>1.3432267880838138E-3</v>
      </c>
      <c r="V1502" s="18">
        <f t="shared" si="164"/>
        <v>9.9539151427379096E-5</v>
      </c>
      <c r="W1502" s="18">
        <f t="shared" si="165"/>
        <v>9.1576019313188776E-5</v>
      </c>
      <c r="X1502" s="5">
        <f>LOOKUP(G261,'Load Factor Adjustment'!$A$2:$A$15,'Load Factor Adjustment'!$D$2:$D$15)</f>
        <v>0.68571428571428572</v>
      </c>
      <c r="Y1502" s="5">
        <f t="shared" si="166"/>
        <v>9.210697975431866E-4</v>
      </c>
      <c r="Z1502" s="18">
        <f t="shared" si="167"/>
        <v>6.279498467190087E-5</v>
      </c>
    </row>
    <row r="1503" spans="1:26" ht="15" customHeight="1" x14ac:dyDescent="0.25">
      <c r="A1503" s="2">
        <v>2017</v>
      </c>
      <c r="B1503" s="2">
        <v>2800</v>
      </c>
      <c r="C1503" s="3" t="s">
        <v>7</v>
      </c>
      <c r="D1503" s="4">
        <v>43241</v>
      </c>
      <c r="E1503" s="2">
        <v>7192</v>
      </c>
      <c r="F1503" s="3" t="s">
        <v>5</v>
      </c>
      <c r="G1503" s="3" t="s">
        <v>1</v>
      </c>
      <c r="H1503" s="3" t="s">
        <v>4</v>
      </c>
      <c r="I1503" s="2">
        <v>1977</v>
      </c>
      <c r="J1503" s="2">
        <v>950</v>
      </c>
      <c r="K1503" s="2">
        <v>60</v>
      </c>
      <c r="L1503" s="2">
        <v>0.7</v>
      </c>
      <c r="M1503" s="1">
        <v>12.09</v>
      </c>
      <c r="N1503" s="1">
        <v>2.7999999999999998E-4</v>
      </c>
      <c r="O1503" s="1">
        <v>0.60499999999999998</v>
      </c>
      <c r="P1503" s="1">
        <v>4.3999999999999999E-5</v>
      </c>
      <c r="Q1503" s="1">
        <v>0.679513887974874</v>
      </c>
      <c r="R1503" s="1">
        <v>4.9831018690156603E-2</v>
      </c>
      <c r="S1503" s="16"/>
      <c r="T1503" s="16"/>
      <c r="U1503" s="5"/>
      <c r="V1503" s="18"/>
      <c r="W1503" s="18"/>
      <c r="X1503" s="5"/>
      <c r="Y1503" s="5"/>
      <c r="Z1503" s="18"/>
    </row>
    <row r="1504" spans="1:26" x14ac:dyDescent="0.25">
      <c r="A1504" s="2">
        <v>2017</v>
      </c>
      <c r="B1504" s="2">
        <v>2800</v>
      </c>
      <c r="C1504" s="3" t="s">
        <v>7</v>
      </c>
      <c r="D1504" s="4">
        <v>43241</v>
      </c>
      <c r="E1504" s="2">
        <v>7193</v>
      </c>
      <c r="F1504" s="3" t="s">
        <v>2</v>
      </c>
      <c r="G1504" s="3" t="s">
        <v>1</v>
      </c>
      <c r="H1504" s="3" t="s">
        <v>0</v>
      </c>
      <c r="I1504" s="2">
        <v>2018</v>
      </c>
      <c r="J1504" s="2">
        <v>950</v>
      </c>
      <c r="K1504" s="2">
        <v>55</v>
      </c>
      <c r="L1504" s="2">
        <v>0.7</v>
      </c>
      <c r="M1504" s="1">
        <v>2.74</v>
      </c>
      <c r="N1504" s="1">
        <v>3.6000000000000001E-5</v>
      </c>
      <c r="O1504" s="1">
        <v>8.9999999999999993E-3</v>
      </c>
      <c r="P1504" s="1">
        <v>8.9999999999999996E-7</v>
      </c>
      <c r="Q1504" s="1">
        <v>0.11736091683956899</v>
      </c>
      <c r="R1504" s="1">
        <v>5.3519962325419303E-4</v>
      </c>
      <c r="S1504" s="16">
        <f t="shared" si="161"/>
        <v>0.56215297113530505</v>
      </c>
      <c r="T1504" s="16">
        <f t="shared" si="162"/>
        <v>4.9295819066902412E-2</v>
      </c>
      <c r="U1504" s="5">
        <f t="shared" si="163"/>
        <v>1.5401451263980961E-3</v>
      </c>
      <c r="V1504" s="18">
        <f t="shared" si="164"/>
        <v>1.3505703853945866E-4</v>
      </c>
      <c r="W1504" s="18">
        <f t="shared" si="165"/>
        <v>1.2425247545630198E-4</v>
      </c>
      <c r="X1504" s="5">
        <f>LOOKUP(G263,'Load Factor Adjustment'!$A$2:$A$15,'Load Factor Adjustment'!$D$2:$D$15)</f>
        <v>0.68571428571428572</v>
      </c>
      <c r="Y1504" s="5">
        <f t="shared" si="166"/>
        <v>1.0560995152444088E-3</v>
      </c>
      <c r="Z1504" s="18">
        <f t="shared" si="167"/>
        <v>8.5201697455749933E-5</v>
      </c>
    </row>
    <row r="1505" spans="1:26" ht="15" customHeight="1" x14ac:dyDescent="0.25">
      <c r="A1505" s="2">
        <v>2017</v>
      </c>
      <c r="B1505" s="2">
        <v>2801</v>
      </c>
      <c r="C1505" s="3" t="s">
        <v>7</v>
      </c>
      <c r="D1505" s="4">
        <v>43241</v>
      </c>
      <c r="E1505" s="2">
        <v>7194</v>
      </c>
      <c r="F1505" s="3" t="s">
        <v>5</v>
      </c>
      <c r="G1505" s="3" t="s">
        <v>1</v>
      </c>
      <c r="H1505" s="3" t="s">
        <v>4</v>
      </c>
      <c r="I1505" s="2">
        <v>1976</v>
      </c>
      <c r="J1505" s="2">
        <v>950</v>
      </c>
      <c r="K1505" s="2">
        <v>121</v>
      </c>
      <c r="L1505" s="2">
        <v>0.7</v>
      </c>
      <c r="M1505" s="1">
        <v>11.16</v>
      </c>
      <c r="N1505" s="1">
        <v>2.5999999999999998E-4</v>
      </c>
      <c r="O1505" s="1">
        <v>0.39600000000000002</v>
      </c>
      <c r="P1505" s="1">
        <v>2.8799999999999999E-5</v>
      </c>
      <c r="Q1505" s="1">
        <v>1.26657866935342</v>
      </c>
      <c r="R1505" s="1">
        <v>6.5776942282138706E-2</v>
      </c>
      <c r="S1505" s="16"/>
      <c r="T1505" s="16"/>
      <c r="U1505" s="5"/>
      <c r="V1505" s="18"/>
      <c r="W1505" s="18"/>
      <c r="X1505" s="5"/>
      <c r="Y1505" s="5"/>
      <c r="Z1505" s="18"/>
    </row>
    <row r="1506" spans="1:26" x14ac:dyDescent="0.25">
      <c r="A1506" s="2">
        <v>2017</v>
      </c>
      <c r="B1506" s="2">
        <v>2801</v>
      </c>
      <c r="C1506" s="3" t="s">
        <v>7</v>
      </c>
      <c r="D1506" s="4">
        <v>43241</v>
      </c>
      <c r="E1506" s="2">
        <v>7195</v>
      </c>
      <c r="F1506" s="3" t="s">
        <v>2</v>
      </c>
      <c r="G1506" s="3" t="s">
        <v>1</v>
      </c>
      <c r="H1506" s="3" t="s">
        <v>0</v>
      </c>
      <c r="I1506" s="2">
        <v>2017</v>
      </c>
      <c r="J1506" s="2">
        <v>950</v>
      </c>
      <c r="K1506" s="2">
        <v>115</v>
      </c>
      <c r="L1506" s="2">
        <v>0.7</v>
      </c>
      <c r="M1506" s="1">
        <v>0.26</v>
      </c>
      <c r="N1506" s="1">
        <v>3.9999999999999998E-6</v>
      </c>
      <c r="O1506" s="1">
        <v>8.9999999999999993E-3</v>
      </c>
      <c r="P1506" s="1">
        <v>3.9999999999999998E-7</v>
      </c>
      <c r="Q1506" s="1">
        <v>2.35190960137238E-2</v>
      </c>
      <c r="R1506" s="1">
        <v>9.1884640418160904E-4</v>
      </c>
      <c r="S1506" s="16">
        <f t="shared" si="161"/>
        <v>1.2430595733396963</v>
      </c>
      <c r="T1506" s="16">
        <f t="shared" si="162"/>
        <v>6.48580958779571E-2</v>
      </c>
      <c r="U1506" s="5">
        <f t="shared" si="163"/>
        <v>3.4056426666840994E-3</v>
      </c>
      <c r="V1506" s="18">
        <f t="shared" si="164"/>
        <v>1.7769341336426603E-4</v>
      </c>
      <c r="W1506" s="18">
        <f t="shared" si="165"/>
        <v>1.6347794029512476E-4</v>
      </c>
      <c r="X1506" s="5">
        <f>LOOKUP(G265,'Load Factor Adjustment'!$A$2:$A$15,'Load Factor Adjustment'!$D$2:$D$15)</f>
        <v>0.68571428571428572</v>
      </c>
      <c r="Y1506" s="5">
        <f t="shared" si="166"/>
        <v>2.3352978285833825E-3</v>
      </c>
      <c r="Z1506" s="18">
        <f t="shared" si="167"/>
        <v>1.1209915905951412E-4</v>
      </c>
    </row>
    <row r="1507" spans="1:26" ht="15" customHeight="1" x14ac:dyDescent="0.25">
      <c r="A1507" s="2">
        <v>2018</v>
      </c>
      <c r="B1507" s="2">
        <v>2803</v>
      </c>
      <c r="C1507" s="3" t="s">
        <v>3</v>
      </c>
      <c r="D1507" s="4">
        <v>43201</v>
      </c>
      <c r="E1507" s="2">
        <v>7133</v>
      </c>
      <c r="F1507" s="3" t="s">
        <v>5</v>
      </c>
      <c r="G1507" s="3" t="s">
        <v>1</v>
      </c>
      <c r="H1507" s="3" t="s">
        <v>8</v>
      </c>
      <c r="I1507" s="2">
        <v>2003</v>
      </c>
      <c r="J1507" s="2">
        <v>600</v>
      </c>
      <c r="K1507" s="2">
        <v>92</v>
      </c>
      <c r="L1507" s="2">
        <v>0.7</v>
      </c>
      <c r="M1507" s="1">
        <v>6.54</v>
      </c>
      <c r="N1507" s="1">
        <v>1.4999999999999999E-4</v>
      </c>
      <c r="O1507" s="1">
        <v>0.55200000000000005</v>
      </c>
      <c r="P1507" s="1">
        <v>4.0200000000000001E-5</v>
      </c>
      <c r="Q1507" s="1">
        <v>0.35522221818951699</v>
      </c>
      <c r="R1507" s="1">
        <v>4.40577767003964E-2</v>
      </c>
      <c r="S1507" s="16"/>
      <c r="T1507" s="16"/>
      <c r="U1507" s="5"/>
      <c r="V1507" s="18"/>
      <c r="W1507" s="18"/>
      <c r="X1507" s="5"/>
      <c r="Y1507" s="5"/>
      <c r="Z1507" s="18"/>
    </row>
    <row r="1508" spans="1:26" x14ac:dyDescent="0.25">
      <c r="A1508" s="2">
        <v>2018</v>
      </c>
      <c r="B1508" s="2">
        <v>2803</v>
      </c>
      <c r="C1508" s="3" t="s">
        <v>3</v>
      </c>
      <c r="D1508" s="4">
        <v>43201</v>
      </c>
      <c r="E1508" s="2">
        <v>7134</v>
      </c>
      <c r="F1508" s="3" t="s">
        <v>2</v>
      </c>
      <c r="G1508" s="3" t="s">
        <v>1</v>
      </c>
      <c r="H1508" s="3" t="s">
        <v>0</v>
      </c>
      <c r="I1508" s="2">
        <v>2018</v>
      </c>
      <c r="J1508" s="2">
        <v>600</v>
      </c>
      <c r="K1508" s="2">
        <v>114</v>
      </c>
      <c r="L1508" s="2">
        <v>0.7</v>
      </c>
      <c r="M1508" s="1">
        <v>0.26</v>
      </c>
      <c r="N1508" s="1">
        <v>3.9999999999999998E-6</v>
      </c>
      <c r="O1508" s="1">
        <v>8.9999999999999993E-3</v>
      </c>
      <c r="P1508" s="1">
        <v>3.9999999999999998E-7</v>
      </c>
      <c r="Q1508" s="1">
        <v>1.43555548061548E-2</v>
      </c>
      <c r="R1508" s="1">
        <v>5.3833330445798703E-4</v>
      </c>
      <c r="S1508" s="16">
        <f t="shared" si="161"/>
        <v>0.34086666338336219</v>
      </c>
      <c r="T1508" s="16">
        <f t="shared" si="162"/>
        <v>4.3519443395938412E-2</v>
      </c>
      <c r="U1508" s="5">
        <f t="shared" si="163"/>
        <v>9.338812695434581E-4</v>
      </c>
      <c r="V1508" s="18">
        <f t="shared" si="164"/>
        <v>1.1923135176969428E-4</v>
      </c>
      <c r="W1508" s="18">
        <f t="shared" si="165"/>
        <v>1.0969284362811874E-4</v>
      </c>
      <c r="X1508" s="5">
        <f>LOOKUP(G267,'Load Factor Adjustment'!$A$2:$A$15,'Load Factor Adjustment'!$D$2:$D$15)</f>
        <v>0.68571428571428572</v>
      </c>
      <c r="Y1508" s="5">
        <f t="shared" si="166"/>
        <v>6.4037572768694271E-4</v>
      </c>
      <c r="Z1508" s="18">
        <f t="shared" si="167"/>
        <v>7.5217949916424283E-5</v>
      </c>
    </row>
    <row r="1509" spans="1:26" ht="15" customHeight="1" x14ac:dyDescent="0.25">
      <c r="A1509" s="2">
        <v>2018</v>
      </c>
      <c r="B1509" s="2">
        <v>2804</v>
      </c>
      <c r="C1509" s="3" t="s">
        <v>3</v>
      </c>
      <c r="D1509" s="4">
        <v>43178</v>
      </c>
      <c r="E1509" s="2">
        <v>7135</v>
      </c>
      <c r="F1509" s="3" t="s">
        <v>5</v>
      </c>
      <c r="G1509" s="3" t="s">
        <v>1</v>
      </c>
      <c r="H1509" s="3" t="s">
        <v>6</v>
      </c>
      <c r="I1509" s="2">
        <v>2004</v>
      </c>
      <c r="J1509" s="2">
        <v>750</v>
      </c>
      <c r="K1509" s="2">
        <v>99</v>
      </c>
      <c r="L1509" s="2">
        <v>0.7</v>
      </c>
      <c r="M1509" s="1">
        <v>4.75</v>
      </c>
      <c r="N1509" s="1">
        <v>7.1000000000000005E-5</v>
      </c>
      <c r="O1509" s="1">
        <v>0.192</v>
      </c>
      <c r="P1509" s="1">
        <v>1.4100000000000001E-5</v>
      </c>
      <c r="Q1509" s="1">
        <v>0.32094791271907003</v>
      </c>
      <c r="R1509" s="1">
        <v>2.0693749773440701E-2</v>
      </c>
      <c r="S1509" s="16"/>
      <c r="T1509" s="16"/>
      <c r="U1509" s="5"/>
      <c r="V1509" s="18"/>
      <c r="W1509" s="18"/>
      <c r="X1509" s="5"/>
      <c r="Y1509" s="5"/>
      <c r="Z1509" s="18"/>
    </row>
    <row r="1510" spans="1:26" x14ac:dyDescent="0.25">
      <c r="A1510" s="2">
        <v>2018</v>
      </c>
      <c r="B1510" s="2">
        <v>2804</v>
      </c>
      <c r="C1510" s="3" t="s">
        <v>3</v>
      </c>
      <c r="D1510" s="4">
        <v>43178</v>
      </c>
      <c r="E1510" s="2">
        <v>7136</v>
      </c>
      <c r="F1510" s="3" t="s">
        <v>2</v>
      </c>
      <c r="G1510" s="3" t="s">
        <v>1</v>
      </c>
      <c r="H1510" s="3" t="s">
        <v>0</v>
      </c>
      <c r="I1510" s="2">
        <v>2016</v>
      </c>
      <c r="J1510" s="2">
        <v>750</v>
      </c>
      <c r="K1510" s="2">
        <v>117</v>
      </c>
      <c r="L1510" s="2">
        <v>0.7</v>
      </c>
      <c r="M1510" s="1">
        <v>0.26</v>
      </c>
      <c r="N1510" s="1">
        <v>3.9999999999999998E-6</v>
      </c>
      <c r="O1510" s="1">
        <v>8.9999999999999993E-3</v>
      </c>
      <c r="P1510" s="1">
        <v>3.9999999999999998E-7</v>
      </c>
      <c r="Q1510" s="1">
        <v>1.8619790701292299E-2</v>
      </c>
      <c r="R1510" s="1">
        <v>7.1093746284742404E-4</v>
      </c>
      <c r="S1510" s="16">
        <f t="shared" si="161"/>
        <v>0.3023281220177777</v>
      </c>
      <c r="T1510" s="16">
        <f t="shared" si="162"/>
        <v>1.9982812310593276E-2</v>
      </c>
      <c r="U1510" s="5">
        <f t="shared" si="163"/>
        <v>8.2829622470624023E-4</v>
      </c>
      <c r="V1510" s="18">
        <f t="shared" si="164"/>
        <v>5.474743098792678E-5</v>
      </c>
      <c r="W1510" s="18">
        <f t="shared" si="165"/>
        <v>5.0367636508892638E-5</v>
      </c>
      <c r="X1510" s="5">
        <f>LOOKUP(G269,'Load Factor Adjustment'!$A$2:$A$15,'Load Factor Adjustment'!$D$2:$D$15)</f>
        <v>0.68571428571428572</v>
      </c>
      <c r="Y1510" s="5">
        <f t="shared" si="166"/>
        <v>5.6797455408427906E-4</v>
      </c>
      <c r="Z1510" s="18">
        <f t="shared" si="167"/>
        <v>3.4537807891812095E-5</v>
      </c>
    </row>
    <row r="1511" spans="1:26" ht="15" customHeight="1" x14ac:dyDescent="0.25">
      <c r="A1511" s="2">
        <v>2017</v>
      </c>
      <c r="B1511" s="2">
        <v>2805</v>
      </c>
      <c r="C1511" s="3" t="s">
        <v>3</v>
      </c>
      <c r="D1511" s="4">
        <v>43119</v>
      </c>
      <c r="E1511" s="2">
        <v>7127</v>
      </c>
      <c r="F1511" s="3" t="s">
        <v>5</v>
      </c>
      <c r="G1511" s="3" t="s">
        <v>1</v>
      </c>
      <c r="H1511" s="3" t="s">
        <v>4</v>
      </c>
      <c r="I1511" s="2">
        <v>1976</v>
      </c>
      <c r="J1511" s="2">
        <v>1000</v>
      </c>
      <c r="K1511" s="2">
        <v>61</v>
      </c>
      <c r="L1511" s="2">
        <v>0.7</v>
      </c>
      <c r="M1511" s="1">
        <v>12.09</v>
      </c>
      <c r="N1511" s="1">
        <v>2.7999999999999998E-4</v>
      </c>
      <c r="O1511" s="1">
        <v>0.60499999999999998</v>
      </c>
      <c r="P1511" s="1">
        <v>4.3999999999999999E-5</v>
      </c>
      <c r="Q1511" s="1">
        <v>0.72719907309591802</v>
      </c>
      <c r="R1511" s="1">
        <v>5.3327932282448302E-2</v>
      </c>
      <c r="S1511" s="16"/>
      <c r="T1511" s="16"/>
      <c r="U1511" s="5"/>
      <c r="V1511" s="18"/>
      <c r="W1511" s="18"/>
      <c r="X1511" s="5"/>
      <c r="Y1511" s="5"/>
      <c r="Z1511" s="18"/>
    </row>
    <row r="1512" spans="1:26" x14ac:dyDescent="0.25">
      <c r="A1512" s="2">
        <v>2017</v>
      </c>
      <c r="B1512" s="2">
        <v>2805</v>
      </c>
      <c r="C1512" s="3" t="s">
        <v>3</v>
      </c>
      <c r="D1512" s="4">
        <v>43119</v>
      </c>
      <c r="E1512" s="2">
        <v>7128</v>
      </c>
      <c r="F1512" s="3" t="s">
        <v>2</v>
      </c>
      <c r="G1512" s="3" t="s">
        <v>1</v>
      </c>
      <c r="H1512" s="3" t="s">
        <v>0</v>
      </c>
      <c r="I1512" s="2">
        <v>2017</v>
      </c>
      <c r="J1512" s="2">
        <v>1000</v>
      </c>
      <c r="K1512" s="2">
        <v>72</v>
      </c>
      <c r="L1512" s="2">
        <v>0.7</v>
      </c>
      <c r="M1512" s="1">
        <v>2.74</v>
      </c>
      <c r="N1512" s="1">
        <v>3.6000000000000001E-5</v>
      </c>
      <c r="O1512" s="1">
        <v>8.9999999999999993E-3</v>
      </c>
      <c r="P1512" s="1">
        <v>8.9999999999999996E-7</v>
      </c>
      <c r="Q1512" s="1">
        <v>0.162222220343122</v>
      </c>
      <c r="R1512" s="1">
        <v>7.4999995875655201E-4</v>
      </c>
      <c r="S1512" s="16">
        <f t="shared" si="161"/>
        <v>0.56497685275279608</v>
      </c>
      <c r="T1512" s="16">
        <f t="shared" si="162"/>
        <v>5.2577932323691748E-2</v>
      </c>
      <c r="U1512" s="5">
        <f t="shared" si="163"/>
        <v>1.5478817883638248E-3</v>
      </c>
      <c r="V1512" s="18">
        <f t="shared" si="164"/>
        <v>1.4404912965395E-4</v>
      </c>
      <c r="W1512" s="18">
        <f t="shared" si="165"/>
        <v>1.3252519928163401E-4</v>
      </c>
      <c r="X1512" s="5">
        <f>LOOKUP(G271,'Load Factor Adjustment'!$A$2:$A$15,'Load Factor Adjustment'!$D$2:$D$15)</f>
        <v>0.68571428571428572</v>
      </c>
      <c r="Y1512" s="5">
        <f t="shared" si="166"/>
        <v>1.0614046548780513E-3</v>
      </c>
      <c r="Z1512" s="18">
        <f t="shared" si="167"/>
        <v>9.087442236454904E-5</v>
      </c>
    </row>
    <row r="1513" spans="1:26" ht="15" customHeight="1" x14ac:dyDescent="0.25">
      <c r="A1513" s="2">
        <v>2018</v>
      </c>
      <c r="B1513" s="2">
        <v>2806</v>
      </c>
      <c r="C1513" s="3" t="s">
        <v>7</v>
      </c>
      <c r="D1513" s="4">
        <v>43265</v>
      </c>
      <c r="E1513" s="2">
        <v>7647</v>
      </c>
      <c r="F1513" s="3" t="s">
        <v>5</v>
      </c>
      <c r="G1513" s="3" t="s">
        <v>1</v>
      </c>
      <c r="H1513" s="3" t="s">
        <v>4</v>
      </c>
      <c r="I1513" s="2">
        <v>1993</v>
      </c>
      <c r="J1513" s="2">
        <v>1000</v>
      </c>
      <c r="K1513" s="2">
        <v>108</v>
      </c>
      <c r="L1513" s="2">
        <v>0.7</v>
      </c>
      <c r="M1513" s="1">
        <v>8.17</v>
      </c>
      <c r="N1513" s="1">
        <v>1.9000000000000001E-4</v>
      </c>
      <c r="O1513" s="1">
        <v>0.47899999999999998</v>
      </c>
      <c r="P1513" s="1">
        <v>3.6100000000000003E-5</v>
      </c>
      <c r="Q1513" s="1">
        <v>0.87083333097509097</v>
      </c>
      <c r="R1513" s="1">
        <v>7.6016663947745797E-2</v>
      </c>
      <c r="S1513" s="16"/>
      <c r="T1513" s="16"/>
      <c r="U1513" s="5"/>
      <c r="V1513" s="18"/>
      <c r="W1513" s="18"/>
      <c r="X1513" s="5"/>
      <c r="Y1513" s="5"/>
      <c r="Z1513" s="18"/>
    </row>
    <row r="1514" spans="1:26" x14ac:dyDescent="0.25">
      <c r="A1514" s="2">
        <v>2018</v>
      </c>
      <c r="B1514" s="2">
        <v>2806</v>
      </c>
      <c r="C1514" s="3" t="s">
        <v>7</v>
      </c>
      <c r="D1514" s="4">
        <v>43265</v>
      </c>
      <c r="E1514" s="2">
        <v>7648</v>
      </c>
      <c r="F1514" s="3" t="s">
        <v>2</v>
      </c>
      <c r="G1514" s="3" t="s">
        <v>1</v>
      </c>
      <c r="H1514" s="3" t="s">
        <v>0</v>
      </c>
      <c r="I1514" s="2">
        <v>2018</v>
      </c>
      <c r="J1514" s="2">
        <v>1000</v>
      </c>
      <c r="K1514" s="2">
        <v>115</v>
      </c>
      <c r="L1514" s="2">
        <v>0.7</v>
      </c>
      <c r="M1514" s="1">
        <v>0.26</v>
      </c>
      <c r="N1514" s="1">
        <v>3.9999999999999998E-6</v>
      </c>
      <c r="O1514" s="1">
        <v>8.9999999999999993E-3</v>
      </c>
      <c r="P1514" s="1">
        <v>3.9999999999999998E-7</v>
      </c>
      <c r="Q1514" s="1">
        <v>2.4845677738506902E-2</v>
      </c>
      <c r="R1514" s="1">
        <v>9.7608019798650397E-4</v>
      </c>
      <c r="S1514" s="16">
        <f t="shared" si="161"/>
        <v>0.84598765323658409</v>
      </c>
      <c r="T1514" s="16">
        <f t="shared" si="162"/>
        <v>7.504058374975929E-2</v>
      </c>
      <c r="U1514" s="5">
        <f t="shared" si="163"/>
        <v>2.3177743924289976E-3</v>
      </c>
      <c r="V1514" s="18">
        <f t="shared" si="164"/>
        <v>2.0559064041029943E-4</v>
      </c>
      <c r="W1514" s="18">
        <f t="shared" si="165"/>
        <v>1.891433891774755E-4</v>
      </c>
      <c r="X1514" s="5">
        <f>LOOKUP(G273,'Load Factor Adjustment'!$A$2:$A$15,'Load Factor Adjustment'!$D$2:$D$15)</f>
        <v>0.78431372549019607</v>
      </c>
      <c r="Y1514" s="5">
        <f t="shared" si="166"/>
        <v>1.8178622685717629E-3</v>
      </c>
      <c r="Z1514" s="18">
        <f t="shared" si="167"/>
        <v>1.4834775621762783E-4</v>
      </c>
    </row>
    <row r="1515" spans="1:26" ht="15" customHeight="1" x14ac:dyDescent="0.25">
      <c r="A1515" s="2">
        <v>2018</v>
      </c>
      <c r="B1515" s="2">
        <v>2807</v>
      </c>
      <c r="C1515" s="3" t="s">
        <v>7</v>
      </c>
      <c r="D1515" s="4">
        <v>43265</v>
      </c>
      <c r="E1515" s="2">
        <v>7645</v>
      </c>
      <c r="F1515" s="3" t="s">
        <v>5</v>
      </c>
      <c r="G1515" s="3" t="s">
        <v>1</v>
      </c>
      <c r="H1515" s="3" t="s">
        <v>4</v>
      </c>
      <c r="I1515" s="2">
        <v>1994</v>
      </c>
      <c r="J1515" s="2">
        <v>1000</v>
      </c>
      <c r="K1515" s="2">
        <v>116</v>
      </c>
      <c r="L1515" s="2">
        <v>0.7</v>
      </c>
      <c r="M1515" s="1">
        <v>8.17</v>
      </c>
      <c r="N1515" s="1">
        <v>1.9000000000000001E-4</v>
      </c>
      <c r="O1515" s="1">
        <v>0.47899999999999998</v>
      </c>
      <c r="P1515" s="1">
        <v>3.6100000000000003E-5</v>
      </c>
      <c r="Q1515" s="1">
        <v>0.93533950363991303</v>
      </c>
      <c r="R1515" s="1">
        <v>8.1647527943875198E-2</v>
      </c>
      <c r="S1515" s="16"/>
      <c r="T1515" s="16"/>
      <c r="U1515" s="5"/>
      <c r="V1515" s="18"/>
      <c r="W1515" s="18"/>
      <c r="X1515" s="5"/>
      <c r="Y1515" s="5"/>
      <c r="Z1515" s="18"/>
    </row>
    <row r="1516" spans="1:26" x14ac:dyDescent="0.25">
      <c r="A1516" s="2">
        <v>2018</v>
      </c>
      <c r="B1516" s="2">
        <v>2807</v>
      </c>
      <c r="C1516" s="3" t="s">
        <v>7</v>
      </c>
      <c r="D1516" s="4">
        <v>43265</v>
      </c>
      <c r="E1516" s="2">
        <v>7646</v>
      </c>
      <c r="F1516" s="3" t="s">
        <v>2</v>
      </c>
      <c r="G1516" s="3" t="s">
        <v>1</v>
      </c>
      <c r="H1516" s="3" t="s">
        <v>0</v>
      </c>
      <c r="I1516" s="2">
        <v>2017</v>
      </c>
      <c r="J1516" s="2">
        <v>1000</v>
      </c>
      <c r="K1516" s="2">
        <v>114</v>
      </c>
      <c r="L1516" s="2">
        <v>0.7</v>
      </c>
      <c r="M1516" s="1">
        <v>0.26</v>
      </c>
      <c r="N1516" s="1">
        <v>3.9999999999999998E-6</v>
      </c>
      <c r="O1516" s="1">
        <v>8.9999999999999993E-3</v>
      </c>
      <c r="P1516" s="1">
        <v>3.9999999999999998E-7</v>
      </c>
      <c r="Q1516" s="1">
        <v>2.46296283668677E-2</v>
      </c>
      <c r="R1516" s="1">
        <v>9.6759254409096898E-4</v>
      </c>
      <c r="S1516" s="16">
        <f t="shared" si="161"/>
        <v>0.91070987527304537</v>
      </c>
      <c r="T1516" s="16">
        <f t="shared" si="162"/>
        <v>8.0679935399784228E-2</v>
      </c>
      <c r="U1516" s="5">
        <f t="shared" si="163"/>
        <v>2.495095548693275E-3</v>
      </c>
      <c r="V1516" s="18">
        <f t="shared" si="164"/>
        <v>2.2104091890351842E-4</v>
      </c>
      <c r="W1516" s="18">
        <f t="shared" si="165"/>
        <v>2.0335764539123697E-4</v>
      </c>
      <c r="X1516" s="5">
        <f>LOOKUP(G275,'Load Factor Adjustment'!$A$2:$A$15,'Load Factor Adjustment'!$D$2:$D$15)</f>
        <v>0.78431372549019607</v>
      </c>
      <c r="Y1516" s="5">
        <f t="shared" si="166"/>
        <v>1.9569376852496276E-3</v>
      </c>
      <c r="Z1516" s="18">
        <f t="shared" si="167"/>
        <v>1.5949619246371526E-4</v>
      </c>
    </row>
    <row r="1517" spans="1:26" ht="15" customHeight="1" x14ac:dyDescent="0.25">
      <c r="A1517" s="2">
        <v>2018</v>
      </c>
      <c r="B1517" s="2">
        <v>2808</v>
      </c>
      <c r="C1517" s="3" t="s">
        <v>7</v>
      </c>
      <c r="D1517" s="4">
        <v>43265</v>
      </c>
      <c r="E1517" s="2">
        <v>7649</v>
      </c>
      <c r="F1517" s="3" t="s">
        <v>5</v>
      </c>
      <c r="G1517" s="3" t="s">
        <v>1</v>
      </c>
      <c r="H1517" s="3" t="s">
        <v>8</v>
      </c>
      <c r="I1517" s="2">
        <v>1999</v>
      </c>
      <c r="J1517" s="2">
        <v>1000</v>
      </c>
      <c r="K1517" s="2">
        <v>96</v>
      </c>
      <c r="L1517" s="2">
        <v>0.7</v>
      </c>
      <c r="M1517" s="1">
        <v>6.54</v>
      </c>
      <c r="N1517" s="1">
        <v>1.4999999999999999E-4</v>
      </c>
      <c r="O1517" s="1">
        <v>0.55200000000000005</v>
      </c>
      <c r="P1517" s="1">
        <v>4.0200000000000001E-5</v>
      </c>
      <c r="Q1517" s="1">
        <v>0.61777777076437701</v>
      </c>
      <c r="R1517" s="1">
        <v>7.6622220348515499E-2</v>
      </c>
      <c r="S1517" s="16"/>
      <c r="T1517" s="16"/>
      <c r="U1517" s="5"/>
      <c r="V1517" s="18"/>
      <c r="W1517" s="18"/>
      <c r="X1517" s="5"/>
      <c r="Y1517" s="5"/>
      <c r="Z1517" s="18"/>
    </row>
    <row r="1518" spans="1:26" x14ac:dyDescent="0.25">
      <c r="A1518" s="2">
        <v>2018</v>
      </c>
      <c r="B1518" s="2">
        <v>2808</v>
      </c>
      <c r="C1518" s="3" t="s">
        <v>7</v>
      </c>
      <c r="D1518" s="4">
        <v>43265</v>
      </c>
      <c r="E1518" s="2">
        <v>7650</v>
      </c>
      <c r="F1518" s="3" t="s">
        <v>2</v>
      </c>
      <c r="G1518" s="3" t="s">
        <v>1</v>
      </c>
      <c r="H1518" s="3" t="s">
        <v>0</v>
      </c>
      <c r="I1518" s="2">
        <v>2017</v>
      </c>
      <c r="J1518" s="2">
        <v>1000</v>
      </c>
      <c r="K1518" s="2">
        <v>115</v>
      </c>
      <c r="L1518" s="2">
        <v>0.7</v>
      </c>
      <c r="M1518" s="1">
        <v>0.26</v>
      </c>
      <c r="N1518" s="1">
        <v>3.9999999999999998E-6</v>
      </c>
      <c r="O1518" s="1">
        <v>8.9999999999999993E-3</v>
      </c>
      <c r="P1518" s="1">
        <v>3.9999999999999998E-7</v>
      </c>
      <c r="Q1518" s="1">
        <v>2.4845677738506902E-2</v>
      </c>
      <c r="R1518" s="1">
        <v>9.7608019798650397E-4</v>
      </c>
      <c r="S1518" s="16">
        <f t="shared" si="161"/>
        <v>0.59293209302587013</v>
      </c>
      <c r="T1518" s="16">
        <f t="shared" si="162"/>
        <v>7.5646140150528993E-2</v>
      </c>
      <c r="U1518" s="5">
        <f t="shared" si="163"/>
        <v>1.6244714877421099E-3</v>
      </c>
      <c r="V1518" s="18">
        <f t="shared" si="164"/>
        <v>2.0724969904254518E-4</v>
      </c>
      <c r="W1518" s="18">
        <f t="shared" si="165"/>
        <v>1.9066972311914158E-4</v>
      </c>
      <c r="X1518" s="5">
        <f>LOOKUP(G277,'Load Factor Adjustment'!$A$2:$A$15,'Load Factor Adjustment'!$D$2:$D$15)</f>
        <v>0.68571428571428572</v>
      </c>
      <c r="Y1518" s="5">
        <f t="shared" si="166"/>
        <v>1.1139233058803039E-3</v>
      </c>
      <c r="Z1518" s="18">
        <f t="shared" si="167"/>
        <v>1.3074495299598279E-4</v>
      </c>
    </row>
    <row r="1519" spans="1:26" ht="15" customHeight="1" x14ac:dyDescent="0.25">
      <c r="A1519" s="2">
        <v>2018</v>
      </c>
      <c r="B1519" s="2">
        <v>2809</v>
      </c>
      <c r="C1519" s="3" t="s">
        <v>7</v>
      </c>
      <c r="D1519" s="4">
        <v>43272</v>
      </c>
      <c r="E1519" s="2">
        <v>7651</v>
      </c>
      <c r="F1519" s="3" t="s">
        <v>5</v>
      </c>
      <c r="G1519" s="3" t="s">
        <v>1</v>
      </c>
      <c r="H1519" s="3" t="s">
        <v>4</v>
      </c>
      <c r="I1519" s="2">
        <v>1969</v>
      </c>
      <c r="J1519" s="2">
        <v>300</v>
      </c>
      <c r="K1519" s="2">
        <v>64</v>
      </c>
      <c r="L1519" s="2">
        <v>0.7</v>
      </c>
      <c r="M1519" s="1">
        <v>12.09</v>
      </c>
      <c r="N1519" s="1">
        <v>2.7999999999999998E-4</v>
      </c>
      <c r="O1519" s="1">
        <v>0.60499999999999998</v>
      </c>
      <c r="P1519" s="1">
        <v>4.3999999999999999E-5</v>
      </c>
      <c r="Q1519" s="1">
        <v>0.22888888858101</v>
      </c>
      <c r="R1519" s="1">
        <v>1.67851852430001E-2</v>
      </c>
      <c r="S1519" s="16"/>
      <c r="T1519" s="16"/>
      <c r="U1519" s="5"/>
      <c r="V1519" s="18"/>
      <c r="W1519" s="18"/>
      <c r="X1519" s="5"/>
      <c r="Y1519" s="5"/>
      <c r="Z1519" s="18"/>
    </row>
    <row r="1520" spans="1:26" x14ac:dyDescent="0.25">
      <c r="A1520" s="2">
        <v>2018</v>
      </c>
      <c r="B1520" s="2">
        <v>2809</v>
      </c>
      <c r="C1520" s="3" t="s">
        <v>7</v>
      </c>
      <c r="D1520" s="4">
        <v>43272</v>
      </c>
      <c r="E1520" s="2">
        <v>7652</v>
      </c>
      <c r="F1520" s="3" t="s">
        <v>2</v>
      </c>
      <c r="G1520" s="3" t="s">
        <v>1</v>
      </c>
      <c r="H1520" s="3" t="s">
        <v>0</v>
      </c>
      <c r="I1520" s="2">
        <v>2016</v>
      </c>
      <c r="J1520" s="2">
        <v>300</v>
      </c>
      <c r="K1520" s="2">
        <v>73</v>
      </c>
      <c r="L1520" s="2">
        <v>0.7</v>
      </c>
      <c r="M1520" s="1">
        <v>2.74</v>
      </c>
      <c r="N1520" s="1">
        <v>3.6000000000000001E-5</v>
      </c>
      <c r="O1520" s="1">
        <v>8.9999999999999993E-3</v>
      </c>
      <c r="P1520" s="1">
        <v>8.9999999999999996E-7</v>
      </c>
      <c r="Q1520" s="1">
        <v>4.7213425315315298E-2</v>
      </c>
      <c r="R1520" s="1">
        <v>1.74895823174097E-4</v>
      </c>
      <c r="S1520" s="16">
        <f t="shared" si="161"/>
        <v>0.1816754632656947</v>
      </c>
      <c r="T1520" s="16">
        <f t="shared" si="162"/>
        <v>1.6610289419826004E-2</v>
      </c>
      <c r="U1520" s="5">
        <f t="shared" si="163"/>
        <v>4.9774099524847867E-4</v>
      </c>
      <c r="V1520" s="18">
        <f t="shared" si="164"/>
        <v>4.5507642246098639E-5</v>
      </c>
      <c r="W1520" s="18">
        <f t="shared" si="165"/>
        <v>4.186703086641075E-5</v>
      </c>
      <c r="X1520" s="5">
        <f>LOOKUP(G279,'Load Factor Adjustment'!$A$2:$A$15,'Load Factor Adjustment'!$D$2:$D$15)</f>
        <v>0.68571428571428572</v>
      </c>
      <c r="Y1520" s="5">
        <f t="shared" si="166"/>
        <v>3.4130811102752823E-4</v>
      </c>
      <c r="Z1520" s="18">
        <f t="shared" si="167"/>
        <v>2.8708821165538799E-5</v>
      </c>
    </row>
    <row r="1521" spans="1:26" ht="15" customHeight="1" x14ac:dyDescent="0.25">
      <c r="A1521" s="2">
        <v>2018</v>
      </c>
      <c r="B1521" s="2">
        <v>2810</v>
      </c>
      <c r="C1521" s="3" t="s">
        <v>7</v>
      </c>
      <c r="D1521" s="4">
        <v>43294</v>
      </c>
      <c r="E1521" s="2">
        <v>7653</v>
      </c>
      <c r="F1521" s="3" t="s">
        <v>5</v>
      </c>
      <c r="G1521" s="3" t="s">
        <v>1</v>
      </c>
      <c r="H1521" s="3" t="s">
        <v>4</v>
      </c>
      <c r="I1521" s="2">
        <v>1969</v>
      </c>
      <c r="J1521" s="2">
        <v>500</v>
      </c>
      <c r="K1521" s="2">
        <v>110</v>
      </c>
      <c r="L1521" s="2">
        <v>0.7</v>
      </c>
      <c r="M1521" s="1">
        <v>12.09</v>
      </c>
      <c r="N1521" s="1">
        <v>2.7999999999999998E-4</v>
      </c>
      <c r="O1521" s="1">
        <v>0.60499999999999998</v>
      </c>
      <c r="P1521" s="1">
        <v>4.3999999999999999E-5</v>
      </c>
      <c r="Q1521" s="1">
        <v>0.65567129541435298</v>
      </c>
      <c r="R1521" s="1">
        <v>4.8082561894010702E-2</v>
      </c>
      <c r="S1521" s="16"/>
      <c r="T1521" s="16"/>
      <c r="U1521" s="5"/>
      <c r="V1521" s="18"/>
      <c r="W1521" s="18"/>
      <c r="X1521" s="5"/>
      <c r="Y1521" s="5"/>
      <c r="Z1521" s="18"/>
    </row>
    <row r="1522" spans="1:26" x14ac:dyDescent="0.25">
      <c r="A1522" s="2">
        <v>2018</v>
      </c>
      <c r="B1522" s="2">
        <v>2810</v>
      </c>
      <c r="C1522" s="3" t="s">
        <v>7</v>
      </c>
      <c r="D1522" s="4">
        <v>43294</v>
      </c>
      <c r="E1522" s="2">
        <v>7654</v>
      </c>
      <c r="F1522" s="3" t="s">
        <v>2</v>
      </c>
      <c r="G1522" s="3" t="s">
        <v>1</v>
      </c>
      <c r="H1522" s="3" t="s">
        <v>0</v>
      </c>
      <c r="I1522" s="2">
        <v>2018</v>
      </c>
      <c r="J1522" s="2">
        <v>500</v>
      </c>
      <c r="K1522" s="2">
        <v>120</v>
      </c>
      <c r="L1522" s="2">
        <v>0.7</v>
      </c>
      <c r="M1522" s="1">
        <v>0.26</v>
      </c>
      <c r="N1522" s="1">
        <v>3.9999999999999998E-6</v>
      </c>
      <c r="O1522" s="1">
        <v>8.9999999999999993E-3</v>
      </c>
      <c r="P1522" s="1">
        <v>3.9999999999999998E-7</v>
      </c>
      <c r="Q1522" s="1">
        <v>1.2499999344441501E-2</v>
      </c>
      <c r="R1522" s="1">
        <v>4.62962937683191E-4</v>
      </c>
      <c r="S1522" s="16">
        <f t="shared" si="161"/>
        <v>0.64317129606991152</v>
      </c>
      <c r="T1522" s="16">
        <f t="shared" si="162"/>
        <v>4.7619598956327509E-2</v>
      </c>
      <c r="U1522" s="5">
        <f t="shared" si="163"/>
        <v>1.7621131399175659E-3</v>
      </c>
      <c r="V1522" s="18">
        <f t="shared" si="164"/>
        <v>1.304646546748699E-4</v>
      </c>
      <c r="W1522" s="18">
        <f t="shared" si="165"/>
        <v>1.2002748230088031E-4</v>
      </c>
      <c r="X1522" s="5">
        <f>LOOKUP(G281,'Load Factor Adjustment'!$A$2:$A$15,'Load Factor Adjustment'!$D$2:$D$15)</f>
        <v>0.68571428571428572</v>
      </c>
      <c r="Y1522" s="5">
        <f t="shared" si="166"/>
        <v>1.2083061530863309E-3</v>
      </c>
      <c r="Z1522" s="18">
        <f t="shared" si="167"/>
        <v>8.2304559292032219E-5</v>
      </c>
    </row>
    <row r="1523" spans="1:26" ht="15" customHeight="1" x14ac:dyDescent="0.25">
      <c r="A1523" s="2">
        <v>2018</v>
      </c>
      <c r="B1523" s="2">
        <v>2811</v>
      </c>
      <c r="C1523" s="3" t="s">
        <v>7</v>
      </c>
      <c r="D1523" s="4">
        <v>43151</v>
      </c>
      <c r="E1523" s="2">
        <v>7655</v>
      </c>
      <c r="F1523" s="3" t="s">
        <v>5</v>
      </c>
      <c r="G1523" s="3" t="s">
        <v>1</v>
      </c>
      <c r="H1523" s="3" t="s">
        <v>4</v>
      </c>
      <c r="I1523" s="2">
        <v>1970</v>
      </c>
      <c r="J1523" s="2">
        <v>700</v>
      </c>
      <c r="K1523" s="2">
        <v>112</v>
      </c>
      <c r="L1523" s="2">
        <v>0.7</v>
      </c>
      <c r="M1523" s="1">
        <v>12.09</v>
      </c>
      <c r="N1523" s="1">
        <v>2.7999999999999998E-4</v>
      </c>
      <c r="O1523" s="1">
        <v>0.60499999999999998</v>
      </c>
      <c r="P1523" s="1">
        <v>4.3999999999999999E-5</v>
      </c>
      <c r="Q1523" s="1">
        <v>0.934629628372459</v>
      </c>
      <c r="R1523" s="1">
        <v>6.8539506408917095E-2</v>
      </c>
      <c r="S1523" s="16"/>
      <c r="T1523" s="16"/>
      <c r="U1523" s="5"/>
      <c r="V1523" s="18"/>
      <c r="W1523" s="18"/>
      <c r="X1523" s="5"/>
      <c r="Y1523" s="5"/>
      <c r="Z1523" s="18"/>
    </row>
    <row r="1524" spans="1:26" x14ac:dyDescent="0.25">
      <c r="A1524" s="2">
        <v>2018</v>
      </c>
      <c r="B1524" s="2">
        <v>2811</v>
      </c>
      <c r="C1524" s="3" t="s">
        <v>7</v>
      </c>
      <c r="D1524" s="4">
        <v>43151</v>
      </c>
      <c r="E1524" s="2">
        <v>7656</v>
      </c>
      <c r="F1524" s="3" t="s">
        <v>2</v>
      </c>
      <c r="G1524" s="3" t="s">
        <v>1</v>
      </c>
      <c r="H1524" s="3" t="s">
        <v>0</v>
      </c>
      <c r="I1524" s="2">
        <v>2017</v>
      </c>
      <c r="J1524" s="2">
        <v>700</v>
      </c>
      <c r="K1524" s="2">
        <v>115</v>
      </c>
      <c r="L1524" s="2">
        <v>0.7</v>
      </c>
      <c r="M1524" s="1">
        <v>0.26</v>
      </c>
      <c r="N1524" s="1">
        <v>3.9999999999999998E-6</v>
      </c>
      <c r="O1524" s="1">
        <v>8.9999999999999993E-3</v>
      </c>
      <c r="P1524" s="1">
        <v>3.9999999999999998E-7</v>
      </c>
      <c r="Q1524" s="1">
        <v>1.7019289239057302E-2</v>
      </c>
      <c r="R1524" s="1">
        <v>6.4598762027118998E-4</v>
      </c>
      <c r="S1524" s="16">
        <f t="shared" si="161"/>
        <v>0.91761033913340173</v>
      </c>
      <c r="T1524" s="16">
        <f t="shared" si="162"/>
        <v>6.7893518788645899E-2</v>
      </c>
      <c r="U1524" s="5">
        <f t="shared" si="163"/>
        <v>2.5140009291326074E-3</v>
      </c>
      <c r="V1524" s="18">
        <f t="shared" si="164"/>
        <v>1.8600964051683808E-4</v>
      </c>
      <c r="W1524" s="18">
        <f t="shared" si="165"/>
        <v>1.7112886927549104E-4</v>
      </c>
      <c r="X1524" s="5">
        <f>LOOKUP(G283,'Load Factor Adjustment'!$A$2:$A$15,'Load Factor Adjustment'!$D$2:$D$15)</f>
        <v>0.68571428571428572</v>
      </c>
      <c r="Y1524" s="5">
        <f t="shared" si="166"/>
        <v>1.7238863514052166E-3</v>
      </c>
      <c r="Z1524" s="18">
        <f t="shared" si="167"/>
        <v>1.1734551036033672E-4</v>
      </c>
    </row>
    <row r="1525" spans="1:26" ht="15" customHeight="1" x14ac:dyDescent="0.25">
      <c r="A1525" s="2">
        <v>2018</v>
      </c>
      <c r="B1525" s="2">
        <v>2812</v>
      </c>
      <c r="C1525" s="3" t="s">
        <v>7</v>
      </c>
      <c r="D1525" s="4">
        <v>43250</v>
      </c>
      <c r="E1525" s="2">
        <v>7657</v>
      </c>
      <c r="F1525" s="3" t="s">
        <v>5</v>
      </c>
      <c r="G1525" s="3" t="s">
        <v>1</v>
      </c>
      <c r="H1525" s="3" t="s">
        <v>4</v>
      </c>
      <c r="I1525" s="2">
        <v>1978</v>
      </c>
      <c r="J1525" s="2">
        <v>600</v>
      </c>
      <c r="K1525" s="2">
        <v>81</v>
      </c>
      <c r="L1525" s="2">
        <v>0.7</v>
      </c>
      <c r="M1525" s="1">
        <v>12.09</v>
      </c>
      <c r="N1525" s="1">
        <v>2.7999999999999998E-4</v>
      </c>
      <c r="O1525" s="1">
        <v>0.60499999999999998</v>
      </c>
      <c r="P1525" s="1">
        <v>4.3999999999999999E-5</v>
      </c>
      <c r="Q1525" s="1">
        <v>0.57937499922068203</v>
      </c>
      <c r="R1525" s="1">
        <v>4.2487500146343997E-2</v>
      </c>
      <c r="S1525" s="16"/>
      <c r="T1525" s="16"/>
      <c r="U1525" s="5"/>
      <c r="V1525" s="18"/>
      <c r="W1525" s="18"/>
      <c r="X1525" s="5"/>
      <c r="Y1525" s="5"/>
      <c r="Z1525" s="18"/>
    </row>
    <row r="1526" spans="1:26" x14ac:dyDescent="0.25">
      <c r="A1526" s="2">
        <v>2018</v>
      </c>
      <c r="B1526" s="2">
        <v>2812</v>
      </c>
      <c r="C1526" s="3" t="s">
        <v>7</v>
      </c>
      <c r="D1526" s="4">
        <v>43250</v>
      </c>
      <c r="E1526" s="2">
        <v>7658</v>
      </c>
      <c r="F1526" s="3" t="s">
        <v>2</v>
      </c>
      <c r="G1526" s="3" t="s">
        <v>1</v>
      </c>
      <c r="H1526" s="3" t="s">
        <v>0</v>
      </c>
      <c r="I1526" s="2">
        <v>2018</v>
      </c>
      <c r="J1526" s="2">
        <v>600</v>
      </c>
      <c r="K1526" s="2">
        <v>100</v>
      </c>
      <c r="L1526" s="2">
        <v>0.7</v>
      </c>
      <c r="M1526" s="1">
        <v>0.26</v>
      </c>
      <c r="N1526" s="1">
        <v>3.9999999999999998E-6</v>
      </c>
      <c r="O1526" s="1">
        <v>8.9999999999999993E-3</v>
      </c>
      <c r="P1526" s="1">
        <v>3.9999999999999998E-7</v>
      </c>
      <c r="Q1526" s="1">
        <v>1.25925919352235E-2</v>
      </c>
      <c r="R1526" s="1">
        <v>4.7222219689297101E-4</v>
      </c>
      <c r="S1526" s="16">
        <f t="shared" si="161"/>
        <v>0.56678240728545848</v>
      </c>
      <c r="T1526" s="16">
        <f t="shared" si="162"/>
        <v>4.2015277949451028E-2</v>
      </c>
      <c r="U1526" s="5">
        <f t="shared" si="163"/>
        <v>1.5528285131108451E-3</v>
      </c>
      <c r="V1526" s="18">
        <f t="shared" si="164"/>
        <v>1.1511035054644117E-4</v>
      </c>
      <c r="W1526" s="18">
        <f t="shared" si="165"/>
        <v>1.0590152250272589E-4</v>
      </c>
      <c r="X1526" s="5">
        <f>LOOKUP(G285,'Load Factor Adjustment'!$A$2:$A$15,'Load Factor Adjustment'!$D$2:$D$15)</f>
        <v>0.68571428571428572</v>
      </c>
      <c r="Y1526" s="5">
        <f t="shared" si="166"/>
        <v>1.0647966947045795E-3</v>
      </c>
      <c r="Z1526" s="18">
        <f t="shared" si="167"/>
        <v>7.2618186859012043E-5</v>
      </c>
    </row>
    <row r="1527" spans="1:26" ht="15" customHeight="1" x14ac:dyDescent="0.25">
      <c r="A1527" s="2">
        <v>2018</v>
      </c>
      <c r="B1527" s="2">
        <v>2813</v>
      </c>
      <c r="C1527" s="3" t="s">
        <v>7</v>
      </c>
      <c r="D1527" s="4">
        <v>43245</v>
      </c>
      <c r="E1527" s="2">
        <v>7659</v>
      </c>
      <c r="F1527" s="3" t="s">
        <v>5</v>
      </c>
      <c r="G1527" s="3" t="s">
        <v>1</v>
      </c>
      <c r="H1527" s="3" t="s">
        <v>4</v>
      </c>
      <c r="I1527" s="2">
        <v>1974</v>
      </c>
      <c r="J1527" s="2">
        <v>600</v>
      </c>
      <c r="K1527" s="2">
        <v>81</v>
      </c>
      <c r="L1527" s="2">
        <v>0.7</v>
      </c>
      <c r="M1527" s="1">
        <v>12.09</v>
      </c>
      <c r="N1527" s="1">
        <v>2.7999999999999998E-4</v>
      </c>
      <c r="O1527" s="1">
        <v>0.60499999999999998</v>
      </c>
      <c r="P1527" s="1">
        <v>4.3999999999999999E-5</v>
      </c>
      <c r="Q1527" s="1">
        <v>0.57937499922068203</v>
      </c>
      <c r="R1527" s="1">
        <v>4.2487500146343997E-2</v>
      </c>
      <c r="S1527" s="16"/>
      <c r="T1527" s="16"/>
      <c r="U1527" s="5"/>
      <c r="V1527" s="18"/>
      <c r="W1527" s="18"/>
      <c r="X1527" s="5"/>
      <c r="Y1527" s="5"/>
      <c r="Z1527" s="18"/>
    </row>
    <row r="1528" spans="1:26" x14ac:dyDescent="0.25">
      <c r="A1528" s="2">
        <v>2018</v>
      </c>
      <c r="B1528" s="2">
        <v>2813</v>
      </c>
      <c r="C1528" s="3" t="s">
        <v>7</v>
      </c>
      <c r="D1528" s="4">
        <v>43245</v>
      </c>
      <c r="E1528" s="2">
        <v>7660</v>
      </c>
      <c r="F1528" s="3" t="s">
        <v>2</v>
      </c>
      <c r="G1528" s="3" t="s">
        <v>1</v>
      </c>
      <c r="H1528" s="3" t="s">
        <v>0</v>
      </c>
      <c r="I1528" s="2">
        <v>2018</v>
      </c>
      <c r="J1528" s="2">
        <v>600</v>
      </c>
      <c r="K1528" s="2">
        <v>100</v>
      </c>
      <c r="L1528" s="2">
        <v>0.7</v>
      </c>
      <c r="M1528" s="1">
        <v>0.26</v>
      </c>
      <c r="N1528" s="1">
        <v>3.9999999999999998E-6</v>
      </c>
      <c r="O1528" s="1">
        <v>8.9999999999999993E-3</v>
      </c>
      <c r="P1528" s="1">
        <v>3.9999999999999998E-7</v>
      </c>
      <c r="Q1528" s="1">
        <v>1.25925919352235E-2</v>
      </c>
      <c r="R1528" s="1">
        <v>4.7222219689297101E-4</v>
      </c>
      <c r="S1528" s="16">
        <f t="shared" si="161"/>
        <v>0.56678240728545848</v>
      </c>
      <c r="T1528" s="16">
        <f t="shared" si="162"/>
        <v>4.2015277949451028E-2</v>
      </c>
      <c r="U1528" s="5">
        <f t="shared" si="163"/>
        <v>1.5528285131108451E-3</v>
      </c>
      <c r="V1528" s="18">
        <f t="shared" si="164"/>
        <v>1.1511035054644117E-4</v>
      </c>
      <c r="W1528" s="18">
        <f t="shared" si="165"/>
        <v>1.0590152250272589E-4</v>
      </c>
      <c r="X1528" s="5">
        <f>LOOKUP(G287,'Load Factor Adjustment'!$A$2:$A$15,'Load Factor Adjustment'!$D$2:$D$15)</f>
        <v>0.68571428571428572</v>
      </c>
      <c r="Y1528" s="5">
        <f t="shared" si="166"/>
        <v>1.0647966947045795E-3</v>
      </c>
      <c r="Z1528" s="18">
        <f t="shared" si="167"/>
        <v>7.2618186859012043E-5</v>
      </c>
    </row>
    <row r="1529" spans="1:26" ht="15" customHeight="1" x14ac:dyDescent="0.25">
      <c r="A1529" s="2">
        <v>2018</v>
      </c>
      <c r="B1529" s="2">
        <v>2814</v>
      </c>
      <c r="C1529" s="3" t="s">
        <v>7</v>
      </c>
      <c r="D1529" s="4">
        <v>43265</v>
      </c>
      <c r="E1529" s="2">
        <v>7661</v>
      </c>
      <c r="F1529" s="3" t="s">
        <v>5</v>
      </c>
      <c r="G1529" s="3" t="s">
        <v>1</v>
      </c>
      <c r="H1529" s="3" t="s">
        <v>4</v>
      </c>
      <c r="I1529" s="2">
        <v>1981</v>
      </c>
      <c r="J1529" s="2">
        <v>200</v>
      </c>
      <c r="K1529" s="2">
        <v>98</v>
      </c>
      <c r="L1529" s="2">
        <v>0.7</v>
      </c>
      <c r="M1529" s="1">
        <v>12.09</v>
      </c>
      <c r="N1529" s="1">
        <v>2.7999999999999998E-4</v>
      </c>
      <c r="O1529" s="1">
        <v>0.60499999999999998</v>
      </c>
      <c r="P1529" s="1">
        <v>4.3999999999999999E-5</v>
      </c>
      <c r="Q1529" s="1">
        <v>0.218412962501118</v>
      </c>
      <c r="R1529" s="1">
        <v>1.47393210687595E-2</v>
      </c>
      <c r="S1529" s="16"/>
      <c r="T1529" s="16"/>
      <c r="U1529" s="5"/>
      <c r="V1529" s="18"/>
      <c r="W1529" s="18"/>
      <c r="X1529" s="5"/>
      <c r="Y1529" s="5"/>
      <c r="Z1529" s="18"/>
    </row>
    <row r="1530" spans="1:26" x14ac:dyDescent="0.25">
      <c r="A1530" s="2">
        <v>2018</v>
      </c>
      <c r="B1530" s="2">
        <v>2814</v>
      </c>
      <c r="C1530" s="3" t="s">
        <v>7</v>
      </c>
      <c r="D1530" s="4">
        <v>43265</v>
      </c>
      <c r="E1530" s="2">
        <v>7662</v>
      </c>
      <c r="F1530" s="3" t="s">
        <v>2</v>
      </c>
      <c r="G1530" s="3" t="s">
        <v>1</v>
      </c>
      <c r="H1530" s="3" t="s">
        <v>0</v>
      </c>
      <c r="I1530" s="2">
        <v>2017</v>
      </c>
      <c r="J1530" s="2">
        <v>200</v>
      </c>
      <c r="K1530" s="2">
        <v>117</v>
      </c>
      <c r="L1530" s="2">
        <v>0.7</v>
      </c>
      <c r="M1530" s="1">
        <v>0.26</v>
      </c>
      <c r="N1530" s="1">
        <v>3.9999999999999998E-6</v>
      </c>
      <c r="O1530" s="1">
        <v>8.9999999999999993E-3</v>
      </c>
      <c r="P1530" s="1">
        <v>3.9999999999999998E-7</v>
      </c>
      <c r="Q1530" s="1">
        <v>4.7666664131172801E-3</v>
      </c>
      <c r="R1530" s="1">
        <v>1.6972221242100201E-4</v>
      </c>
      <c r="S1530" s="16">
        <f t="shared" si="161"/>
        <v>0.2136462960880007</v>
      </c>
      <c r="T1530" s="16">
        <f t="shared" si="162"/>
        <v>1.4569598856338498E-2</v>
      </c>
      <c r="U1530" s="5">
        <f t="shared" si="163"/>
        <v>5.8533231804931696E-4</v>
      </c>
      <c r="V1530" s="18">
        <f t="shared" si="164"/>
        <v>3.9916709195447941E-5</v>
      </c>
      <c r="W1530" s="18">
        <f t="shared" si="165"/>
        <v>3.6723372459812105E-5</v>
      </c>
      <c r="X1530" s="5">
        <f>LOOKUP(G289,'Load Factor Adjustment'!$A$2:$A$15,'Load Factor Adjustment'!$D$2:$D$15)</f>
        <v>0.68571428571428572</v>
      </c>
      <c r="Y1530" s="5">
        <f t="shared" si="166"/>
        <v>4.0137073237667451E-4</v>
      </c>
      <c r="Z1530" s="18">
        <f t="shared" si="167"/>
        <v>2.5181741115299729E-5</v>
      </c>
    </row>
    <row r="1531" spans="1:26" ht="15" customHeight="1" x14ac:dyDescent="0.25">
      <c r="A1531" s="2">
        <v>2018</v>
      </c>
      <c r="B1531" s="2">
        <v>2815</v>
      </c>
      <c r="C1531" s="3" t="s">
        <v>7</v>
      </c>
      <c r="D1531" s="4">
        <v>43287</v>
      </c>
      <c r="E1531" s="2">
        <v>7663</v>
      </c>
      <c r="F1531" s="3" t="s">
        <v>5</v>
      </c>
      <c r="G1531" s="3" t="s">
        <v>1</v>
      </c>
      <c r="H1531" s="3" t="s">
        <v>4</v>
      </c>
      <c r="I1531" s="2">
        <v>1986</v>
      </c>
      <c r="J1531" s="2">
        <v>400</v>
      </c>
      <c r="K1531" s="2">
        <v>29</v>
      </c>
      <c r="L1531" s="2">
        <v>0.7</v>
      </c>
      <c r="M1531" s="1">
        <v>6.51</v>
      </c>
      <c r="N1531" s="1">
        <v>9.7999999999999997E-5</v>
      </c>
      <c r="O1531" s="1">
        <v>0.54700000000000004</v>
      </c>
      <c r="P1531" s="1">
        <v>4.2400000000000001E-5</v>
      </c>
      <c r="Q1531" s="1">
        <v>6.8794444977459304E-2</v>
      </c>
      <c r="R1531" s="1">
        <v>9.4500613869539698E-3</v>
      </c>
      <c r="S1531" s="16"/>
      <c r="T1531" s="16"/>
      <c r="U1531" s="5"/>
      <c r="V1531" s="18"/>
      <c r="W1531" s="18"/>
      <c r="X1531" s="5"/>
      <c r="Y1531" s="5"/>
      <c r="Z1531" s="18"/>
    </row>
    <row r="1532" spans="1:26" x14ac:dyDescent="0.25">
      <c r="A1532" s="2">
        <v>2018</v>
      </c>
      <c r="B1532" s="2">
        <v>2815</v>
      </c>
      <c r="C1532" s="3" t="s">
        <v>7</v>
      </c>
      <c r="D1532" s="4">
        <v>43287</v>
      </c>
      <c r="E1532" s="2">
        <v>7665</v>
      </c>
      <c r="F1532" s="3" t="s">
        <v>2</v>
      </c>
      <c r="G1532" s="3" t="s">
        <v>1</v>
      </c>
      <c r="H1532" s="3" t="s">
        <v>0</v>
      </c>
      <c r="I1532" s="2">
        <v>2017</v>
      </c>
      <c r="J1532" s="2">
        <v>400</v>
      </c>
      <c r="K1532" s="2">
        <v>35</v>
      </c>
      <c r="L1532" s="2">
        <v>0.7</v>
      </c>
      <c r="M1532" s="1">
        <v>2.75</v>
      </c>
      <c r="N1532" s="1">
        <v>5.7000000000000003E-5</v>
      </c>
      <c r="O1532" s="1">
        <v>8.9999999999999993E-3</v>
      </c>
      <c r="P1532" s="1">
        <v>9.9999999999999995E-7</v>
      </c>
      <c r="Q1532" s="1">
        <v>3.0938271101971601E-2</v>
      </c>
      <c r="R1532" s="1">
        <v>1.18827154230463E-4</v>
      </c>
      <c r="S1532" s="16">
        <f t="shared" si="161"/>
        <v>3.7856173875487703E-2</v>
      </c>
      <c r="T1532" s="16">
        <f t="shared" si="162"/>
        <v>9.3312342327235061E-3</v>
      </c>
      <c r="U1532" s="5">
        <f t="shared" si="163"/>
        <v>1.0371554486434987E-4</v>
      </c>
      <c r="V1532" s="18">
        <f t="shared" si="164"/>
        <v>2.5565025295132894E-5</v>
      </c>
      <c r="W1532" s="18">
        <f t="shared" si="165"/>
        <v>2.3519823271522263E-5</v>
      </c>
      <c r="X1532" s="5">
        <f>LOOKUP(G291,'Load Factor Adjustment'!$A$2:$A$15,'Load Factor Adjustment'!$D$2:$D$15)</f>
        <v>0.68571428571428572</v>
      </c>
      <c r="Y1532" s="5">
        <f t="shared" si="166"/>
        <v>7.1119230764125617E-5</v>
      </c>
      <c r="Z1532" s="18">
        <f t="shared" si="167"/>
        <v>1.6127878814758124E-5</v>
      </c>
    </row>
    <row r="1533" spans="1:26" ht="15" customHeight="1" x14ac:dyDescent="0.25">
      <c r="A1533" s="2">
        <v>2017</v>
      </c>
      <c r="B1533" s="2">
        <v>2816</v>
      </c>
      <c r="C1533" s="3" t="s">
        <v>7</v>
      </c>
      <c r="D1533" s="4">
        <v>43276</v>
      </c>
      <c r="E1533" s="2">
        <v>7666</v>
      </c>
      <c r="F1533" s="3" t="s">
        <v>5</v>
      </c>
      <c r="G1533" s="3" t="s">
        <v>1</v>
      </c>
      <c r="H1533" s="3" t="s">
        <v>4</v>
      </c>
      <c r="I1533" s="2">
        <v>1994</v>
      </c>
      <c r="J1533" s="2">
        <v>1500</v>
      </c>
      <c r="K1533" s="2">
        <v>94</v>
      </c>
      <c r="L1533" s="2">
        <v>0.7</v>
      </c>
      <c r="M1533" s="1">
        <v>8.17</v>
      </c>
      <c r="N1533" s="1">
        <v>1.9000000000000001E-4</v>
      </c>
      <c r="O1533" s="1">
        <v>0.47899999999999998</v>
      </c>
      <c r="P1533" s="1">
        <v>3.6100000000000003E-5</v>
      </c>
      <c r="Q1533" s="1">
        <v>1.1369212932174799</v>
      </c>
      <c r="R1533" s="1">
        <v>9.9243977931779304E-2</v>
      </c>
      <c r="S1533" s="16"/>
      <c r="T1533" s="16"/>
      <c r="U1533" s="5"/>
      <c r="V1533" s="18"/>
      <c r="W1533" s="18"/>
      <c r="X1533" s="5"/>
      <c r="Y1533" s="5"/>
      <c r="Z1533" s="18"/>
    </row>
    <row r="1534" spans="1:26" x14ac:dyDescent="0.25">
      <c r="A1534" s="2">
        <v>2017</v>
      </c>
      <c r="B1534" s="2">
        <v>2816</v>
      </c>
      <c r="C1534" s="3" t="s">
        <v>7</v>
      </c>
      <c r="D1534" s="4">
        <v>43276</v>
      </c>
      <c r="E1534" s="2">
        <v>7667</v>
      </c>
      <c r="F1534" s="3" t="s">
        <v>2</v>
      </c>
      <c r="G1534" s="3" t="s">
        <v>1</v>
      </c>
      <c r="H1534" s="3" t="s">
        <v>0</v>
      </c>
      <c r="I1534" s="2">
        <v>2016</v>
      </c>
      <c r="J1534" s="2">
        <v>1500</v>
      </c>
      <c r="K1534" s="2">
        <v>115</v>
      </c>
      <c r="L1534" s="2">
        <v>0.7</v>
      </c>
      <c r="M1534" s="1">
        <v>2.3199999999999998</v>
      </c>
      <c r="N1534" s="1">
        <v>3.0000000000000001E-5</v>
      </c>
      <c r="O1534" s="1">
        <v>0.112</v>
      </c>
      <c r="P1534" s="1">
        <v>7.9999999999999996E-6</v>
      </c>
      <c r="Q1534" s="1">
        <v>0.33874419755212798</v>
      </c>
      <c r="R1534" s="1">
        <v>2.2893518568623601E-2</v>
      </c>
      <c r="S1534" s="16">
        <f t="shared" si="161"/>
        <v>0.798177095665352</v>
      </c>
      <c r="T1534" s="16">
        <f t="shared" si="162"/>
        <v>7.6350459363155709E-2</v>
      </c>
      <c r="U1534" s="5">
        <f t="shared" si="163"/>
        <v>2.1867865634667178E-3</v>
      </c>
      <c r="V1534" s="18">
        <f t="shared" si="164"/>
        <v>2.0917934072097456E-4</v>
      </c>
      <c r="W1534" s="18">
        <f t="shared" si="165"/>
        <v>1.924449934632966E-4</v>
      </c>
      <c r="X1534" s="5">
        <f>LOOKUP(G293,'Load Factor Adjustment'!$A$2:$A$15,'Load Factor Adjustment'!$D$2:$D$15)</f>
        <v>0.68571428571428572</v>
      </c>
      <c r="Y1534" s="5">
        <f t="shared" si="166"/>
        <v>1.4995107863771779E-3</v>
      </c>
      <c r="Z1534" s="18">
        <f t="shared" si="167"/>
        <v>1.3196228123197481E-4</v>
      </c>
    </row>
    <row r="1535" spans="1:26" ht="15" customHeight="1" x14ac:dyDescent="0.25">
      <c r="A1535" s="2">
        <v>2017</v>
      </c>
      <c r="B1535" s="2">
        <v>2817</v>
      </c>
      <c r="C1535" s="3" t="s">
        <v>7</v>
      </c>
      <c r="D1535" s="4">
        <v>43276</v>
      </c>
      <c r="E1535" s="2">
        <v>7668</v>
      </c>
      <c r="F1535" s="3" t="s">
        <v>5</v>
      </c>
      <c r="G1535" s="3" t="s">
        <v>1</v>
      </c>
      <c r="H1535" s="3" t="s">
        <v>4</v>
      </c>
      <c r="I1535" s="2">
        <v>1980</v>
      </c>
      <c r="J1535" s="2">
        <v>1500</v>
      </c>
      <c r="K1535" s="2">
        <v>98</v>
      </c>
      <c r="L1535" s="2">
        <v>0.7</v>
      </c>
      <c r="M1535" s="1">
        <v>12.09</v>
      </c>
      <c r="N1535" s="1">
        <v>2.7999999999999998E-4</v>
      </c>
      <c r="O1535" s="1">
        <v>0.60499999999999998</v>
      </c>
      <c r="P1535" s="1">
        <v>4.3999999999999999E-5</v>
      </c>
      <c r="Q1535" s="1">
        <v>1.7524305531983599</v>
      </c>
      <c r="R1535" s="1">
        <v>0.12851157451671999</v>
      </c>
      <c r="S1535" s="16"/>
      <c r="T1535" s="16"/>
      <c r="U1535" s="5"/>
      <c r="V1535" s="18"/>
      <c r="W1535" s="18"/>
      <c r="X1535" s="5"/>
      <c r="Y1535" s="5"/>
      <c r="Z1535" s="18"/>
    </row>
    <row r="1536" spans="1:26" x14ac:dyDescent="0.25">
      <c r="A1536" s="2">
        <v>2017</v>
      </c>
      <c r="B1536" s="2">
        <v>2817</v>
      </c>
      <c r="C1536" s="3" t="s">
        <v>7</v>
      </c>
      <c r="D1536" s="4">
        <v>43276</v>
      </c>
      <c r="E1536" s="2">
        <v>7669</v>
      </c>
      <c r="F1536" s="3" t="s">
        <v>2</v>
      </c>
      <c r="G1536" s="3" t="s">
        <v>1</v>
      </c>
      <c r="H1536" s="3" t="s">
        <v>0</v>
      </c>
      <c r="I1536" s="2">
        <v>2016</v>
      </c>
      <c r="J1536" s="2">
        <v>1500</v>
      </c>
      <c r="K1536" s="2">
        <v>115</v>
      </c>
      <c r="L1536" s="2">
        <v>0.7</v>
      </c>
      <c r="M1536" s="1">
        <v>2.3199999999999998</v>
      </c>
      <c r="N1536" s="1">
        <v>3.0000000000000001E-5</v>
      </c>
      <c r="O1536" s="1">
        <v>0.112</v>
      </c>
      <c r="P1536" s="1">
        <v>7.9999999999999996E-6</v>
      </c>
      <c r="Q1536" s="1">
        <v>0.33874419755212798</v>
      </c>
      <c r="R1536" s="1">
        <v>2.2893518568623601E-2</v>
      </c>
      <c r="S1536" s="16">
        <f t="shared" si="161"/>
        <v>1.413686355646232</v>
      </c>
      <c r="T1536" s="16">
        <f t="shared" si="162"/>
        <v>0.1056180559480964</v>
      </c>
      <c r="U1536" s="5">
        <f t="shared" si="163"/>
        <v>3.8731133031403618E-3</v>
      </c>
      <c r="V1536" s="18">
        <f t="shared" si="164"/>
        <v>2.8936453684409974E-4</v>
      </c>
      <c r="W1536" s="18">
        <f t="shared" si="165"/>
        <v>2.6621537389657178E-4</v>
      </c>
      <c r="X1536" s="5">
        <f>LOOKUP(G295,'Load Factor Adjustment'!$A$2:$A$15,'Load Factor Adjustment'!$D$2:$D$15)</f>
        <v>0.68571428571428572</v>
      </c>
      <c r="Y1536" s="5">
        <f t="shared" si="166"/>
        <v>2.6558491221533912E-3</v>
      </c>
      <c r="Z1536" s="18">
        <f t="shared" si="167"/>
        <v>1.8254768495764922E-4</v>
      </c>
    </row>
    <row r="1537" spans="1:26" ht="15" customHeight="1" x14ac:dyDescent="0.25">
      <c r="A1537" s="2">
        <v>2018</v>
      </c>
      <c r="B1537" s="2">
        <v>2818</v>
      </c>
      <c r="C1537" s="3" t="s">
        <v>7</v>
      </c>
      <c r="D1537" s="4">
        <v>43257</v>
      </c>
      <c r="E1537" s="2">
        <v>7670</v>
      </c>
      <c r="F1537" s="3" t="s">
        <v>5</v>
      </c>
      <c r="G1537" s="3" t="s">
        <v>1</v>
      </c>
      <c r="H1537" s="3" t="s">
        <v>4</v>
      </c>
      <c r="I1537" s="2">
        <v>1984</v>
      </c>
      <c r="J1537" s="2">
        <v>780</v>
      </c>
      <c r="K1537" s="2">
        <v>86</v>
      </c>
      <c r="L1537" s="2">
        <v>0.7</v>
      </c>
      <c r="M1537" s="1">
        <v>12.09</v>
      </c>
      <c r="N1537" s="1">
        <v>2.7999999999999998E-4</v>
      </c>
      <c r="O1537" s="1">
        <v>0.60499999999999998</v>
      </c>
      <c r="P1537" s="1">
        <v>4.3999999999999999E-5</v>
      </c>
      <c r="Q1537" s="1">
        <v>0.79968055447990505</v>
      </c>
      <c r="R1537" s="1">
        <v>5.86432409427316E-2</v>
      </c>
      <c r="S1537" s="16"/>
      <c r="T1537" s="16"/>
      <c r="U1537" s="5"/>
      <c r="V1537" s="18"/>
      <c r="W1537" s="18"/>
      <c r="X1537" s="5"/>
      <c r="Y1537" s="5"/>
      <c r="Z1537" s="18"/>
    </row>
    <row r="1538" spans="1:26" x14ac:dyDescent="0.25">
      <c r="A1538" s="2">
        <v>2018</v>
      </c>
      <c r="B1538" s="2">
        <v>2818</v>
      </c>
      <c r="C1538" s="3" t="s">
        <v>7</v>
      </c>
      <c r="D1538" s="4">
        <v>43257</v>
      </c>
      <c r="E1538" s="2">
        <v>7673</v>
      </c>
      <c r="F1538" s="3" t="s">
        <v>2</v>
      </c>
      <c r="G1538" s="3" t="s">
        <v>1</v>
      </c>
      <c r="H1538" s="3" t="s">
        <v>0</v>
      </c>
      <c r="I1538" s="2">
        <v>2017</v>
      </c>
      <c r="J1538" s="2">
        <v>780</v>
      </c>
      <c r="K1538" s="2">
        <v>106</v>
      </c>
      <c r="L1538" s="2">
        <v>0.7</v>
      </c>
      <c r="M1538" s="1">
        <v>0.26</v>
      </c>
      <c r="N1538" s="1">
        <v>3.9999999999999998E-6</v>
      </c>
      <c r="O1538" s="1">
        <v>8.9999999999999993E-3</v>
      </c>
      <c r="P1538" s="1">
        <v>3.9999999999999998E-7</v>
      </c>
      <c r="Q1538" s="1">
        <v>1.7582258348913599E-2</v>
      </c>
      <c r="R1538" s="1">
        <v>6.7368885386245099E-4</v>
      </c>
      <c r="S1538" s="16">
        <f t="shared" si="161"/>
        <v>0.78209829613099147</v>
      </c>
      <c r="T1538" s="16">
        <f t="shared" si="162"/>
        <v>5.7969552088869149E-2</v>
      </c>
      <c r="U1538" s="5">
        <f t="shared" si="163"/>
        <v>2.1427350578931271E-3</v>
      </c>
      <c r="V1538" s="18">
        <f t="shared" si="164"/>
        <v>1.5882069065443601E-4</v>
      </c>
      <c r="W1538" s="18">
        <f t="shared" si="165"/>
        <v>1.4611503540208113E-4</v>
      </c>
      <c r="X1538" s="5">
        <f>LOOKUP(G297,'Load Factor Adjustment'!$A$2:$A$15,'Load Factor Adjustment'!$D$2:$D$15)</f>
        <v>0.78431372549019607</v>
      </c>
      <c r="Y1538" s="5">
        <f t="shared" si="166"/>
        <v>1.6805765159946095E-3</v>
      </c>
      <c r="Z1538" s="18">
        <f t="shared" si="167"/>
        <v>1.1460002776633815E-4</v>
      </c>
    </row>
    <row r="1539" spans="1:26" ht="15" customHeight="1" x14ac:dyDescent="0.25">
      <c r="A1539" s="2">
        <v>2018</v>
      </c>
      <c r="B1539" s="2">
        <v>2819</v>
      </c>
      <c r="C1539" s="3" t="s">
        <v>7</v>
      </c>
      <c r="D1539" s="4">
        <v>43244</v>
      </c>
      <c r="E1539" s="2">
        <v>7674</v>
      </c>
      <c r="F1539" s="3" t="s">
        <v>5</v>
      </c>
      <c r="G1539" s="3" t="s">
        <v>1</v>
      </c>
      <c r="H1539" s="3" t="s">
        <v>4</v>
      </c>
      <c r="I1539" s="2">
        <v>1977</v>
      </c>
      <c r="J1539" s="2">
        <v>800</v>
      </c>
      <c r="K1539" s="2">
        <v>88</v>
      </c>
      <c r="L1539" s="2">
        <v>0.7</v>
      </c>
      <c r="M1539" s="1">
        <v>12.09</v>
      </c>
      <c r="N1539" s="1">
        <v>2.7999999999999998E-4</v>
      </c>
      <c r="O1539" s="1">
        <v>0.60499999999999998</v>
      </c>
      <c r="P1539" s="1">
        <v>4.3999999999999999E-5</v>
      </c>
      <c r="Q1539" s="1">
        <v>0.83925925813037106</v>
      </c>
      <c r="R1539" s="1">
        <v>6.1545679224333703E-2</v>
      </c>
      <c r="S1539" s="16"/>
      <c r="T1539" s="16"/>
      <c r="U1539" s="5"/>
      <c r="V1539" s="18"/>
      <c r="W1539" s="18"/>
      <c r="X1539" s="5"/>
      <c r="Y1539" s="5"/>
      <c r="Z1539" s="18"/>
    </row>
    <row r="1540" spans="1:26" x14ac:dyDescent="0.25">
      <c r="A1540" s="2">
        <v>2018</v>
      </c>
      <c r="B1540" s="2">
        <v>2819</v>
      </c>
      <c r="C1540" s="3" t="s">
        <v>7</v>
      </c>
      <c r="D1540" s="4">
        <v>43244</v>
      </c>
      <c r="E1540" s="2">
        <v>7675</v>
      </c>
      <c r="F1540" s="3" t="s">
        <v>2</v>
      </c>
      <c r="G1540" s="3" t="s">
        <v>1</v>
      </c>
      <c r="H1540" s="3" t="s">
        <v>0</v>
      </c>
      <c r="I1540" s="2">
        <v>2017</v>
      </c>
      <c r="J1540" s="2">
        <v>800</v>
      </c>
      <c r="K1540" s="2">
        <v>106</v>
      </c>
      <c r="L1540" s="2">
        <v>0.7</v>
      </c>
      <c r="M1540" s="1">
        <v>0.26</v>
      </c>
      <c r="N1540" s="1">
        <v>3.9999999999999998E-6</v>
      </c>
      <c r="O1540" s="1">
        <v>8.9999999999999993E-3</v>
      </c>
      <c r="P1540" s="1">
        <v>3.9999999999999998E-7</v>
      </c>
      <c r="Q1540" s="1">
        <v>1.8059258325059599E-2</v>
      </c>
      <c r="R1540" s="1">
        <v>6.9358021097504197E-4</v>
      </c>
      <c r="S1540" s="16">
        <f t="shared" ref="S1540:S1602" si="168">Q1539-Q1540</f>
        <v>0.82119999980531144</v>
      </c>
      <c r="T1540" s="16">
        <f t="shared" ref="T1540:T1602" si="169">R1539-R1540</f>
        <v>6.0852099013358661E-2</v>
      </c>
      <c r="U1540" s="5">
        <f t="shared" ref="U1540:U1602" si="170">S1540/365</f>
        <v>2.2498630131652366E-3</v>
      </c>
      <c r="V1540" s="18">
        <f t="shared" ref="V1540:V1602" si="171">T1540/365</f>
        <v>1.6671807948865386E-4</v>
      </c>
      <c r="W1540" s="18">
        <f t="shared" ref="W1540:W1602" si="172">V1540*0.92</f>
        <v>1.5338063312956155E-4</v>
      </c>
      <c r="X1540" s="5">
        <f>LOOKUP(G299,'Load Factor Adjustment'!$A$2:$A$15,'Load Factor Adjustment'!$D$2:$D$15)</f>
        <v>0.68571428571428572</v>
      </c>
      <c r="Y1540" s="5">
        <f t="shared" ref="Y1540:Y1602" si="173">U1540*X1540</f>
        <v>1.5427632090275908E-3</v>
      </c>
      <c r="Z1540" s="18">
        <f t="shared" ref="Z1540:Z1602" si="174">W1540*X1540</f>
        <v>1.051752912888422E-4</v>
      </c>
    </row>
    <row r="1541" spans="1:26" ht="15" customHeight="1" x14ac:dyDescent="0.25">
      <c r="A1541" s="2">
        <v>2018</v>
      </c>
      <c r="B1541" s="2">
        <v>2820</v>
      </c>
      <c r="C1541" s="3" t="s">
        <v>7</v>
      </c>
      <c r="D1541" s="4">
        <v>43269</v>
      </c>
      <c r="E1541" s="2">
        <v>7676</v>
      </c>
      <c r="F1541" s="3" t="s">
        <v>5</v>
      </c>
      <c r="G1541" s="3" t="s">
        <v>1</v>
      </c>
      <c r="H1541" s="3" t="s">
        <v>4</v>
      </c>
      <c r="I1541" s="2">
        <v>1984</v>
      </c>
      <c r="J1541" s="2">
        <v>150</v>
      </c>
      <c r="K1541" s="2">
        <v>53</v>
      </c>
      <c r="L1541" s="2">
        <v>0.7</v>
      </c>
      <c r="M1541" s="1">
        <v>12.09</v>
      </c>
      <c r="N1541" s="1">
        <v>2.7999999999999998E-4</v>
      </c>
      <c r="O1541" s="1">
        <v>0.60499999999999998</v>
      </c>
      <c r="P1541" s="1">
        <v>4.3999999999999999E-5</v>
      </c>
      <c r="Q1541" s="1">
        <v>8.4211110881387899E-2</v>
      </c>
      <c r="R1541" s="1">
        <v>5.2901852244278897E-3</v>
      </c>
      <c r="S1541" s="16"/>
      <c r="T1541" s="16"/>
      <c r="U1541" s="5"/>
      <c r="V1541" s="18"/>
      <c r="W1541" s="18"/>
      <c r="X1541" s="5"/>
      <c r="Y1541" s="5"/>
      <c r="Z1541" s="18"/>
    </row>
    <row r="1542" spans="1:26" x14ac:dyDescent="0.25">
      <c r="A1542" s="2">
        <v>2018</v>
      </c>
      <c r="B1542" s="2">
        <v>2820</v>
      </c>
      <c r="C1542" s="3" t="s">
        <v>7</v>
      </c>
      <c r="D1542" s="4">
        <v>43269</v>
      </c>
      <c r="E1542" s="2">
        <v>7677</v>
      </c>
      <c r="F1542" s="3" t="s">
        <v>2</v>
      </c>
      <c r="G1542" s="3" t="s">
        <v>1</v>
      </c>
      <c r="H1542" s="3" t="s">
        <v>0</v>
      </c>
      <c r="I1542" s="2">
        <v>2018</v>
      </c>
      <c r="J1542" s="2">
        <v>150</v>
      </c>
      <c r="K1542" s="2">
        <v>67</v>
      </c>
      <c r="L1542" s="2">
        <v>0.7</v>
      </c>
      <c r="M1542" s="1">
        <v>2.74</v>
      </c>
      <c r="N1542" s="1">
        <v>3.6000000000000001E-5</v>
      </c>
      <c r="O1542" s="1">
        <v>8.9999999999999993E-3</v>
      </c>
      <c r="P1542" s="1">
        <v>8.9999999999999996E-7</v>
      </c>
      <c r="Q1542" s="1">
        <v>2.14570599011333E-2</v>
      </c>
      <c r="R1542" s="1">
        <v>7.5026037239147797E-5</v>
      </c>
      <c r="S1542" s="16">
        <f t="shared" si="168"/>
        <v>6.2754050980254605E-2</v>
      </c>
      <c r="T1542" s="16">
        <f t="shared" si="169"/>
        <v>5.2151591871887415E-3</v>
      </c>
      <c r="U1542" s="5">
        <f t="shared" si="170"/>
        <v>1.7192890679521811E-4</v>
      </c>
      <c r="V1542" s="18">
        <f t="shared" si="171"/>
        <v>1.4288107362160936E-5</v>
      </c>
      <c r="W1542" s="18">
        <f t="shared" si="172"/>
        <v>1.3145058773188062E-5</v>
      </c>
      <c r="X1542" s="5">
        <f>LOOKUP(G301,'Load Factor Adjustment'!$A$2:$A$15,'Load Factor Adjustment'!$D$2:$D$15)</f>
        <v>0.68571428571428572</v>
      </c>
      <c r="Y1542" s="5">
        <f t="shared" si="173"/>
        <v>1.1789410751672098E-4</v>
      </c>
      <c r="Z1542" s="18">
        <f t="shared" si="174"/>
        <v>9.0137545873289568E-6</v>
      </c>
    </row>
    <row r="1543" spans="1:26" ht="15" customHeight="1" x14ac:dyDescent="0.25">
      <c r="A1543" s="2">
        <v>2018</v>
      </c>
      <c r="B1543" s="2">
        <v>2821</v>
      </c>
      <c r="C1543" s="3" t="s">
        <v>7</v>
      </c>
      <c r="D1543" s="4">
        <v>43255</v>
      </c>
      <c r="E1543" s="2">
        <v>7678</v>
      </c>
      <c r="F1543" s="3" t="s">
        <v>5</v>
      </c>
      <c r="G1543" s="3" t="s">
        <v>1</v>
      </c>
      <c r="H1543" s="3" t="s">
        <v>4</v>
      </c>
      <c r="I1543" s="2">
        <v>1981</v>
      </c>
      <c r="J1543" s="2">
        <v>500</v>
      </c>
      <c r="K1543" s="2">
        <v>87</v>
      </c>
      <c r="L1543" s="2">
        <v>0.7</v>
      </c>
      <c r="M1543" s="1">
        <v>12.09</v>
      </c>
      <c r="N1543" s="1">
        <v>2.7999999999999998E-4</v>
      </c>
      <c r="O1543" s="1">
        <v>0.60499999999999998</v>
      </c>
      <c r="P1543" s="1">
        <v>4.3999999999999999E-5</v>
      </c>
      <c r="Q1543" s="1">
        <v>0.51857638819135199</v>
      </c>
      <c r="R1543" s="1">
        <v>3.8028935316172102E-2</v>
      </c>
      <c r="S1543" s="16"/>
      <c r="T1543" s="16"/>
      <c r="U1543" s="5"/>
      <c r="V1543" s="18"/>
      <c r="W1543" s="18"/>
      <c r="X1543" s="5"/>
      <c r="Y1543" s="5"/>
      <c r="Z1543" s="18"/>
    </row>
    <row r="1544" spans="1:26" x14ac:dyDescent="0.25">
      <c r="A1544" s="2">
        <v>2018</v>
      </c>
      <c r="B1544" s="2">
        <v>2821</v>
      </c>
      <c r="C1544" s="3" t="s">
        <v>7</v>
      </c>
      <c r="D1544" s="4">
        <v>43255</v>
      </c>
      <c r="E1544" s="2">
        <v>7679</v>
      </c>
      <c r="F1544" s="3" t="s">
        <v>2</v>
      </c>
      <c r="G1544" s="3" t="s">
        <v>1</v>
      </c>
      <c r="H1544" s="3" t="s">
        <v>0</v>
      </c>
      <c r="I1544" s="2">
        <v>2016</v>
      </c>
      <c r="J1544" s="2">
        <v>500</v>
      </c>
      <c r="K1544" s="2">
        <v>106</v>
      </c>
      <c r="L1544" s="2">
        <v>0.7</v>
      </c>
      <c r="M1544" s="1">
        <v>0.26</v>
      </c>
      <c r="N1544" s="1">
        <v>3.9999999999999998E-6</v>
      </c>
      <c r="O1544" s="1">
        <v>8.9999999999999993E-3</v>
      </c>
      <c r="P1544" s="1">
        <v>3.9999999999999998E-7</v>
      </c>
      <c r="Q1544" s="1">
        <v>1.104166608759E-2</v>
      </c>
      <c r="R1544" s="1">
        <v>4.0895059495348502E-4</v>
      </c>
      <c r="S1544" s="16">
        <f t="shared" si="168"/>
        <v>0.50753472210376194</v>
      </c>
      <c r="T1544" s="16">
        <f t="shared" si="169"/>
        <v>3.7619984721218615E-2</v>
      </c>
      <c r="U1544" s="5">
        <f t="shared" si="170"/>
        <v>1.3905060879555121E-3</v>
      </c>
      <c r="V1544" s="18">
        <f t="shared" si="171"/>
        <v>1.030684512910099E-4</v>
      </c>
      <c r="W1544" s="18">
        <f t="shared" si="172"/>
        <v>9.482297518772912E-5</v>
      </c>
      <c r="X1544" s="5">
        <f>LOOKUP(G303,'Load Factor Adjustment'!$A$2:$A$15,'Load Factor Adjustment'!$D$2:$D$15)</f>
        <v>0.68571428571428572</v>
      </c>
      <c r="Y1544" s="5">
        <f t="shared" si="173"/>
        <v>9.5348988888377981E-4</v>
      </c>
      <c r="Z1544" s="18">
        <f t="shared" si="174"/>
        <v>6.5021468700157109E-5</v>
      </c>
    </row>
    <row r="1545" spans="1:26" ht="15" customHeight="1" x14ac:dyDescent="0.25">
      <c r="A1545" s="2">
        <v>2018</v>
      </c>
      <c r="B1545" s="2">
        <v>2822</v>
      </c>
      <c r="C1545" s="3" t="s">
        <v>7</v>
      </c>
      <c r="D1545" s="4">
        <v>43244</v>
      </c>
      <c r="E1545" s="2">
        <v>7680</v>
      </c>
      <c r="F1545" s="3" t="s">
        <v>5</v>
      </c>
      <c r="G1545" s="3" t="s">
        <v>1</v>
      </c>
      <c r="H1545" s="3" t="s">
        <v>4</v>
      </c>
      <c r="I1545" s="2">
        <v>1972</v>
      </c>
      <c r="J1545" s="2">
        <v>800</v>
      </c>
      <c r="K1545" s="2">
        <v>49</v>
      </c>
      <c r="L1545" s="2">
        <v>0.7</v>
      </c>
      <c r="M1545" s="1">
        <v>6.51</v>
      </c>
      <c r="N1545" s="1">
        <v>9.7999999999999997E-5</v>
      </c>
      <c r="O1545" s="1">
        <v>0.54700000000000004</v>
      </c>
      <c r="P1545" s="1">
        <v>4.2400000000000001E-5</v>
      </c>
      <c r="Q1545" s="1">
        <v>0.23247777957900001</v>
      </c>
      <c r="R1545" s="1">
        <v>3.1934690204189299E-2</v>
      </c>
      <c r="S1545" s="16"/>
      <c r="T1545" s="16"/>
      <c r="U1545" s="5"/>
      <c r="V1545" s="18"/>
      <c r="W1545" s="18"/>
      <c r="X1545" s="5"/>
      <c r="Y1545" s="5"/>
      <c r="Z1545" s="18"/>
    </row>
    <row r="1546" spans="1:26" x14ac:dyDescent="0.25">
      <c r="A1546" s="2">
        <v>2018</v>
      </c>
      <c r="B1546" s="2">
        <v>2822</v>
      </c>
      <c r="C1546" s="3" t="s">
        <v>7</v>
      </c>
      <c r="D1546" s="4">
        <v>43244</v>
      </c>
      <c r="E1546" s="2">
        <v>7681</v>
      </c>
      <c r="F1546" s="3" t="s">
        <v>2</v>
      </c>
      <c r="G1546" s="3" t="s">
        <v>1</v>
      </c>
      <c r="H1546" s="3" t="s">
        <v>0</v>
      </c>
      <c r="I1546" s="2">
        <v>2018</v>
      </c>
      <c r="J1546" s="2">
        <v>800</v>
      </c>
      <c r="K1546" s="2">
        <v>58</v>
      </c>
      <c r="L1546" s="2">
        <v>0.7</v>
      </c>
      <c r="M1546" s="1">
        <v>2.74</v>
      </c>
      <c r="N1546" s="1">
        <v>3.6000000000000001E-5</v>
      </c>
      <c r="O1546" s="1">
        <v>8.9999999999999993E-3</v>
      </c>
      <c r="P1546" s="1">
        <v>8.9999999999999996E-7</v>
      </c>
      <c r="Q1546" s="1">
        <v>0.103254319753039</v>
      </c>
      <c r="R1546" s="1">
        <v>4.5111108597614902E-4</v>
      </c>
      <c r="S1546" s="16">
        <f t="shared" si="168"/>
        <v>0.12922345982596101</v>
      </c>
      <c r="T1546" s="16">
        <f t="shared" si="169"/>
        <v>3.1483579118213152E-2</v>
      </c>
      <c r="U1546" s="5">
        <f t="shared" si="170"/>
        <v>3.5403687623550962E-4</v>
      </c>
      <c r="V1546" s="18">
        <f t="shared" si="171"/>
        <v>8.6256381145789459E-5</v>
      </c>
      <c r="W1546" s="18">
        <f t="shared" si="172"/>
        <v>7.9355870654126311E-5</v>
      </c>
      <c r="X1546" s="5">
        <f>LOOKUP(G305,'Load Factor Adjustment'!$A$2:$A$15,'Load Factor Adjustment'!$D$2:$D$15)</f>
        <v>0.68571428571428572</v>
      </c>
      <c r="Y1546" s="5">
        <f t="shared" si="173"/>
        <v>2.4276814370434945E-4</v>
      </c>
      <c r="Z1546" s="18">
        <f t="shared" si="174"/>
        <v>5.4415454162829469E-5</v>
      </c>
    </row>
    <row r="1547" spans="1:26" ht="15" customHeight="1" x14ac:dyDescent="0.25">
      <c r="A1547" s="2">
        <v>2016</v>
      </c>
      <c r="B1547" s="2">
        <v>2823</v>
      </c>
      <c r="C1547" s="3" t="s">
        <v>7</v>
      </c>
      <c r="D1547" s="4">
        <v>43287</v>
      </c>
      <c r="E1547" s="2">
        <v>7682</v>
      </c>
      <c r="F1547" s="3" t="s">
        <v>5</v>
      </c>
      <c r="G1547" s="3" t="s">
        <v>30</v>
      </c>
      <c r="H1547" s="3" t="s">
        <v>4</v>
      </c>
      <c r="I1547" s="2">
        <v>1988</v>
      </c>
      <c r="J1547" s="2">
        <v>600</v>
      </c>
      <c r="K1547" s="2">
        <v>155</v>
      </c>
      <c r="L1547" s="2">
        <v>0.43</v>
      </c>
      <c r="M1547" s="1">
        <v>7.6</v>
      </c>
      <c r="N1547" s="1">
        <v>1.8000000000000001E-4</v>
      </c>
      <c r="O1547" s="1">
        <v>0.27400000000000002</v>
      </c>
      <c r="P1547" s="1">
        <v>1.9899999999999999E-5</v>
      </c>
      <c r="Q1547" s="1">
        <v>0.43022751762342798</v>
      </c>
      <c r="R1547" s="1">
        <v>2.2604576904281699E-2</v>
      </c>
      <c r="S1547" s="16"/>
      <c r="T1547" s="16"/>
      <c r="U1547" s="5"/>
      <c r="V1547" s="18"/>
      <c r="W1547" s="18"/>
      <c r="X1547" s="5"/>
      <c r="Y1547" s="5"/>
      <c r="Z1547" s="18"/>
    </row>
    <row r="1548" spans="1:26" x14ac:dyDescent="0.25">
      <c r="A1548" s="2">
        <v>2016</v>
      </c>
      <c r="B1548" s="2">
        <v>2823</v>
      </c>
      <c r="C1548" s="3" t="s">
        <v>7</v>
      </c>
      <c r="D1548" s="4">
        <v>43287</v>
      </c>
      <c r="E1548" s="2">
        <v>7683</v>
      </c>
      <c r="F1548" s="3" t="s">
        <v>2</v>
      </c>
      <c r="G1548" s="3" t="s">
        <v>30</v>
      </c>
      <c r="H1548" s="3" t="s">
        <v>28</v>
      </c>
      <c r="I1548" s="2">
        <v>2012</v>
      </c>
      <c r="J1548" s="2">
        <v>600</v>
      </c>
      <c r="K1548" s="2">
        <v>80</v>
      </c>
      <c r="L1548" s="2">
        <v>0.43</v>
      </c>
      <c r="M1548" s="1">
        <v>2.15</v>
      </c>
      <c r="N1548" s="1">
        <v>2.6999999999999999E-5</v>
      </c>
      <c r="O1548" s="1">
        <v>8.9999999999999993E-3</v>
      </c>
      <c r="P1548" s="1">
        <v>8.9999999999999996E-7</v>
      </c>
      <c r="Q1548" s="1">
        <v>5.0758204075347597E-2</v>
      </c>
      <c r="R1548" s="1">
        <v>2.6619047009669299E-4</v>
      </c>
      <c r="S1548" s="16">
        <f t="shared" si="168"/>
        <v>0.37946931354808039</v>
      </c>
      <c r="T1548" s="16">
        <f t="shared" si="169"/>
        <v>2.2338386434185006E-2</v>
      </c>
      <c r="U1548" s="5">
        <f t="shared" si="170"/>
        <v>1.0396419549262477E-3</v>
      </c>
      <c r="V1548" s="18">
        <f t="shared" si="171"/>
        <v>6.120105872379453E-5</v>
      </c>
      <c r="W1548" s="18">
        <f t="shared" si="172"/>
        <v>5.6304974025890971E-5</v>
      </c>
      <c r="X1548" s="5">
        <f>LOOKUP(G307,'Load Factor Adjustment'!$A$2:$A$15,'Load Factor Adjustment'!$D$2:$D$15)</f>
        <v>0.68571428571428572</v>
      </c>
      <c r="Y1548" s="5">
        <f t="shared" si="173"/>
        <v>7.1289734052085553E-4</v>
      </c>
      <c r="Z1548" s="18">
        <f t="shared" si="174"/>
        <v>3.8609125046325239E-5</v>
      </c>
    </row>
    <row r="1549" spans="1:26" ht="15" customHeight="1" x14ac:dyDescent="0.25">
      <c r="A1549" s="2">
        <v>2016</v>
      </c>
      <c r="B1549" s="2">
        <v>2824</v>
      </c>
      <c r="C1549" s="3" t="s">
        <v>7</v>
      </c>
      <c r="D1549" s="4">
        <v>43278</v>
      </c>
      <c r="E1549" s="2">
        <v>7684</v>
      </c>
      <c r="F1549" s="3" t="s">
        <v>5</v>
      </c>
      <c r="G1549" s="3" t="s">
        <v>29</v>
      </c>
      <c r="H1549" s="3" t="s">
        <v>4</v>
      </c>
      <c r="I1549" s="2">
        <v>1972</v>
      </c>
      <c r="J1549" s="2">
        <v>600</v>
      </c>
      <c r="K1549" s="2">
        <v>125</v>
      </c>
      <c r="L1549" s="2">
        <v>0.41</v>
      </c>
      <c r="M1549" s="1">
        <v>11.16</v>
      </c>
      <c r="N1549" s="1">
        <v>2.5999999999999998E-4</v>
      </c>
      <c r="O1549" s="1">
        <v>0.39600000000000002</v>
      </c>
      <c r="P1549" s="1">
        <v>2.8799999999999999E-5</v>
      </c>
      <c r="Q1549" s="1">
        <v>0.48402776867163599</v>
      </c>
      <c r="R1549" s="1">
        <v>2.5136904144390501E-2</v>
      </c>
      <c r="S1549" s="16"/>
      <c r="T1549" s="16"/>
      <c r="U1549" s="5"/>
      <c r="V1549" s="18"/>
      <c r="W1549" s="18"/>
      <c r="X1549" s="5"/>
      <c r="Y1549" s="5"/>
      <c r="Z1549" s="18"/>
    </row>
    <row r="1550" spans="1:26" x14ac:dyDescent="0.25">
      <c r="A1550" s="2">
        <v>2016</v>
      </c>
      <c r="B1550" s="2">
        <v>2824</v>
      </c>
      <c r="C1550" s="3" t="s">
        <v>7</v>
      </c>
      <c r="D1550" s="4">
        <v>43278</v>
      </c>
      <c r="E1550" s="2">
        <v>7685</v>
      </c>
      <c r="F1550" s="3" t="s">
        <v>2</v>
      </c>
      <c r="G1550" s="3" t="s">
        <v>29</v>
      </c>
      <c r="H1550" s="3" t="s">
        <v>28</v>
      </c>
      <c r="I1550" s="2">
        <v>2012</v>
      </c>
      <c r="J1550" s="2">
        <v>600</v>
      </c>
      <c r="K1550" s="2">
        <v>145</v>
      </c>
      <c r="L1550" s="2">
        <v>0.41</v>
      </c>
      <c r="M1550" s="1">
        <v>2.15</v>
      </c>
      <c r="N1550" s="1">
        <v>2.6999999999999999E-5</v>
      </c>
      <c r="O1550" s="1">
        <v>8.9999999999999993E-3</v>
      </c>
      <c r="P1550" s="1">
        <v>3.9999999999999998E-7</v>
      </c>
      <c r="Q1550" s="1">
        <v>8.7720208016404594E-2</v>
      </c>
      <c r="R1550" s="1">
        <v>4.0105156912145898E-4</v>
      </c>
      <c r="S1550" s="16">
        <f t="shared" si="168"/>
        <v>0.39630756065523143</v>
      </c>
      <c r="T1550" s="16">
        <f t="shared" si="169"/>
        <v>2.4735852575269043E-2</v>
      </c>
      <c r="U1550" s="5">
        <f t="shared" si="170"/>
        <v>1.085774138781456E-3</v>
      </c>
      <c r="V1550" s="18">
        <f t="shared" si="171"/>
        <v>6.776945911032614E-5</v>
      </c>
      <c r="W1550" s="18">
        <f t="shared" si="172"/>
        <v>6.2347902381500053E-5</v>
      </c>
      <c r="X1550" s="5">
        <f>LOOKUP(G309,'Load Factor Adjustment'!$A$2:$A$15,'Load Factor Adjustment'!$D$2:$D$15)</f>
        <v>0.68571428571428572</v>
      </c>
      <c r="Y1550" s="5">
        <f t="shared" si="173"/>
        <v>7.4453083802156986E-4</v>
      </c>
      <c r="Z1550" s="18">
        <f t="shared" si="174"/>
        <v>4.2752847347314324E-5</v>
      </c>
    </row>
    <row r="1551" spans="1:26" ht="15" customHeight="1" x14ac:dyDescent="0.25">
      <c r="A1551" s="2">
        <v>2017</v>
      </c>
      <c r="B1551" s="2">
        <v>2825</v>
      </c>
      <c r="C1551" s="3" t="s">
        <v>7</v>
      </c>
      <c r="D1551" s="4">
        <v>43109</v>
      </c>
      <c r="E1551" s="2">
        <v>7686</v>
      </c>
      <c r="F1551" s="3" t="s">
        <v>5</v>
      </c>
      <c r="G1551" s="3" t="s">
        <v>15</v>
      </c>
      <c r="H1551" s="3" t="s">
        <v>4</v>
      </c>
      <c r="I1551" s="2">
        <v>1972</v>
      </c>
      <c r="J1551" s="2">
        <v>600</v>
      </c>
      <c r="K1551" s="2">
        <v>110</v>
      </c>
      <c r="L1551" s="2">
        <v>0.51</v>
      </c>
      <c r="M1551" s="1">
        <v>12.09</v>
      </c>
      <c r="N1551" s="1">
        <v>2.7999999999999998E-4</v>
      </c>
      <c r="O1551" s="1">
        <v>0.60499999999999998</v>
      </c>
      <c r="P1551" s="1">
        <v>4.3999999999999999E-5</v>
      </c>
      <c r="Q1551" s="1">
        <v>0.57324404589088995</v>
      </c>
      <c r="R1551" s="1">
        <v>4.2037896900005901E-2</v>
      </c>
      <c r="S1551" s="16"/>
      <c r="T1551" s="16"/>
      <c r="U1551" s="5"/>
      <c r="V1551" s="18"/>
      <c r="W1551" s="18"/>
      <c r="X1551" s="5"/>
      <c r="Y1551" s="5"/>
      <c r="Z1551" s="18"/>
    </row>
    <row r="1552" spans="1:26" x14ac:dyDescent="0.25">
      <c r="A1552" s="2">
        <v>2017</v>
      </c>
      <c r="B1552" s="2">
        <v>2825</v>
      </c>
      <c r="C1552" s="3" t="s">
        <v>7</v>
      </c>
      <c r="D1552" s="4">
        <v>43109</v>
      </c>
      <c r="E1552" s="2">
        <v>7687</v>
      </c>
      <c r="F1552" s="3" t="s">
        <v>2</v>
      </c>
      <c r="G1552" s="3" t="s">
        <v>15</v>
      </c>
      <c r="H1552" s="3" t="s">
        <v>13</v>
      </c>
      <c r="I1552" s="2">
        <v>2011</v>
      </c>
      <c r="J1552" s="2">
        <v>600</v>
      </c>
      <c r="K1552" s="2">
        <v>110</v>
      </c>
      <c r="L1552" s="2">
        <v>0.51</v>
      </c>
      <c r="M1552" s="1">
        <v>2.3199999999999998</v>
      </c>
      <c r="N1552" s="1">
        <v>3.0000000000000001E-5</v>
      </c>
      <c r="O1552" s="1">
        <v>0.112</v>
      </c>
      <c r="P1552" s="1">
        <v>7.9999999999999996E-6</v>
      </c>
      <c r="Q1552" s="1">
        <v>8.9418646560305501E-2</v>
      </c>
      <c r="R1552" s="1">
        <v>5.0460317776935002E-3</v>
      </c>
      <c r="S1552" s="16">
        <f t="shared" si="168"/>
        <v>0.48382539933058444</v>
      </c>
      <c r="T1552" s="16">
        <f t="shared" si="169"/>
        <v>3.6991865122312402E-2</v>
      </c>
      <c r="U1552" s="5">
        <f t="shared" si="170"/>
        <v>1.3255490392618751E-3</v>
      </c>
      <c r="V1552" s="18">
        <f t="shared" si="171"/>
        <v>1.0134757567756823E-4</v>
      </c>
      <c r="W1552" s="18">
        <f t="shared" si="172"/>
        <v>9.3239769623362767E-5</v>
      </c>
      <c r="X1552" s="5">
        <f>LOOKUP(G311,'Load Factor Adjustment'!$A$2:$A$15,'Load Factor Adjustment'!$D$2:$D$15)</f>
        <v>0.68571428571428572</v>
      </c>
      <c r="Y1552" s="5">
        <f t="shared" si="173"/>
        <v>9.0894791263671437E-4</v>
      </c>
      <c r="Z1552" s="18">
        <f t="shared" si="174"/>
        <v>6.393584202744876E-5</v>
      </c>
    </row>
    <row r="1553" spans="1:26" ht="15" customHeight="1" x14ac:dyDescent="0.25">
      <c r="A1553" s="2">
        <v>2017</v>
      </c>
      <c r="B1553" s="2">
        <v>2826</v>
      </c>
      <c r="C1553" s="3" t="s">
        <v>7</v>
      </c>
      <c r="D1553" s="4">
        <v>43108</v>
      </c>
      <c r="E1553" s="2">
        <v>7688</v>
      </c>
      <c r="F1553" s="3" t="s">
        <v>5</v>
      </c>
      <c r="G1553" s="3" t="s">
        <v>15</v>
      </c>
      <c r="H1553" s="3" t="s">
        <v>4</v>
      </c>
      <c r="I1553" s="2">
        <v>1978</v>
      </c>
      <c r="J1553" s="2">
        <v>600</v>
      </c>
      <c r="K1553" s="2">
        <v>110</v>
      </c>
      <c r="L1553" s="2">
        <v>0.51</v>
      </c>
      <c r="M1553" s="1">
        <v>12.09</v>
      </c>
      <c r="N1553" s="1">
        <v>2.7999999999999998E-4</v>
      </c>
      <c r="O1553" s="1">
        <v>0.60499999999999998</v>
      </c>
      <c r="P1553" s="1">
        <v>4.3999999999999999E-5</v>
      </c>
      <c r="Q1553" s="1">
        <v>0.57324404589088995</v>
      </c>
      <c r="R1553" s="1">
        <v>4.2037896900005901E-2</v>
      </c>
      <c r="S1553" s="16"/>
      <c r="T1553" s="16"/>
      <c r="U1553" s="5"/>
      <c r="V1553" s="18"/>
      <c r="W1553" s="18"/>
      <c r="X1553" s="5"/>
      <c r="Y1553" s="5"/>
      <c r="Z1553" s="18"/>
    </row>
    <row r="1554" spans="1:26" x14ac:dyDescent="0.25">
      <c r="A1554" s="2">
        <v>2017</v>
      </c>
      <c r="B1554" s="2">
        <v>2826</v>
      </c>
      <c r="C1554" s="3" t="s">
        <v>7</v>
      </c>
      <c r="D1554" s="4">
        <v>43108</v>
      </c>
      <c r="E1554" s="2">
        <v>7689</v>
      </c>
      <c r="F1554" s="3" t="s">
        <v>2</v>
      </c>
      <c r="G1554" s="3" t="s">
        <v>15</v>
      </c>
      <c r="H1554" s="3" t="s">
        <v>13</v>
      </c>
      <c r="I1554" s="2">
        <v>2011</v>
      </c>
      <c r="J1554" s="2">
        <v>600</v>
      </c>
      <c r="K1554" s="2">
        <v>110</v>
      </c>
      <c r="L1554" s="2">
        <v>0.51</v>
      </c>
      <c r="M1554" s="1">
        <v>2.3199999999999998</v>
      </c>
      <c r="N1554" s="1">
        <v>3.0000000000000001E-5</v>
      </c>
      <c r="O1554" s="1">
        <v>0.112</v>
      </c>
      <c r="P1554" s="1">
        <v>7.9999999999999996E-6</v>
      </c>
      <c r="Q1554" s="1">
        <v>8.9418646560305501E-2</v>
      </c>
      <c r="R1554" s="1">
        <v>5.0460317776935002E-3</v>
      </c>
      <c r="S1554" s="16">
        <f t="shared" si="168"/>
        <v>0.48382539933058444</v>
      </c>
      <c r="T1554" s="16">
        <f t="shared" si="169"/>
        <v>3.6991865122312402E-2</v>
      </c>
      <c r="U1554" s="5">
        <f t="shared" si="170"/>
        <v>1.3255490392618751E-3</v>
      </c>
      <c r="V1554" s="18">
        <f t="shared" si="171"/>
        <v>1.0134757567756823E-4</v>
      </c>
      <c r="W1554" s="18">
        <f t="shared" si="172"/>
        <v>9.3239769623362767E-5</v>
      </c>
      <c r="X1554" s="5">
        <f>LOOKUP(G313,'Load Factor Adjustment'!$A$2:$A$15,'Load Factor Adjustment'!$D$2:$D$15)</f>
        <v>0.68571428571428572</v>
      </c>
      <c r="Y1554" s="5">
        <f t="shared" si="173"/>
        <v>9.0894791263671437E-4</v>
      </c>
      <c r="Z1554" s="18">
        <f t="shared" si="174"/>
        <v>6.393584202744876E-5</v>
      </c>
    </row>
    <row r="1555" spans="1:26" ht="15" customHeight="1" x14ac:dyDescent="0.25">
      <c r="A1555" s="2">
        <v>2018</v>
      </c>
      <c r="B1555" s="2">
        <v>2827</v>
      </c>
      <c r="C1555" s="3" t="s">
        <v>11</v>
      </c>
      <c r="D1555" s="4">
        <v>43262</v>
      </c>
      <c r="E1555" s="2">
        <v>7523</v>
      </c>
      <c r="F1555" s="3" t="s">
        <v>5</v>
      </c>
      <c r="G1555" s="3" t="s">
        <v>21</v>
      </c>
      <c r="H1555" s="3" t="s">
        <v>4</v>
      </c>
      <c r="I1555" s="2">
        <v>1994</v>
      </c>
      <c r="J1555" s="2">
        <v>600</v>
      </c>
      <c r="K1555" s="2">
        <v>62</v>
      </c>
      <c r="L1555" s="2">
        <v>0.4</v>
      </c>
      <c r="M1555" s="1">
        <v>8.17</v>
      </c>
      <c r="N1555" s="1">
        <v>1.9000000000000001E-4</v>
      </c>
      <c r="O1555" s="1">
        <v>0.47899999999999998</v>
      </c>
      <c r="P1555" s="1">
        <v>3.6100000000000003E-5</v>
      </c>
      <c r="Q1555" s="1">
        <v>0.171402121411006</v>
      </c>
      <c r="R1555" s="1">
        <v>1.4962010524610801E-2</v>
      </c>
      <c r="S1555" s="16"/>
      <c r="T1555" s="16"/>
      <c r="U1555" s="5"/>
      <c r="V1555" s="18"/>
      <c r="W1555" s="18"/>
      <c r="X1555" s="5"/>
      <c r="Y1555" s="5"/>
      <c r="Z1555" s="18"/>
    </row>
    <row r="1556" spans="1:26" x14ac:dyDescent="0.25">
      <c r="A1556" s="2">
        <v>2018</v>
      </c>
      <c r="B1556" s="2">
        <v>2827</v>
      </c>
      <c r="C1556" s="3" t="s">
        <v>11</v>
      </c>
      <c r="D1556" s="4">
        <v>43262</v>
      </c>
      <c r="E1556" s="2">
        <v>7524</v>
      </c>
      <c r="F1556" s="3" t="s">
        <v>2</v>
      </c>
      <c r="G1556" s="3" t="s">
        <v>21</v>
      </c>
      <c r="H1556" s="3" t="s">
        <v>0</v>
      </c>
      <c r="I1556" s="2">
        <v>2017</v>
      </c>
      <c r="J1556" s="2">
        <v>600</v>
      </c>
      <c r="K1556" s="2">
        <v>74</v>
      </c>
      <c r="L1556" s="2">
        <v>0.4</v>
      </c>
      <c r="M1556" s="1">
        <v>2.74</v>
      </c>
      <c r="N1556" s="1">
        <v>3.6000000000000001E-5</v>
      </c>
      <c r="O1556" s="1">
        <v>8.9999999999999993E-3</v>
      </c>
      <c r="P1556" s="1">
        <v>8.9999999999999996E-7</v>
      </c>
      <c r="Q1556" s="1">
        <v>5.5754498446786399E-2</v>
      </c>
      <c r="R1556" s="1">
        <v>2.2904761340726199E-4</v>
      </c>
      <c r="S1556" s="16">
        <f t="shared" si="168"/>
        <v>0.1156476229642196</v>
      </c>
      <c r="T1556" s="16">
        <f t="shared" si="169"/>
        <v>1.4732962911203538E-2</v>
      </c>
      <c r="U1556" s="5">
        <f t="shared" si="170"/>
        <v>3.1684280264169753E-4</v>
      </c>
      <c r="V1556" s="18">
        <f t="shared" si="171"/>
        <v>4.0364281948502843E-5</v>
      </c>
      <c r="W1556" s="18">
        <f t="shared" si="172"/>
        <v>3.7135139392622617E-5</v>
      </c>
      <c r="X1556" s="5">
        <f>LOOKUP(G315,'Load Factor Adjustment'!$A$2:$A$15,'Load Factor Adjustment'!$D$2:$D$15)</f>
        <v>0.68571428571428572</v>
      </c>
      <c r="Y1556" s="5">
        <f t="shared" si="173"/>
        <v>2.1726363609716402E-4</v>
      </c>
      <c r="Z1556" s="18">
        <f t="shared" si="174"/>
        <v>2.5464095583512651E-5</v>
      </c>
    </row>
    <row r="1557" spans="1:26" ht="15" customHeight="1" x14ac:dyDescent="0.25">
      <c r="A1557" s="2">
        <v>2018</v>
      </c>
      <c r="B1557" s="2">
        <v>2828</v>
      </c>
      <c r="C1557" s="3" t="s">
        <v>11</v>
      </c>
      <c r="D1557" s="4">
        <v>43262</v>
      </c>
      <c r="E1557" s="2">
        <v>7521</v>
      </c>
      <c r="F1557" s="3" t="s">
        <v>5</v>
      </c>
      <c r="G1557" s="3" t="s">
        <v>1</v>
      </c>
      <c r="H1557" s="3" t="s">
        <v>4</v>
      </c>
      <c r="I1557" s="2">
        <v>1975</v>
      </c>
      <c r="J1557" s="2">
        <v>500</v>
      </c>
      <c r="K1557" s="2">
        <v>151</v>
      </c>
      <c r="L1557" s="2">
        <v>0.7</v>
      </c>
      <c r="M1557" s="1">
        <v>11.16</v>
      </c>
      <c r="N1557" s="1">
        <v>2.5999999999999998E-4</v>
      </c>
      <c r="O1557" s="1">
        <v>0.39600000000000002</v>
      </c>
      <c r="P1557" s="1">
        <v>2.8799999999999999E-5</v>
      </c>
      <c r="Q1557" s="1">
        <v>0.83189812558662901</v>
      </c>
      <c r="R1557" s="1">
        <v>4.3202776357559598E-2</v>
      </c>
      <c r="S1557" s="16"/>
      <c r="T1557" s="16"/>
      <c r="U1557" s="5"/>
      <c r="V1557" s="18"/>
      <c r="W1557" s="18"/>
      <c r="X1557" s="5"/>
      <c r="Y1557" s="5"/>
      <c r="Z1557" s="18"/>
    </row>
    <row r="1558" spans="1:26" x14ac:dyDescent="0.25">
      <c r="A1558" s="2">
        <v>2018</v>
      </c>
      <c r="B1558" s="2">
        <v>2828</v>
      </c>
      <c r="C1558" s="3" t="s">
        <v>11</v>
      </c>
      <c r="D1558" s="4">
        <v>43262</v>
      </c>
      <c r="E1558" s="2">
        <v>7522</v>
      </c>
      <c r="F1558" s="3" t="s">
        <v>2</v>
      </c>
      <c r="G1558" s="3" t="s">
        <v>1</v>
      </c>
      <c r="H1558" s="3" t="s">
        <v>0</v>
      </c>
      <c r="I1558" s="2">
        <v>2018</v>
      </c>
      <c r="J1558" s="2">
        <v>500</v>
      </c>
      <c r="K1558" s="2">
        <v>114</v>
      </c>
      <c r="L1558" s="2">
        <v>0.7</v>
      </c>
      <c r="M1558" s="1">
        <v>0.26</v>
      </c>
      <c r="N1558" s="1">
        <v>3.9999999999999998E-6</v>
      </c>
      <c r="O1558" s="1">
        <v>8.9999999999999993E-3</v>
      </c>
      <c r="P1558" s="1">
        <v>3.9999999999999998E-7</v>
      </c>
      <c r="Q1558" s="1">
        <v>1.18749993772194E-2</v>
      </c>
      <c r="R1558" s="1">
        <v>4.3981479079903201E-4</v>
      </c>
      <c r="S1558" s="16">
        <f t="shared" si="168"/>
        <v>0.82002312620940965</v>
      </c>
      <c r="T1558" s="16">
        <f t="shared" si="169"/>
        <v>4.2762961566760564E-2</v>
      </c>
      <c r="U1558" s="5">
        <f t="shared" si="170"/>
        <v>2.2466387019435879E-3</v>
      </c>
      <c r="V1558" s="18">
        <f t="shared" si="171"/>
        <v>1.1715879881304264E-4</v>
      </c>
      <c r="W1558" s="18">
        <f t="shared" si="172"/>
        <v>1.0778609490799924E-4</v>
      </c>
      <c r="X1558" s="5">
        <f>LOOKUP(G317,'Load Factor Adjustment'!$A$2:$A$15,'Load Factor Adjustment'!$D$2:$D$15)</f>
        <v>0.97560975609756106</v>
      </c>
      <c r="Y1558" s="5">
        <f t="shared" si="173"/>
        <v>2.1918426360425249E-3</v>
      </c>
      <c r="Z1558" s="18">
        <f t="shared" si="174"/>
        <v>1.0515716576390171E-4</v>
      </c>
    </row>
    <row r="1559" spans="1:26" ht="15" customHeight="1" x14ac:dyDescent="0.25">
      <c r="A1559" s="2">
        <v>2018</v>
      </c>
      <c r="B1559" s="2">
        <v>2829</v>
      </c>
      <c r="C1559" s="3" t="s">
        <v>11</v>
      </c>
      <c r="D1559" s="4">
        <v>43262</v>
      </c>
      <c r="E1559" s="2">
        <v>7519</v>
      </c>
      <c r="F1559" s="3" t="s">
        <v>5</v>
      </c>
      <c r="G1559" s="3" t="s">
        <v>1</v>
      </c>
      <c r="H1559" s="3" t="s">
        <v>4</v>
      </c>
      <c r="I1559" s="2">
        <v>1958</v>
      </c>
      <c r="J1559" s="2">
        <v>500</v>
      </c>
      <c r="K1559" s="2">
        <v>47</v>
      </c>
      <c r="L1559" s="2">
        <v>0.7</v>
      </c>
      <c r="M1559" s="1">
        <v>6.51</v>
      </c>
      <c r="N1559" s="1">
        <v>9.7999999999999997E-5</v>
      </c>
      <c r="O1559" s="1">
        <v>0.54700000000000004</v>
      </c>
      <c r="P1559" s="1">
        <v>4.2400000000000001E-5</v>
      </c>
      <c r="Q1559" s="1">
        <v>0.13936805663537</v>
      </c>
      <c r="R1559" s="1">
        <v>1.9144520913225702E-2</v>
      </c>
      <c r="S1559" s="16"/>
      <c r="T1559" s="16"/>
      <c r="U1559" s="5"/>
      <c r="V1559" s="18"/>
      <c r="W1559" s="18"/>
      <c r="X1559" s="5"/>
      <c r="Y1559" s="5"/>
      <c r="Z1559" s="18"/>
    </row>
    <row r="1560" spans="1:26" x14ac:dyDescent="0.25">
      <c r="A1560" s="2">
        <v>2018</v>
      </c>
      <c r="B1560" s="2">
        <v>2829</v>
      </c>
      <c r="C1560" s="3" t="s">
        <v>11</v>
      </c>
      <c r="D1560" s="4">
        <v>43262</v>
      </c>
      <c r="E1560" s="2">
        <v>7520</v>
      </c>
      <c r="F1560" s="3" t="s">
        <v>2</v>
      </c>
      <c r="G1560" s="3" t="s">
        <v>1</v>
      </c>
      <c r="H1560" s="3" t="s">
        <v>0</v>
      </c>
      <c r="I1560" s="2">
        <v>2017</v>
      </c>
      <c r="J1560" s="2">
        <v>500</v>
      </c>
      <c r="K1560" s="2">
        <v>52</v>
      </c>
      <c r="L1560" s="2">
        <v>0.7</v>
      </c>
      <c r="M1560" s="1">
        <v>2.74</v>
      </c>
      <c r="N1560" s="1">
        <v>3.6000000000000001E-5</v>
      </c>
      <c r="O1560" s="1">
        <v>8.9999999999999993E-3</v>
      </c>
      <c r="P1560" s="1">
        <v>8.9999999999999996E-7</v>
      </c>
      <c r="Q1560" s="1">
        <v>5.6774690646345098E-2</v>
      </c>
      <c r="R1560" s="1">
        <v>2.2569443157403001E-4</v>
      </c>
      <c r="S1560" s="16">
        <f t="shared" si="168"/>
        <v>8.2593365989024892E-2</v>
      </c>
      <c r="T1560" s="16">
        <f t="shared" si="169"/>
        <v>1.8918826481651673E-2</v>
      </c>
      <c r="U1560" s="5">
        <f t="shared" si="170"/>
        <v>2.2628319449047914E-4</v>
      </c>
      <c r="V1560" s="18">
        <f t="shared" si="171"/>
        <v>5.1832401319593627E-5</v>
      </c>
      <c r="W1560" s="18">
        <f t="shared" si="172"/>
        <v>4.7685809214026138E-5</v>
      </c>
      <c r="X1560" s="5">
        <f>LOOKUP(G319,'Load Factor Adjustment'!$A$2:$A$15,'Load Factor Adjustment'!$D$2:$D$15)</f>
        <v>0.68571428571428572</v>
      </c>
      <c r="Y1560" s="5">
        <f t="shared" si="173"/>
        <v>1.551656190791857E-4</v>
      </c>
      <c r="Z1560" s="18">
        <f t="shared" si="174"/>
        <v>3.2698840603903641E-5</v>
      </c>
    </row>
    <row r="1561" spans="1:26" ht="15" customHeight="1" x14ac:dyDescent="0.25">
      <c r="A1561" s="2">
        <v>2018</v>
      </c>
      <c r="B1561" s="2">
        <v>2830</v>
      </c>
      <c r="C1561" s="3" t="s">
        <v>11</v>
      </c>
      <c r="D1561" s="4">
        <v>43298</v>
      </c>
      <c r="E1561" s="2">
        <v>7517</v>
      </c>
      <c r="F1561" s="3" t="s">
        <v>5</v>
      </c>
      <c r="G1561" s="3" t="s">
        <v>1</v>
      </c>
      <c r="H1561" s="3" t="s">
        <v>4</v>
      </c>
      <c r="I1561" s="2">
        <v>1994</v>
      </c>
      <c r="J1561" s="2">
        <v>300</v>
      </c>
      <c r="K1561" s="2">
        <v>108</v>
      </c>
      <c r="L1561" s="2">
        <v>0.7</v>
      </c>
      <c r="M1561" s="1">
        <v>8.17</v>
      </c>
      <c r="N1561" s="1">
        <v>1.9000000000000001E-4</v>
      </c>
      <c r="O1561" s="1">
        <v>0.47899999999999998</v>
      </c>
      <c r="P1561" s="1">
        <v>3.6100000000000003E-5</v>
      </c>
      <c r="Q1561" s="1">
        <v>0.245574999055055</v>
      </c>
      <c r="R1561" s="1">
        <v>1.9826749367305298E-2</v>
      </c>
      <c r="S1561" s="16"/>
      <c r="T1561" s="16"/>
      <c r="U1561" s="5"/>
      <c r="V1561" s="18"/>
      <c r="W1561" s="18"/>
      <c r="X1561" s="5"/>
      <c r="Y1561" s="5"/>
      <c r="Z1561" s="18"/>
    </row>
    <row r="1562" spans="1:26" x14ac:dyDescent="0.25">
      <c r="A1562" s="2">
        <v>2018</v>
      </c>
      <c r="B1562" s="2">
        <v>2830</v>
      </c>
      <c r="C1562" s="3" t="s">
        <v>11</v>
      </c>
      <c r="D1562" s="4">
        <v>43298</v>
      </c>
      <c r="E1562" s="2">
        <v>7518</v>
      </c>
      <c r="F1562" s="3" t="s">
        <v>2</v>
      </c>
      <c r="G1562" s="3" t="s">
        <v>1</v>
      </c>
      <c r="H1562" s="3" t="s">
        <v>0</v>
      </c>
      <c r="I1562" s="2">
        <v>2017</v>
      </c>
      <c r="J1562" s="2">
        <v>300</v>
      </c>
      <c r="K1562" s="2">
        <v>115</v>
      </c>
      <c r="L1562" s="2">
        <v>0.7</v>
      </c>
      <c r="M1562" s="1">
        <v>0.26</v>
      </c>
      <c r="N1562" s="1">
        <v>3.9999999999999998E-6</v>
      </c>
      <c r="O1562" s="1">
        <v>8.9999999999999993E-3</v>
      </c>
      <c r="P1562" s="1">
        <v>3.9999999999999998E-7</v>
      </c>
      <c r="Q1562" s="1">
        <v>7.0810181436546001E-3</v>
      </c>
      <c r="R1562" s="1">
        <v>2.5555554107658802E-4</v>
      </c>
      <c r="S1562" s="16">
        <f t="shared" si="168"/>
        <v>0.23849398091140039</v>
      </c>
      <c r="T1562" s="16">
        <f t="shared" si="169"/>
        <v>1.9571193826228711E-2</v>
      </c>
      <c r="U1562" s="5">
        <f t="shared" si="170"/>
        <v>6.5340816688054905E-4</v>
      </c>
      <c r="V1562" s="18">
        <f t="shared" si="171"/>
        <v>5.3619709112955369E-5</v>
      </c>
      <c r="W1562" s="18">
        <f t="shared" si="172"/>
        <v>4.9330132383918942E-5</v>
      </c>
      <c r="X1562" s="5">
        <f>LOOKUP(G321,'Load Factor Adjustment'!$A$2:$A$15,'Load Factor Adjustment'!$D$2:$D$15)</f>
        <v>0.68571428571428572</v>
      </c>
      <c r="Y1562" s="5">
        <f t="shared" si="173"/>
        <v>4.4805131443237649E-4</v>
      </c>
      <c r="Z1562" s="18">
        <f t="shared" si="174"/>
        <v>3.3826376491830134E-5</v>
      </c>
    </row>
    <row r="1563" spans="1:26" ht="15" customHeight="1" x14ac:dyDescent="0.25">
      <c r="A1563" s="2">
        <v>2018</v>
      </c>
      <c r="B1563" s="2">
        <v>2831</v>
      </c>
      <c r="C1563" s="3" t="s">
        <v>11</v>
      </c>
      <c r="D1563" s="4">
        <v>43272</v>
      </c>
      <c r="E1563" s="2">
        <v>7515</v>
      </c>
      <c r="F1563" s="3" t="s">
        <v>5</v>
      </c>
      <c r="G1563" s="3" t="s">
        <v>20</v>
      </c>
      <c r="H1563" s="3" t="s">
        <v>4</v>
      </c>
      <c r="I1563" s="2">
        <v>1994</v>
      </c>
      <c r="J1563" s="2">
        <v>700</v>
      </c>
      <c r="K1563" s="2">
        <v>125</v>
      </c>
      <c r="L1563" s="2">
        <v>0.51</v>
      </c>
      <c r="M1563" s="1">
        <v>7.6</v>
      </c>
      <c r="N1563" s="1">
        <v>1.8000000000000001E-4</v>
      </c>
      <c r="O1563" s="1">
        <v>0.27400000000000002</v>
      </c>
      <c r="P1563" s="1">
        <v>1.9899999999999999E-5</v>
      </c>
      <c r="Q1563" s="1">
        <v>0.48009258053473203</v>
      </c>
      <c r="R1563" s="1">
        <v>2.5224536351882699E-2</v>
      </c>
      <c r="S1563" s="16"/>
      <c r="T1563" s="16"/>
      <c r="U1563" s="5"/>
      <c r="V1563" s="18"/>
      <c r="W1563" s="18"/>
      <c r="X1563" s="5"/>
      <c r="Y1563" s="5"/>
      <c r="Z1563" s="18"/>
    </row>
    <row r="1564" spans="1:26" x14ac:dyDescent="0.25">
      <c r="A1564" s="2">
        <v>2018</v>
      </c>
      <c r="B1564" s="2">
        <v>2831</v>
      </c>
      <c r="C1564" s="3" t="s">
        <v>11</v>
      </c>
      <c r="D1564" s="4">
        <v>43272</v>
      </c>
      <c r="E1564" s="2">
        <v>7516</v>
      </c>
      <c r="F1564" s="3" t="s">
        <v>2</v>
      </c>
      <c r="G1564" s="3" t="s">
        <v>20</v>
      </c>
      <c r="H1564" s="3" t="s">
        <v>0</v>
      </c>
      <c r="I1564" s="2">
        <v>2017</v>
      </c>
      <c r="J1564" s="2">
        <v>700</v>
      </c>
      <c r="K1564" s="2">
        <v>148</v>
      </c>
      <c r="L1564" s="2">
        <v>0.51</v>
      </c>
      <c r="M1564" s="1">
        <v>0.26</v>
      </c>
      <c r="N1564" s="1">
        <v>3.9999999999999998E-6</v>
      </c>
      <c r="O1564" s="1">
        <v>8.9999999999999993E-3</v>
      </c>
      <c r="P1564" s="1">
        <v>3.9999999999999998E-7</v>
      </c>
      <c r="Q1564" s="1">
        <v>1.59579621070715E-2</v>
      </c>
      <c r="R1564" s="1">
        <v>6.05703670765978E-4</v>
      </c>
      <c r="S1564" s="16">
        <f t="shared" si="168"/>
        <v>0.46413461842766052</v>
      </c>
      <c r="T1564" s="16">
        <f t="shared" si="169"/>
        <v>2.4618832681116722E-2</v>
      </c>
      <c r="U1564" s="5">
        <f t="shared" si="170"/>
        <v>1.2716016943223577E-3</v>
      </c>
      <c r="V1564" s="18">
        <f t="shared" si="171"/>
        <v>6.7448856660593762E-5</v>
      </c>
      <c r="W1564" s="18">
        <f t="shared" si="172"/>
        <v>6.2052948127746258E-5</v>
      </c>
      <c r="X1564" s="5">
        <f>LOOKUP(G323,'Load Factor Adjustment'!$A$2:$A$15,'Load Factor Adjustment'!$D$2:$D$15)</f>
        <v>0.68571428571428572</v>
      </c>
      <c r="Y1564" s="5">
        <f t="shared" si="173"/>
        <v>8.7195544753533095E-4</v>
      </c>
      <c r="Z1564" s="18">
        <f t="shared" si="174"/>
        <v>4.255059300188315E-5</v>
      </c>
    </row>
    <row r="1565" spans="1:26" ht="15" customHeight="1" x14ac:dyDescent="0.25">
      <c r="A1565" s="2">
        <v>2018</v>
      </c>
      <c r="B1565" s="2">
        <v>2832</v>
      </c>
      <c r="C1565" s="3" t="s">
        <v>11</v>
      </c>
      <c r="D1565" s="4">
        <v>43312</v>
      </c>
      <c r="E1565" s="2">
        <v>7513</v>
      </c>
      <c r="F1565" s="3" t="s">
        <v>5</v>
      </c>
      <c r="G1565" s="3" t="s">
        <v>1</v>
      </c>
      <c r="H1565" s="3" t="s">
        <v>4</v>
      </c>
      <c r="I1565" s="2">
        <v>1961</v>
      </c>
      <c r="J1565" s="2">
        <v>400</v>
      </c>
      <c r="K1565" s="2">
        <v>61</v>
      </c>
      <c r="L1565" s="2">
        <v>0.7</v>
      </c>
      <c r="M1565" s="1">
        <v>12.09</v>
      </c>
      <c r="N1565" s="1">
        <v>2.7999999999999998E-4</v>
      </c>
      <c r="O1565" s="1">
        <v>0.60499999999999998</v>
      </c>
      <c r="P1565" s="1">
        <v>4.3999999999999999E-5</v>
      </c>
      <c r="Q1565" s="1">
        <v>0.29087962923836702</v>
      </c>
      <c r="R1565" s="1">
        <v>2.1331172912979299E-2</v>
      </c>
      <c r="S1565" s="16"/>
      <c r="T1565" s="16"/>
      <c r="U1565" s="5"/>
      <c r="V1565" s="18"/>
      <c r="W1565" s="18"/>
      <c r="X1565" s="5"/>
      <c r="Y1565" s="5"/>
      <c r="Z1565" s="18"/>
    </row>
    <row r="1566" spans="1:26" x14ac:dyDescent="0.25">
      <c r="A1566" s="2">
        <v>2018</v>
      </c>
      <c r="B1566" s="2">
        <v>2832</v>
      </c>
      <c r="C1566" s="3" t="s">
        <v>11</v>
      </c>
      <c r="D1566" s="4">
        <v>43312</v>
      </c>
      <c r="E1566" s="2">
        <v>7514</v>
      </c>
      <c r="F1566" s="3" t="s">
        <v>2</v>
      </c>
      <c r="G1566" s="3" t="s">
        <v>1</v>
      </c>
      <c r="H1566" s="3" t="s">
        <v>0</v>
      </c>
      <c r="I1566" s="2">
        <v>2017</v>
      </c>
      <c r="J1566" s="2">
        <v>400</v>
      </c>
      <c r="K1566" s="2">
        <v>30</v>
      </c>
      <c r="L1566" s="2">
        <v>0.7</v>
      </c>
      <c r="M1566" s="1">
        <v>2.75</v>
      </c>
      <c r="N1566" s="1">
        <v>5.7000000000000003E-5</v>
      </c>
      <c r="O1566" s="1">
        <v>8.9999999999999993E-3</v>
      </c>
      <c r="P1566" s="1">
        <v>9.9999999999999995E-7</v>
      </c>
      <c r="Q1566" s="1">
        <v>2.65185180874042E-2</v>
      </c>
      <c r="R1566" s="1">
        <v>1.01851846483254E-4</v>
      </c>
      <c r="S1566" s="16">
        <f t="shared" si="168"/>
        <v>0.26436111115096284</v>
      </c>
      <c r="T1566" s="16">
        <f t="shared" si="169"/>
        <v>2.1229321066496044E-2</v>
      </c>
      <c r="U1566" s="5">
        <f t="shared" si="170"/>
        <v>7.2427701685195294E-4</v>
      </c>
      <c r="V1566" s="18">
        <f t="shared" si="171"/>
        <v>5.8162523469852171E-5</v>
      </c>
      <c r="W1566" s="18">
        <f t="shared" si="172"/>
        <v>5.3509521592264001E-5</v>
      </c>
      <c r="X1566" s="5">
        <f>LOOKUP(G325,'Load Factor Adjustment'!$A$2:$A$15,'Load Factor Adjustment'!$D$2:$D$15)</f>
        <v>0.68571428571428572</v>
      </c>
      <c r="Y1566" s="5">
        <f t="shared" si="173"/>
        <v>4.9664709726991057E-4</v>
      </c>
      <c r="Z1566" s="18">
        <f t="shared" si="174"/>
        <v>3.669224337755246E-5</v>
      </c>
    </row>
    <row r="1567" spans="1:26" ht="15" customHeight="1" x14ac:dyDescent="0.25">
      <c r="A1567" s="2">
        <v>2018</v>
      </c>
      <c r="B1567" s="2">
        <v>2833</v>
      </c>
      <c r="C1567" s="3" t="s">
        <v>9</v>
      </c>
      <c r="D1567" s="4">
        <v>43279</v>
      </c>
      <c r="E1567" s="2">
        <v>7511</v>
      </c>
      <c r="F1567" s="3" t="s">
        <v>5</v>
      </c>
      <c r="G1567" s="3" t="s">
        <v>1</v>
      </c>
      <c r="H1567" s="3" t="s">
        <v>4</v>
      </c>
      <c r="I1567" s="2">
        <v>1966</v>
      </c>
      <c r="J1567" s="2">
        <v>175</v>
      </c>
      <c r="K1567" s="2">
        <v>86</v>
      </c>
      <c r="L1567" s="2">
        <v>0.7</v>
      </c>
      <c r="M1567" s="1">
        <v>12.09</v>
      </c>
      <c r="N1567" s="1">
        <v>2.7999999999999998E-4</v>
      </c>
      <c r="O1567" s="1">
        <v>0.60499999999999998</v>
      </c>
      <c r="P1567" s="1">
        <v>4.3999999999999999E-5</v>
      </c>
      <c r="Q1567" s="1">
        <v>0.172831133954197</v>
      </c>
      <c r="R1567" s="1">
        <v>1.21224499005368E-2</v>
      </c>
      <c r="S1567" s="16"/>
      <c r="T1567" s="16"/>
      <c r="U1567" s="5"/>
      <c r="V1567" s="18"/>
      <c r="W1567" s="18"/>
      <c r="X1567" s="5"/>
      <c r="Y1567" s="5"/>
      <c r="Z1567" s="18"/>
    </row>
    <row r="1568" spans="1:26" x14ac:dyDescent="0.25">
      <c r="A1568" s="2">
        <v>2018</v>
      </c>
      <c r="B1568" s="2">
        <v>2833</v>
      </c>
      <c r="C1568" s="3" t="s">
        <v>9</v>
      </c>
      <c r="D1568" s="4">
        <v>43279</v>
      </c>
      <c r="E1568" s="2">
        <v>7512</v>
      </c>
      <c r="F1568" s="3" t="s">
        <v>2</v>
      </c>
      <c r="G1568" s="3" t="s">
        <v>1</v>
      </c>
      <c r="H1568" s="3" t="s">
        <v>0</v>
      </c>
      <c r="I1568" s="2">
        <v>2016</v>
      </c>
      <c r="J1568" s="2">
        <v>175</v>
      </c>
      <c r="K1568" s="2">
        <v>105</v>
      </c>
      <c r="L1568" s="2">
        <v>0.7</v>
      </c>
      <c r="M1568" s="1">
        <v>0.26</v>
      </c>
      <c r="N1568" s="1">
        <v>3.9999999999999998E-6</v>
      </c>
      <c r="O1568" s="1">
        <v>8.9999999999999993E-3</v>
      </c>
      <c r="P1568" s="1">
        <v>3.9999999999999998E-7</v>
      </c>
      <c r="Q1568" s="1">
        <v>3.7359662362225301E-3</v>
      </c>
      <c r="R1568" s="1">
        <v>1.3256654323324301E-4</v>
      </c>
      <c r="S1568" s="16">
        <f t="shared" si="168"/>
        <v>0.16909516771797448</v>
      </c>
      <c r="T1568" s="16">
        <f t="shared" si="169"/>
        <v>1.1989883357303556E-2</v>
      </c>
      <c r="U1568" s="5">
        <f t="shared" si="170"/>
        <v>4.6327443210403968E-4</v>
      </c>
      <c r="V1568" s="18">
        <f t="shared" si="171"/>
        <v>3.2848995499461796E-5</v>
      </c>
      <c r="W1568" s="18">
        <f t="shared" si="172"/>
        <v>3.0221075859504853E-5</v>
      </c>
      <c r="X1568" s="5">
        <f>LOOKUP(G327,'Load Factor Adjustment'!$A$2:$A$15,'Load Factor Adjustment'!$D$2:$D$15)</f>
        <v>0.68571428571428572</v>
      </c>
      <c r="Y1568" s="5">
        <f t="shared" si="173"/>
        <v>3.176738962999129E-4</v>
      </c>
      <c r="Z1568" s="18">
        <f t="shared" si="174"/>
        <v>2.0723023446517614E-5</v>
      </c>
    </row>
    <row r="1569" spans="1:26" ht="15" customHeight="1" x14ac:dyDescent="0.25">
      <c r="A1569" s="2">
        <v>2018</v>
      </c>
      <c r="B1569" s="2">
        <v>2834</v>
      </c>
      <c r="C1569" s="3" t="s">
        <v>9</v>
      </c>
      <c r="D1569" s="4">
        <v>43304</v>
      </c>
      <c r="E1569" s="2">
        <v>7509</v>
      </c>
      <c r="F1569" s="3" t="s">
        <v>5</v>
      </c>
      <c r="G1569" s="3" t="s">
        <v>1</v>
      </c>
      <c r="H1569" s="3" t="s">
        <v>4</v>
      </c>
      <c r="I1569" s="2">
        <v>1979</v>
      </c>
      <c r="J1569" s="2">
        <v>500</v>
      </c>
      <c r="K1569" s="2">
        <v>84</v>
      </c>
      <c r="L1569" s="2">
        <v>0.7</v>
      </c>
      <c r="M1569" s="1">
        <v>12.09</v>
      </c>
      <c r="N1569" s="1">
        <v>2.7999999999999998E-4</v>
      </c>
      <c r="O1569" s="1">
        <v>0.60499999999999998</v>
      </c>
      <c r="P1569" s="1">
        <v>4.3999999999999999E-5</v>
      </c>
      <c r="Q1569" s="1">
        <v>0.50069444377095995</v>
      </c>
      <c r="R1569" s="1">
        <v>3.6717592719062699E-2</v>
      </c>
      <c r="S1569" s="16"/>
      <c r="T1569" s="16"/>
      <c r="U1569" s="5"/>
      <c r="V1569" s="18"/>
      <c r="W1569" s="18"/>
      <c r="X1569" s="5"/>
      <c r="Y1569" s="5"/>
      <c r="Z1569" s="18"/>
    </row>
    <row r="1570" spans="1:26" x14ac:dyDescent="0.25">
      <c r="A1570" s="2">
        <v>2018</v>
      </c>
      <c r="B1570" s="2">
        <v>2834</v>
      </c>
      <c r="C1570" s="3" t="s">
        <v>9</v>
      </c>
      <c r="D1570" s="4">
        <v>43304</v>
      </c>
      <c r="E1570" s="2">
        <v>7510</v>
      </c>
      <c r="F1570" s="3" t="s">
        <v>2</v>
      </c>
      <c r="G1570" s="3" t="s">
        <v>1</v>
      </c>
      <c r="H1570" s="3" t="s">
        <v>0</v>
      </c>
      <c r="I1570" s="2">
        <v>2018</v>
      </c>
      <c r="J1570" s="2">
        <v>500</v>
      </c>
      <c r="K1570" s="2">
        <v>92</v>
      </c>
      <c r="L1570" s="2">
        <v>0.7</v>
      </c>
      <c r="M1570" s="1">
        <v>0.26</v>
      </c>
      <c r="N1570" s="1">
        <v>3.4999999999999999E-6</v>
      </c>
      <c r="O1570" s="1">
        <v>8.9999999999999993E-3</v>
      </c>
      <c r="P1570" s="1">
        <v>8.9999999999999996E-7</v>
      </c>
      <c r="Q1570" s="1">
        <v>9.5389655526994504E-3</v>
      </c>
      <c r="R1570" s="1">
        <v>3.9930553278482198E-4</v>
      </c>
      <c r="S1570" s="16">
        <f t="shared" si="168"/>
        <v>0.4911554782182605</v>
      </c>
      <c r="T1570" s="16">
        <f t="shared" si="169"/>
        <v>3.631828718627788E-2</v>
      </c>
      <c r="U1570" s="5">
        <f t="shared" si="170"/>
        <v>1.3456314471733165E-3</v>
      </c>
      <c r="V1570" s="18">
        <f t="shared" si="171"/>
        <v>9.950215667473392E-5</v>
      </c>
      <c r="W1570" s="18">
        <f t="shared" si="172"/>
        <v>9.1541984140755214E-5</v>
      </c>
      <c r="X1570" s="5">
        <f>LOOKUP(G329,'Load Factor Adjustment'!$A$2:$A$15,'Load Factor Adjustment'!$D$2:$D$15)</f>
        <v>0.68571428571428572</v>
      </c>
      <c r="Y1570" s="5">
        <f t="shared" si="173"/>
        <v>9.2271870663313135E-4</v>
      </c>
      <c r="Z1570" s="18">
        <f t="shared" si="174"/>
        <v>6.2771646267946438E-5</v>
      </c>
    </row>
    <row r="1571" spans="1:26" ht="15" customHeight="1" x14ac:dyDescent="0.25">
      <c r="A1571" s="2">
        <v>2018</v>
      </c>
      <c r="B1571" s="2">
        <v>2835</v>
      </c>
      <c r="C1571" s="3" t="s">
        <v>9</v>
      </c>
      <c r="D1571" s="4">
        <v>43255</v>
      </c>
      <c r="E1571" s="2">
        <v>7508</v>
      </c>
      <c r="F1571" s="3" t="s">
        <v>5</v>
      </c>
      <c r="G1571" s="3" t="s">
        <v>1</v>
      </c>
      <c r="H1571" s="3" t="s">
        <v>4</v>
      </c>
      <c r="I1571" s="2">
        <v>1978</v>
      </c>
      <c r="J1571" s="2">
        <v>150</v>
      </c>
      <c r="K1571" s="2">
        <v>76</v>
      </c>
      <c r="L1571" s="2">
        <v>0.7</v>
      </c>
      <c r="M1571" s="1">
        <v>12.09</v>
      </c>
      <c r="N1571" s="1">
        <v>2.7999999999999998E-4</v>
      </c>
      <c r="O1571" s="1">
        <v>0.60499999999999998</v>
      </c>
      <c r="P1571" s="1">
        <v>4.3999999999999999E-5</v>
      </c>
      <c r="Q1571" s="1">
        <v>0.12297222191426301</v>
      </c>
      <c r="R1571" s="1">
        <v>7.9342593123203596E-3</v>
      </c>
      <c r="S1571" s="16"/>
      <c r="T1571" s="16"/>
      <c r="U1571" s="5"/>
      <c r="V1571" s="18"/>
      <c r="W1571" s="18"/>
      <c r="X1571" s="5"/>
      <c r="Y1571" s="5"/>
      <c r="Z1571" s="18"/>
    </row>
    <row r="1572" spans="1:26" x14ac:dyDescent="0.25">
      <c r="A1572" s="2">
        <v>2018</v>
      </c>
      <c r="B1572" s="2">
        <v>2835</v>
      </c>
      <c r="C1572" s="3" t="s">
        <v>9</v>
      </c>
      <c r="D1572" s="4">
        <v>43255</v>
      </c>
      <c r="E1572" s="2">
        <v>7690</v>
      </c>
      <c r="F1572" s="3" t="s">
        <v>2</v>
      </c>
      <c r="G1572" s="3" t="s">
        <v>1</v>
      </c>
      <c r="H1572" s="3" t="s">
        <v>0</v>
      </c>
      <c r="I1572" s="2">
        <v>2017</v>
      </c>
      <c r="J1572" s="2">
        <v>150</v>
      </c>
      <c r="K1572" s="2">
        <v>92</v>
      </c>
      <c r="L1572" s="2">
        <v>0.7</v>
      </c>
      <c r="M1572" s="1">
        <v>0.26</v>
      </c>
      <c r="N1572" s="1">
        <v>3.4999999999999999E-6</v>
      </c>
      <c r="O1572" s="1">
        <v>8.9999999999999993E-3</v>
      </c>
      <c r="P1572" s="1">
        <v>8.9999999999999996E-7</v>
      </c>
      <c r="Q1572" s="1">
        <v>2.7964697586185402E-3</v>
      </c>
      <c r="R1572" s="1">
        <v>1.03020827253755E-4</v>
      </c>
      <c r="S1572" s="16">
        <f t="shared" si="168"/>
        <v>0.12017575215564447</v>
      </c>
      <c r="T1572" s="16">
        <f t="shared" si="169"/>
        <v>7.831238485066604E-3</v>
      </c>
      <c r="U1572" s="5">
        <f t="shared" si="170"/>
        <v>3.2924863604286153E-4</v>
      </c>
      <c r="V1572" s="18">
        <f t="shared" si="171"/>
        <v>2.1455447904292066E-5</v>
      </c>
      <c r="W1572" s="18">
        <f t="shared" si="172"/>
        <v>1.9739012071948701E-5</v>
      </c>
      <c r="X1572" s="5">
        <f>LOOKUP(G331,'Load Factor Adjustment'!$A$2:$A$15,'Load Factor Adjustment'!$D$2:$D$15)</f>
        <v>0.68571428571428572</v>
      </c>
      <c r="Y1572" s="5">
        <f t="shared" si="173"/>
        <v>2.2577049328653361E-4</v>
      </c>
      <c r="Z1572" s="18">
        <f t="shared" si="174"/>
        <v>1.3535322563621967E-5</v>
      </c>
    </row>
    <row r="1573" spans="1:26" ht="15" customHeight="1" x14ac:dyDescent="0.25">
      <c r="A1573" s="2">
        <v>2017</v>
      </c>
      <c r="B1573" s="2">
        <v>2836</v>
      </c>
      <c r="C1573" s="3" t="s">
        <v>9</v>
      </c>
      <c r="D1573" s="4">
        <v>43255</v>
      </c>
      <c r="E1573" s="2">
        <v>7506</v>
      </c>
      <c r="F1573" s="3" t="s">
        <v>5</v>
      </c>
      <c r="G1573" s="3" t="s">
        <v>1</v>
      </c>
      <c r="H1573" s="3" t="s">
        <v>8</v>
      </c>
      <c r="I1573" s="2">
        <v>1999</v>
      </c>
      <c r="J1573" s="2">
        <v>400</v>
      </c>
      <c r="K1573" s="2">
        <v>96</v>
      </c>
      <c r="L1573" s="2">
        <v>0.7</v>
      </c>
      <c r="M1573" s="1">
        <v>6.54</v>
      </c>
      <c r="N1573" s="1">
        <v>1.4999999999999999E-4</v>
      </c>
      <c r="O1573" s="1">
        <v>0.55200000000000005</v>
      </c>
      <c r="P1573" s="1">
        <v>4.0200000000000001E-5</v>
      </c>
      <c r="Q1573" s="1">
        <v>0.23466666348215401</v>
      </c>
      <c r="R1573" s="1">
        <v>2.7313777042580398E-2</v>
      </c>
      <c r="S1573" s="16"/>
      <c r="T1573" s="16"/>
      <c r="U1573" s="5"/>
      <c r="V1573" s="18"/>
      <c r="W1573" s="18"/>
      <c r="X1573" s="5"/>
      <c r="Y1573" s="5"/>
      <c r="Z1573" s="18"/>
    </row>
    <row r="1574" spans="1:26" x14ac:dyDescent="0.25">
      <c r="A1574" s="2">
        <v>2017</v>
      </c>
      <c r="B1574" s="2">
        <v>2836</v>
      </c>
      <c r="C1574" s="3" t="s">
        <v>9</v>
      </c>
      <c r="D1574" s="4">
        <v>43255</v>
      </c>
      <c r="E1574" s="2">
        <v>7507</v>
      </c>
      <c r="F1574" s="3" t="s">
        <v>2</v>
      </c>
      <c r="G1574" s="3" t="s">
        <v>1</v>
      </c>
      <c r="H1574" s="3" t="s">
        <v>0</v>
      </c>
      <c r="I1574" s="2">
        <v>2017</v>
      </c>
      <c r="J1574" s="2">
        <v>400</v>
      </c>
      <c r="K1574" s="2">
        <v>115</v>
      </c>
      <c r="L1574" s="2">
        <v>0.7</v>
      </c>
      <c r="M1574" s="1">
        <v>0.26</v>
      </c>
      <c r="N1574" s="1">
        <v>3.9999999999999998E-6</v>
      </c>
      <c r="O1574" s="1">
        <v>8.9999999999999993E-3</v>
      </c>
      <c r="P1574" s="1">
        <v>3.9999999999999998E-7</v>
      </c>
      <c r="Q1574" s="1">
        <v>9.5123451778056506E-3</v>
      </c>
      <c r="R1574" s="1">
        <v>3.4783948682961499E-4</v>
      </c>
      <c r="S1574" s="16">
        <f t="shared" si="168"/>
        <v>0.22515431830434834</v>
      </c>
      <c r="T1574" s="16">
        <f t="shared" si="169"/>
        <v>2.6965937555750785E-2</v>
      </c>
      <c r="U1574" s="5">
        <f t="shared" si="170"/>
        <v>6.1686114603931054E-4</v>
      </c>
      <c r="V1574" s="18">
        <f t="shared" si="171"/>
        <v>7.3879280974659678E-5</v>
      </c>
      <c r="W1574" s="18">
        <f t="shared" si="172"/>
        <v>6.796893849668691E-5</v>
      </c>
      <c r="X1574" s="5">
        <f>LOOKUP(G333,'Load Factor Adjustment'!$A$2:$A$15,'Load Factor Adjustment'!$D$2:$D$15)</f>
        <v>0.62857142857142867</v>
      </c>
      <c r="Y1574" s="5">
        <f t="shared" si="173"/>
        <v>3.8774129179613813E-4</v>
      </c>
      <c r="Z1574" s="18">
        <f t="shared" si="174"/>
        <v>4.2723332769346066E-5</v>
      </c>
    </row>
    <row r="1575" spans="1:26" ht="15" customHeight="1" x14ac:dyDescent="0.25">
      <c r="A1575" s="2">
        <v>2017</v>
      </c>
      <c r="B1575" s="2">
        <v>2837</v>
      </c>
      <c r="C1575" s="3" t="s">
        <v>9</v>
      </c>
      <c r="D1575" s="4">
        <v>43249</v>
      </c>
      <c r="E1575" s="2">
        <v>7504</v>
      </c>
      <c r="F1575" s="3" t="s">
        <v>5</v>
      </c>
      <c r="G1575" s="3" t="s">
        <v>1</v>
      </c>
      <c r="H1575" s="3" t="s">
        <v>4</v>
      </c>
      <c r="I1575" s="2">
        <v>1969</v>
      </c>
      <c r="J1575" s="2">
        <v>300</v>
      </c>
      <c r="K1575" s="2">
        <v>76</v>
      </c>
      <c r="L1575" s="2">
        <v>0.7</v>
      </c>
      <c r="M1575" s="1">
        <v>12.09</v>
      </c>
      <c r="N1575" s="1">
        <v>2.7999999999999998E-4</v>
      </c>
      <c r="O1575" s="1">
        <v>0.60499999999999998</v>
      </c>
      <c r="P1575" s="1">
        <v>4.3999999999999999E-5</v>
      </c>
      <c r="Q1575" s="1">
        <v>0.27180555518994998</v>
      </c>
      <c r="R1575" s="1">
        <v>1.9932407476062598E-2</v>
      </c>
      <c r="S1575" s="16"/>
      <c r="T1575" s="16"/>
      <c r="U1575" s="5"/>
      <c r="V1575" s="18"/>
      <c r="W1575" s="18"/>
      <c r="X1575" s="5"/>
      <c r="Y1575" s="5"/>
      <c r="Z1575" s="18"/>
    </row>
    <row r="1576" spans="1:26" x14ac:dyDescent="0.25">
      <c r="A1576" s="2">
        <v>2017</v>
      </c>
      <c r="B1576" s="2">
        <v>2837</v>
      </c>
      <c r="C1576" s="3" t="s">
        <v>9</v>
      </c>
      <c r="D1576" s="4">
        <v>43249</v>
      </c>
      <c r="E1576" s="2">
        <v>7505</v>
      </c>
      <c r="F1576" s="3" t="s">
        <v>2</v>
      </c>
      <c r="G1576" s="3" t="s">
        <v>1</v>
      </c>
      <c r="H1576" s="3" t="s">
        <v>0</v>
      </c>
      <c r="I1576" s="2">
        <v>2018</v>
      </c>
      <c r="J1576" s="2">
        <v>300</v>
      </c>
      <c r="K1576" s="2">
        <v>90</v>
      </c>
      <c r="L1576" s="2">
        <v>0.7</v>
      </c>
      <c r="M1576" s="1">
        <v>0.26</v>
      </c>
      <c r="N1576" s="1">
        <v>3.4999999999999999E-6</v>
      </c>
      <c r="O1576" s="1">
        <v>8.9999999999999993E-3</v>
      </c>
      <c r="P1576" s="1">
        <v>8.9999999999999996E-7</v>
      </c>
      <c r="Q1576" s="1">
        <v>5.5260413753767997E-3</v>
      </c>
      <c r="R1576" s="1">
        <v>2.1562498747491399E-4</v>
      </c>
      <c r="S1576" s="16">
        <f t="shared" si="168"/>
        <v>0.26627951381457315</v>
      </c>
      <c r="T1576" s="16">
        <f t="shared" si="169"/>
        <v>1.9716782488587683E-2</v>
      </c>
      <c r="U1576" s="5">
        <f t="shared" si="170"/>
        <v>7.2953291456047441E-4</v>
      </c>
      <c r="V1576" s="18">
        <f t="shared" si="171"/>
        <v>5.4018582160514203E-5</v>
      </c>
      <c r="W1576" s="18">
        <f t="shared" si="172"/>
        <v>4.9697095587673067E-5</v>
      </c>
      <c r="X1576" s="5">
        <f>LOOKUP(G335,'Load Factor Adjustment'!$A$2:$A$15,'Load Factor Adjustment'!$D$2:$D$15)</f>
        <v>0.68571428571428572</v>
      </c>
      <c r="Y1576" s="5">
        <f t="shared" si="173"/>
        <v>5.0025114141289675E-4</v>
      </c>
      <c r="Z1576" s="18">
        <f t="shared" si="174"/>
        <v>3.407800840297582E-5</v>
      </c>
    </row>
    <row r="1577" spans="1:26" ht="15" customHeight="1" x14ac:dyDescent="0.25">
      <c r="A1577" s="2">
        <v>2018</v>
      </c>
      <c r="B1577" s="2">
        <v>2838</v>
      </c>
      <c r="C1577" s="3" t="s">
        <v>9</v>
      </c>
      <c r="D1577" s="4">
        <v>43269</v>
      </c>
      <c r="E1577" s="2">
        <v>7502</v>
      </c>
      <c r="F1577" s="3" t="s">
        <v>5</v>
      </c>
      <c r="G1577" s="3" t="s">
        <v>1</v>
      </c>
      <c r="H1577" s="3" t="s">
        <v>4</v>
      </c>
      <c r="I1577" s="2">
        <v>1965</v>
      </c>
      <c r="J1577" s="2">
        <v>150</v>
      </c>
      <c r="K1577" s="2">
        <v>58</v>
      </c>
      <c r="L1577" s="2">
        <v>0.7</v>
      </c>
      <c r="M1577" s="1">
        <v>12.09</v>
      </c>
      <c r="N1577" s="1">
        <v>2.7999999999999998E-4</v>
      </c>
      <c r="O1577" s="1">
        <v>0.60499999999999998</v>
      </c>
      <c r="P1577" s="1">
        <v>4.3999999999999999E-5</v>
      </c>
      <c r="Q1577" s="1">
        <v>9.7512499800455205E-2</v>
      </c>
      <c r="R1577" s="1">
        <v>6.6310648499986399E-3</v>
      </c>
      <c r="S1577" s="16"/>
      <c r="T1577" s="16"/>
      <c r="U1577" s="5"/>
      <c r="V1577" s="18"/>
      <c r="W1577" s="18"/>
      <c r="X1577" s="5"/>
      <c r="Y1577" s="5"/>
      <c r="Z1577" s="18"/>
    </row>
    <row r="1578" spans="1:26" x14ac:dyDescent="0.25">
      <c r="A1578" s="2">
        <v>2018</v>
      </c>
      <c r="B1578" s="2">
        <v>2838</v>
      </c>
      <c r="C1578" s="3" t="s">
        <v>9</v>
      </c>
      <c r="D1578" s="4">
        <v>43269</v>
      </c>
      <c r="E1578" s="2">
        <v>7503</v>
      </c>
      <c r="F1578" s="3" t="s">
        <v>2</v>
      </c>
      <c r="G1578" s="3" t="s">
        <v>1</v>
      </c>
      <c r="H1578" s="3" t="s">
        <v>0</v>
      </c>
      <c r="I1578" s="2">
        <v>2016</v>
      </c>
      <c r="J1578" s="2">
        <v>150</v>
      </c>
      <c r="K1578" s="2">
        <v>58</v>
      </c>
      <c r="L1578" s="2">
        <v>0.7</v>
      </c>
      <c r="M1578" s="1">
        <v>2.74</v>
      </c>
      <c r="N1578" s="1">
        <v>3.6000000000000001E-5</v>
      </c>
      <c r="O1578" s="1">
        <v>8.9999999999999993E-3</v>
      </c>
      <c r="P1578" s="1">
        <v>8.9999999999999996E-7</v>
      </c>
      <c r="Q1578" s="1">
        <v>1.8574768272622898E-2</v>
      </c>
      <c r="R1578" s="1">
        <v>6.4947912833889098E-5</v>
      </c>
      <c r="S1578" s="16">
        <f t="shared" si="168"/>
        <v>7.8937731527832303E-2</v>
      </c>
      <c r="T1578" s="16">
        <f t="shared" si="169"/>
        <v>6.5661169371647506E-3</v>
      </c>
      <c r="U1578" s="5">
        <f t="shared" si="170"/>
        <v>2.1626775761049945E-4</v>
      </c>
      <c r="V1578" s="18">
        <f t="shared" si="171"/>
        <v>1.798936147168425E-5</v>
      </c>
      <c r="W1578" s="18">
        <f t="shared" si="172"/>
        <v>1.6550212553949511E-5</v>
      </c>
      <c r="X1578" s="5">
        <f>LOOKUP(G337,'Load Factor Adjustment'!$A$2:$A$15,'Load Factor Adjustment'!$D$2:$D$15)</f>
        <v>0.68571428571428572</v>
      </c>
      <c r="Y1578" s="5">
        <f t="shared" si="173"/>
        <v>1.482978909329139E-4</v>
      </c>
      <c r="Z1578" s="18">
        <f t="shared" si="174"/>
        <v>1.1348717179851094E-5</v>
      </c>
    </row>
    <row r="1579" spans="1:26" ht="15" customHeight="1" x14ac:dyDescent="0.25">
      <c r="A1579" s="2">
        <v>2018</v>
      </c>
      <c r="B1579" s="2">
        <v>2839</v>
      </c>
      <c r="C1579" s="3" t="s">
        <v>9</v>
      </c>
      <c r="D1579" s="4">
        <v>43265</v>
      </c>
      <c r="E1579" s="2">
        <v>7500</v>
      </c>
      <c r="F1579" s="3" t="s">
        <v>5</v>
      </c>
      <c r="G1579" s="3" t="s">
        <v>1</v>
      </c>
      <c r="H1579" s="3" t="s">
        <v>4</v>
      </c>
      <c r="I1579" s="2">
        <v>1979</v>
      </c>
      <c r="J1579" s="2">
        <v>100</v>
      </c>
      <c r="K1579" s="2">
        <v>67</v>
      </c>
      <c r="L1579" s="2">
        <v>0.7</v>
      </c>
      <c r="M1579" s="1">
        <v>12.09</v>
      </c>
      <c r="N1579" s="1">
        <v>2.7999999999999998E-4</v>
      </c>
      <c r="O1579" s="1">
        <v>0.60499999999999998</v>
      </c>
      <c r="P1579" s="1">
        <v>4.3999999999999999E-5</v>
      </c>
      <c r="Q1579" s="1">
        <v>6.8871450403365106E-2</v>
      </c>
      <c r="R1579" s="1">
        <v>4.1285648509281504E-3</v>
      </c>
      <c r="S1579" s="16"/>
      <c r="T1579" s="16"/>
      <c r="U1579" s="5"/>
      <c r="V1579" s="18"/>
      <c r="W1579" s="18"/>
      <c r="X1579" s="5"/>
      <c r="Y1579" s="5"/>
      <c r="Z1579" s="18"/>
    </row>
    <row r="1580" spans="1:26" x14ac:dyDescent="0.25">
      <c r="A1580" s="2">
        <v>2018</v>
      </c>
      <c r="B1580" s="2">
        <v>2839</v>
      </c>
      <c r="C1580" s="3" t="s">
        <v>9</v>
      </c>
      <c r="D1580" s="4">
        <v>43265</v>
      </c>
      <c r="E1580" s="2">
        <v>7501</v>
      </c>
      <c r="F1580" s="3" t="s">
        <v>2</v>
      </c>
      <c r="G1580" s="3" t="s">
        <v>1</v>
      </c>
      <c r="H1580" s="3" t="s">
        <v>0</v>
      </c>
      <c r="I1580" s="2">
        <v>2017</v>
      </c>
      <c r="J1580" s="2">
        <v>100</v>
      </c>
      <c r="K1580" s="2">
        <v>61</v>
      </c>
      <c r="L1580" s="2">
        <v>0.7</v>
      </c>
      <c r="M1580" s="1">
        <v>2.74</v>
      </c>
      <c r="N1580" s="1">
        <v>3.6000000000000001E-5</v>
      </c>
      <c r="O1580" s="1">
        <v>8.9999999999999993E-3</v>
      </c>
      <c r="P1580" s="1">
        <v>8.9999999999999996E-7</v>
      </c>
      <c r="Q1580" s="1">
        <v>1.29813269873073E-2</v>
      </c>
      <c r="R1580" s="1">
        <v>4.4479164026780797E-5</v>
      </c>
      <c r="S1580" s="16">
        <f t="shared" si="168"/>
        <v>5.5890123416057806E-2</v>
      </c>
      <c r="T1580" s="16">
        <f t="shared" si="169"/>
        <v>4.0840856869013694E-3</v>
      </c>
      <c r="U1580" s="5">
        <f t="shared" si="170"/>
        <v>1.5312362579741865E-4</v>
      </c>
      <c r="V1580" s="18">
        <f t="shared" si="171"/>
        <v>1.1189275854524299E-5</v>
      </c>
      <c r="W1580" s="18">
        <f t="shared" si="172"/>
        <v>1.0294133786162357E-5</v>
      </c>
      <c r="X1580" s="5">
        <f>LOOKUP(G339,'Load Factor Adjustment'!$A$2:$A$15,'Load Factor Adjustment'!$D$2:$D$15)</f>
        <v>0.68571428571428572</v>
      </c>
      <c r="Y1580" s="5">
        <f t="shared" si="173"/>
        <v>1.049990576896585E-4</v>
      </c>
      <c r="Z1580" s="18">
        <f t="shared" si="174"/>
        <v>7.0588345962256163E-6</v>
      </c>
    </row>
    <row r="1581" spans="1:26" ht="15" customHeight="1" x14ac:dyDescent="0.25">
      <c r="A1581" s="2">
        <v>2018</v>
      </c>
      <c r="B1581" s="2">
        <v>2840</v>
      </c>
      <c r="C1581" s="3" t="s">
        <v>11</v>
      </c>
      <c r="D1581" s="4">
        <v>43245</v>
      </c>
      <c r="E1581" s="2">
        <v>7498</v>
      </c>
      <c r="F1581" s="3" t="s">
        <v>5</v>
      </c>
      <c r="G1581" s="3" t="s">
        <v>1</v>
      </c>
      <c r="H1581" s="3" t="s">
        <v>4</v>
      </c>
      <c r="I1581" s="2">
        <v>1972</v>
      </c>
      <c r="J1581" s="2">
        <v>525</v>
      </c>
      <c r="K1581" s="2">
        <v>150</v>
      </c>
      <c r="L1581" s="2">
        <v>0.7</v>
      </c>
      <c r="M1581" s="1">
        <v>11.16</v>
      </c>
      <c r="N1581" s="1">
        <v>2.5999999999999998E-4</v>
      </c>
      <c r="O1581" s="1">
        <v>0.39600000000000002</v>
      </c>
      <c r="P1581" s="1">
        <v>2.8799999999999999E-5</v>
      </c>
      <c r="Q1581" s="1">
        <v>0.86770830980062297</v>
      </c>
      <c r="R1581" s="1">
        <v>4.5062498518646597E-2</v>
      </c>
      <c r="S1581" s="16"/>
      <c r="T1581" s="16"/>
      <c r="U1581" s="5"/>
      <c r="V1581" s="18"/>
      <c r="W1581" s="18"/>
      <c r="X1581" s="5"/>
      <c r="Y1581" s="5"/>
      <c r="Z1581" s="18"/>
    </row>
    <row r="1582" spans="1:26" x14ac:dyDescent="0.25">
      <c r="A1582" s="2">
        <v>2018</v>
      </c>
      <c r="B1582" s="2">
        <v>2840</v>
      </c>
      <c r="C1582" s="3" t="s">
        <v>11</v>
      </c>
      <c r="D1582" s="4">
        <v>43245</v>
      </c>
      <c r="E1582" s="2">
        <v>7499</v>
      </c>
      <c r="F1582" s="3" t="s">
        <v>2</v>
      </c>
      <c r="G1582" s="3" t="s">
        <v>1</v>
      </c>
      <c r="H1582" s="3" t="s">
        <v>0</v>
      </c>
      <c r="I1582" s="2">
        <v>2018</v>
      </c>
      <c r="J1582" s="2">
        <v>525</v>
      </c>
      <c r="K1582" s="2">
        <v>114</v>
      </c>
      <c r="L1582" s="2">
        <v>0.7</v>
      </c>
      <c r="M1582" s="1">
        <v>0.26</v>
      </c>
      <c r="N1582" s="1">
        <v>3.9999999999999998E-6</v>
      </c>
      <c r="O1582" s="1">
        <v>8.9999999999999993E-3</v>
      </c>
      <c r="P1582" s="1">
        <v>3.9999999999999998E-7</v>
      </c>
      <c r="Q1582" s="1">
        <v>1.2491839623406701E-2</v>
      </c>
      <c r="R1582" s="1">
        <v>4.6411455810442201E-4</v>
      </c>
      <c r="S1582" s="16">
        <f t="shared" si="168"/>
        <v>0.85521647017721625</v>
      </c>
      <c r="T1582" s="16">
        <f t="shared" si="169"/>
        <v>4.4598383960542172E-2</v>
      </c>
      <c r="U1582" s="5">
        <f t="shared" si="170"/>
        <v>2.3430588224033324E-3</v>
      </c>
      <c r="V1582" s="18">
        <f t="shared" si="171"/>
        <v>1.2218735331655388E-4</v>
      </c>
      <c r="W1582" s="18">
        <f t="shared" si="172"/>
        <v>1.1241236505122958E-4</v>
      </c>
      <c r="X1582" s="5">
        <f>LOOKUP(G341,'Load Factor Adjustment'!$A$2:$A$15,'Load Factor Adjustment'!$D$2:$D$15)</f>
        <v>0.68571428571428572</v>
      </c>
      <c r="Y1582" s="5">
        <f t="shared" si="173"/>
        <v>1.6066689067908565E-3</v>
      </c>
      <c r="Z1582" s="18">
        <f t="shared" si="174"/>
        <v>7.7082764606557422E-5</v>
      </c>
    </row>
    <row r="1583" spans="1:26" ht="15" customHeight="1" x14ac:dyDescent="0.25">
      <c r="A1583" s="2">
        <v>2018</v>
      </c>
      <c r="B1583" s="2">
        <v>2841</v>
      </c>
      <c r="C1583" s="3" t="s">
        <v>11</v>
      </c>
      <c r="D1583" s="4">
        <v>43258</v>
      </c>
      <c r="E1583" s="2">
        <v>7496</v>
      </c>
      <c r="F1583" s="3" t="s">
        <v>5</v>
      </c>
      <c r="G1583" s="3" t="s">
        <v>1</v>
      </c>
      <c r="H1583" s="3" t="s">
        <v>8</v>
      </c>
      <c r="I1583" s="2">
        <v>2002</v>
      </c>
      <c r="J1583" s="2">
        <v>500</v>
      </c>
      <c r="K1583" s="2">
        <v>96</v>
      </c>
      <c r="L1583" s="2">
        <v>0.7</v>
      </c>
      <c r="M1583" s="1">
        <v>6.54</v>
      </c>
      <c r="N1583" s="1">
        <v>1.4999999999999999E-4</v>
      </c>
      <c r="O1583" s="1">
        <v>0.55200000000000005</v>
      </c>
      <c r="P1583" s="1">
        <v>4.0200000000000001E-5</v>
      </c>
      <c r="Q1583" s="1">
        <v>0.30055555179495902</v>
      </c>
      <c r="R1583" s="1">
        <v>3.6077776850490399E-2</v>
      </c>
      <c r="S1583" s="16"/>
      <c r="T1583" s="16"/>
      <c r="U1583" s="5"/>
      <c r="V1583" s="18"/>
      <c r="W1583" s="18"/>
      <c r="X1583" s="5"/>
      <c r="Y1583" s="5"/>
      <c r="Z1583" s="18"/>
    </row>
    <row r="1584" spans="1:26" x14ac:dyDescent="0.25">
      <c r="A1584" s="2">
        <v>2018</v>
      </c>
      <c r="B1584" s="2">
        <v>2841</v>
      </c>
      <c r="C1584" s="3" t="s">
        <v>11</v>
      </c>
      <c r="D1584" s="4">
        <v>43258</v>
      </c>
      <c r="E1584" s="2">
        <v>7497</v>
      </c>
      <c r="F1584" s="3" t="s">
        <v>2</v>
      </c>
      <c r="G1584" s="3" t="s">
        <v>1</v>
      </c>
      <c r="H1584" s="3" t="s">
        <v>0</v>
      </c>
      <c r="I1584" s="2">
        <v>2017</v>
      </c>
      <c r="J1584" s="2">
        <v>500</v>
      </c>
      <c r="K1584" s="2">
        <v>106</v>
      </c>
      <c r="L1584" s="2">
        <v>0.7</v>
      </c>
      <c r="M1584" s="1">
        <v>2.3199999999999998</v>
      </c>
      <c r="N1584" s="1">
        <v>3.0000000000000001E-5</v>
      </c>
      <c r="O1584" s="1">
        <v>0.112</v>
      </c>
      <c r="P1584" s="1">
        <v>7.9999999999999996E-6</v>
      </c>
      <c r="Q1584" s="1">
        <v>9.7943668364013303E-2</v>
      </c>
      <c r="R1584" s="1">
        <v>5.3981481955302901E-3</v>
      </c>
      <c r="S1584" s="16">
        <f t="shared" si="168"/>
        <v>0.20261188343094572</v>
      </c>
      <c r="T1584" s="16">
        <f t="shared" si="169"/>
        <v>3.0679628654960107E-2</v>
      </c>
      <c r="U1584" s="5">
        <f t="shared" si="170"/>
        <v>5.5510105049574171E-4</v>
      </c>
      <c r="V1584" s="18">
        <f t="shared" si="171"/>
        <v>8.4053777136877003E-5</v>
      </c>
      <c r="W1584" s="18">
        <f t="shared" si="172"/>
        <v>7.732947496592685E-5</v>
      </c>
      <c r="X1584" s="5">
        <f>LOOKUP(G343,'Load Factor Adjustment'!$A$2:$A$15,'Load Factor Adjustment'!$D$2:$D$15)</f>
        <v>0.68571428571428572</v>
      </c>
      <c r="Y1584" s="5">
        <f t="shared" si="173"/>
        <v>3.8064072033993718E-4</v>
      </c>
      <c r="Z1584" s="18">
        <f t="shared" si="174"/>
        <v>5.302592569092127E-5</v>
      </c>
    </row>
    <row r="1585" spans="1:26" ht="15" customHeight="1" x14ac:dyDescent="0.25">
      <c r="A1585" s="2">
        <v>2018</v>
      </c>
      <c r="B1585" s="2">
        <v>2842</v>
      </c>
      <c r="C1585" s="3" t="s">
        <v>11</v>
      </c>
      <c r="D1585" s="4">
        <v>43262</v>
      </c>
      <c r="E1585" s="2">
        <v>7494</v>
      </c>
      <c r="F1585" s="3" t="s">
        <v>5</v>
      </c>
      <c r="G1585" s="3" t="s">
        <v>1</v>
      </c>
      <c r="H1585" s="3" t="s">
        <v>4</v>
      </c>
      <c r="I1585" s="2">
        <v>1995</v>
      </c>
      <c r="J1585" s="2">
        <v>800</v>
      </c>
      <c r="K1585" s="2">
        <v>114</v>
      </c>
      <c r="L1585" s="2">
        <v>0.7</v>
      </c>
      <c r="M1585" s="1">
        <v>8.17</v>
      </c>
      <c r="N1585" s="1">
        <v>1.9000000000000001E-4</v>
      </c>
      <c r="O1585" s="1">
        <v>0.47899999999999998</v>
      </c>
      <c r="P1585" s="1">
        <v>3.6100000000000003E-5</v>
      </c>
      <c r="Q1585" s="1">
        <v>0.73537036837896597</v>
      </c>
      <c r="R1585" s="1">
        <v>6.41918495558743E-2</v>
      </c>
      <c r="S1585" s="16"/>
      <c r="T1585" s="16"/>
      <c r="U1585" s="5"/>
      <c r="V1585" s="18"/>
      <c r="W1585" s="18"/>
      <c r="X1585" s="5"/>
      <c r="Y1585" s="5"/>
      <c r="Z1585" s="18"/>
    </row>
    <row r="1586" spans="1:26" x14ac:dyDescent="0.25">
      <c r="A1586" s="2">
        <v>2018</v>
      </c>
      <c r="B1586" s="2">
        <v>2842</v>
      </c>
      <c r="C1586" s="3" t="s">
        <v>11</v>
      </c>
      <c r="D1586" s="4">
        <v>43262</v>
      </c>
      <c r="E1586" s="2">
        <v>7495</v>
      </c>
      <c r="F1586" s="3" t="s">
        <v>2</v>
      </c>
      <c r="G1586" s="3" t="s">
        <v>1</v>
      </c>
      <c r="H1586" s="3" t="s">
        <v>0</v>
      </c>
      <c r="I1586" s="2">
        <v>2017</v>
      </c>
      <c r="J1586" s="2">
        <v>800</v>
      </c>
      <c r="K1586" s="2">
        <v>115</v>
      </c>
      <c r="L1586" s="2">
        <v>0.7</v>
      </c>
      <c r="M1586" s="1">
        <v>0.26</v>
      </c>
      <c r="N1586" s="1">
        <v>3.9999999999999998E-6</v>
      </c>
      <c r="O1586" s="1">
        <v>8.9999999999999993E-3</v>
      </c>
      <c r="P1586" s="1">
        <v>3.9999999999999998E-7</v>
      </c>
      <c r="Q1586" s="1">
        <v>1.9592591579074101E-2</v>
      </c>
      <c r="R1586" s="1">
        <v>7.5246909681254601E-4</v>
      </c>
      <c r="S1586" s="16">
        <f t="shared" si="168"/>
        <v>0.71577777679989185</v>
      </c>
      <c r="T1586" s="16">
        <f t="shared" si="169"/>
        <v>6.343938045906175E-2</v>
      </c>
      <c r="U1586" s="5">
        <f t="shared" si="170"/>
        <v>1.9610350049312107E-3</v>
      </c>
      <c r="V1586" s="18">
        <f t="shared" si="171"/>
        <v>1.7380652180564864E-4</v>
      </c>
      <c r="W1586" s="18">
        <f t="shared" si="172"/>
        <v>1.5990200006119675E-4</v>
      </c>
      <c r="X1586" s="5">
        <f>LOOKUP(G345,'Load Factor Adjustment'!$A$2:$A$15,'Load Factor Adjustment'!$D$2:$D$15)</f>
        <v>0.68571428571428572</v>
      </c>
      <c r="Y1586" s="5">
        <f t="shared" si="173"/>
        <v>1.344709717667116E-3</v>
      </c>
      <c r="Z1586" s="18">
        <f t="shared" si="174"/>
        <v>1.096470857562492E-4</v>
      </c>
    </row>
    <row r="1587" spans="1:26" ht="15" customHeight="1" x14ac:dyDescent="0.25">
      <c r="A1587" s="2">
        <v>2018</v>
      </c>
      <c r="B1587" s="2">
        <v>2843</v>
      </c>
      <c r="C1587" s="3" t="s">
        <v>11</v>
      </c>
      <c r="D1587" s="4">
        <v>43262</v>
      </c>
      <c r="E1587" s="2">
        <v>7492</v>
      </c>
      <c r="F1587" s="3" t="s">
        <v>5</v>
      </c>
      <c r="G1587" s="3" t="s">
        <v>1</v>
      </c>
      <c r="H1587" s="3" t="s">
        <v>4</v>
      </c>
      <c r="I1587" s="2">
        <v>1965</v>
      </c>
      <c r="J1587" s="2">
        <v>500</v>
      </c>
      <c r="K1587" s="2">
        <v>73</v>
      </c>
      <c r="L1587" s="2">
        <v>0.7</v>
      </c>
      <c r="M1587" s="1">
        <v>12.09</v>
      </c>
      <c r="N1587" s="1">
        <v>2.7999999999999998E-4</v>
      </c>
      <c r="O1587" s="1">
        <v>0.60499999999999998</v>
      </c>
      <c r="P1587" s="1">
        <v>4.3999999999999999E-5</v>
      </c>
      <c r="Q1587" s="1">
        <v>0.435127314229525</v>
      </c>
      <c r="R1587" s="1">
        <v>3.19093365296617E-2</v>
      </c>
      <c r="S1587" s="16"/>
      <c r="T1587" s="16"/>
      <c r="U1587" s="5"/>
      <c r="V1587" s="18"/>
      <c r="W1587" s="18"/>
      <c r="X1587" s="5"/>
      <c r="Y1587" s="5"/>
      <c r="Z1587" s="18"/>
    </row>
    <row r="1588" spans="1:26" x14ac:dyDescent="0.25">
      <c r="A1588" s="2">
        <v>2018</v>
      </c>
      <c r="B1588" s="2">
        <v>2843</v>
      </c>
      <c r="C1588" s="3" t="s">
        <v>11</v>
      </c>
      <c r="D1588" s="4">
        <v>43262</v>
      </c>
      <c r="E1588" s="2">
        <v>7493</v>
      </c>
      <c r="F1588" s="3" t="s">
        <v>2</v>
      </c>
      <c r="G1588" s="3" t="s">
        <v>1</v>
      </c>
      <c r="H1588" s="3" t="s">
        <v>0</v>
      </c>
      <c r="I1588" s="2">
        <v>2017</v>
      </c>
      <c r="J1588" s="2">
        <v>500</v>
      </c>
      <c r="K1588" s="2">
        <v>74</v>
      </c>
      <c r="L1588" s="2">
        <v>0.7</v>
      </c>
      <c r="M1588" s="1">
        <v>2.74</v>
      </c>
      <c r="N1588" s="1">
        <v>3.6000000000000001E-5</v>
      </c>
      <c r="O1588" s="1">
        <v>8.9999999999999993E-3</v>
      </c>
      <c r="P1588" s="1">
        <v>8.9999999999999996E-7</v>
      </c>
      <c r="Q1588" s="1">
        <v>8.0794752073644893E-2</v>
      </c>
      <c r="R1588" s="1">
        <v>3.2118053723996601E-4</v>
      </c>
      <c r="S1588" s="16">
        <f t="shared" si="168"/>
        <v>0.3543325621558801</v>
      </c>
      <c r="T1588" s="16">
        <f t="shared" si="169"/>
        <v>3.1588155992421735E-2</v>
      </c>
      <c r="U1588" s="5">
        <f t="shared" si="170"/>
        <v>9.7077414289282224E-4</v>
      </c>
      <c r="V1588" s="18">
        <f t="shared" si="171"/>
        <v>8.6542893129922557E-5</v>
      </c>
      <c r="W1588" s="18">
        <f t="shared" si="172"/>
        <v>7.9619461679528752E-5</v>
      </c>
      <c r="X1588" s="5">
        <f>LOOKUP(G347,'Load Factor Adjustment'!$A$2:$A$15,'Load Factor Adjustment'!$D$2:$D$15)</f>
        <v>0.68571428571428572</v>
      </c>
      <c r="Y1588" s="5">
        <f t="shared" si="173"/>
        <v>6.6567369798364959E-4</v>
      </c>
      <c r="Z1588" s="18">
        <f t="shared" si="174"/>
        <v>5.4596202294533999E-5</v>
      </c>
    </row>
    <row r="1589" spans="1:26" ht="15" customHeight="1" x14ac:dyDescent="0.25">
      <c r="A1589" s="2">
        <v>2017</v>
      </c>
      <c r="B1589" s="2">
        <v>2844</v>
      </c>
      <c r="C1589" s="3" t="s">
        <v>16</v>
      </c>
      <c r="D1589" s="4">
        <v>43234</v>
      </c>
      <c r="E1589" s="2">
        <v>7430</v>
      </c>
      <c r="F1589" s="3" t="s">
        <v>5</v>
      </c>
      <c r="G1589" s="3" t="s">
        <v>1</v>
      </c>
      <c r="H1589" s="3" t="s">
        <v>6</v>
      </c>
      <c r="I1589" s="2">
        <v>2006</v>
      </c>
      <c r="J1589" s="2">
        <v>1200</v>
      </c>
      <c r="K1589" s="2">
        <v>90</v>
      </c>
      <c r="L1589" s="2">
        <v>0.7</v>
      </c>
      <c r="M1589" s="1">
        <v>4.75</v>
      </c>
      <c r="N1589" s="1">
        <v>7.1000000000000005E-5</v>
      </c>
      <c r="O1589" s="1">
        <v>0.192</v>
      </c>
      <c r="P1589" s="1">
        <v>1.4100000000000001E-5</v>
      </c>
      <c r="Q1589" s="1">
        <v>0.46683332759137502</v>
      </c>
      <c r="R1589" s="1">
        <v>3.0099999670459301E-2</v>
      </c>
      <c r="S1589" s="16"/>
      <c r="T1589" s="16"/>
      <c r="U1589" s="5"/>
      <c r="V1589" s="18"/>
      <c r="W1589" s="18"/>
      <c r="X1589" s="5"/>
      <c r="Y1589" s="5"/>
      <c r="Z1589" s="18"/>
    </row>
    <row r="1590" spans="1:26" x14ac:dyDescent="0.25">
      <c r="A1590" s="2">
        <v>2017</v>
      </c>
      <c r="B1590" s="2">
        <v>2844</v>
      </c>
      <c r="C1590" s="3" t="s">
        <v>16</v>
      </c>
      <c r="D1590" s="4">
        <v>43234</v>
      </c>
      <c r="E1590" s="2">
        <v>7491</v>
      </c>
      <c r="F1590" s="3" t="s">
        <v>2</v>
      </c>
      <c r="G1590" s="3" t="s">
        <v>1</v>
      </c>
      <c r="H1590" s="3" t="s">
        <v>28</v>
      </c>
      <c r="I1590" s="2">
        <v>2014</v>
      </c>
      <c r="J1590" s="2">
        <v>1200</v>
      </c>
      <c r="K1590" s="2">
        <v>105</v>
      </c>
      <c r="L1590" s="2">
        <v>0.7</v>
      </c>
      <c r="M1590" s="1">
        <v>2.15</v>
      </c>
      <c r="N1590" s="1">
        <v>2.6999999999999999E-5</v>
      </c>
      <c r="O1590" s="1">
        <v>8.9999999999999993E-3</v>
      </c>
      <c r="P1590" s="1">
        <v>3.9999999999999998E-7</v>
      </c>
      <c r="Q1590" s="1">
        <v>0.22477778324822101</v>
      </c>
      <c r="R1590" s="1">
        <v>1.10833327951846E-3</v>
      </c>
      <c r="S1590" s="16">
        <f t="shared" si="168"/>
        <v>0.24205554434315402</v>
      </c>
      <c r="T1590" s="16">
        <f t="shared" si="169"/>
        <v>2.8991666390940841E-2</v>
      </c>
      <c r="U1590" s="5">
        <f t="shared" si="170"/>
        <v>6.6316587491275071E-4</v>
      </c>
      <c r="V1590" s="18">
        <f t="shared" si="171"/>
        <v>7.9429222988879018E-5</v>
      </c>
      <c r="W1590" s="18">
        <f t="shared" si="172"/>
        <v>7.3074885149768706E-5</v>
      </c>
      <c r="X1590" s="5">
        <f>LOOKUP(G349,'Load Factor Adjustment'!$A$2:$A$15,'Load Factor Adjustment'!$D$2:$D$15)</f>
        <v>0.97560975609756106</v>
      </c>
      <c r="Y1590" s="5">
        <f t="shared" si="173"/>
        <v>6.469910974758544E-4</v>
      </c>
      <c r="Z1590" s="18">
        <f t="shared" si="174"/>
        <v>7.1292570877823131E-5</v>
      </c>
    </row>
    <row r="1591" spans="1:26" ht="15" customHeight="1" x14ac:dyDescent="0.25">
      <c r="A1591" s="2">
        <v>2017</v>
      </c>
      <c r="B1591" s="2">
        <v>2845</v>
      </c>
      <c r="C1591" s="3" t="s">
        <v>25</v>
      </c>
      <c r="D1591" s="4">
        <v>43151</v>
      </c>
      <c r="E1591" s="2">
        <v>7489</v>
      </c>
      <c r="F1591" s="3" t="s">
        <v>5</v>
      </c>
      <c r="G1591" s="3" t="s">
        <v>1</v>
      </c>
      <c r="H1591" s="3" t="s">
        <v>6</v>
      </c>
      <c r="I1591" s="2">
        <v>2005</v>
      </c>
      <c r="J1591" s="2">
        <v>800</v>
      </c>
      <c r="K1591" s="2">
        <v>105</v>
      </c>
      <c r="L1591" s="2">
        <v>0.7</v>
      </c>
      <c r="M1591" s="1">
        <v>4.1500000000000004</v>
      </c>
      <c r="N1591" s="1">
        <v>6.0000000000000002E-5</v>
      </c>
      <c r="O1591" s="1">
        <v>0.128</v>
      </c>
      <c r="P1591" s="1">
        <v>9.3999999999999998E-6</v>
      </c>
      <c r="Q1591" s="1">
        <v>0.31564814777501499</v>
      </c>
      <c r="R1591" s="1">
        <v>1.56074073226782E-2</v>
      </c>
      <c r="S1591" s="16"/>
      <c r="T1591" s="16"/>
      <c r="U1591" s="5"/>
      <c r="V1591" s="18"/>
      <c r="W1591" s="18"/>
      <c r="X1591" s="5"/>
      <c r="Y1591" s="5"/>
      <c r="Z1591" s="18"/>
    </row>
    <row r="1592" spans="1:26" x14ac:dyDescent="0.25">
      <c r="A1592" s="2">
        <v>2017</v>
      </c>
      <c r="B1592" s="2">
        <v>2845</v>
      </c>
      <c r="C1592" s="3" t="s">
        <v>25</v>
      </c>
      <c r="D1592" s="4">
        <v>43151</v>
      </c>
      <c r="E1592" s="2">
        <v>7490</v>
      </c>
      <c r="F1592" s="3" t="s">
        <v>2</v>
      </c>
      <c r="G1592" s="3" t="s">
        <v>1</v>
      </c>
      <c r="H1592" s="3" t="s">
        <v>0</v>
      </c>
      <c r="I1592" s="2">
        <v>2018</v>
      </c>
      <c r="J1592" s="2">
        <v>800</v>
      </c>
      <c r="K1592" s="2">
        <v>115</v>
      </c>
      <c r="L1592" s="2">
        <v>0.7</v>
      </c>
      <c r="M1592" s="1">
        <v>0.26</v>
      </c>
      <c r="N1592" s="1">
        <v>3.9999999999999998E-6</v>
      </c>
      <c r="O1592" s="1">
        <v>8.9999999999999993E-3</v>
      </c>
      <c r="P1592" s="1">
        <v>3.9999999999999998E-7</v>
      </c>
      <c r="Q1592" s="1">
        <v>1.9592591579074101E-2</v>
      </c>
      <c r="R1592" s="1">
        <v>7.5246909681254601E-4</v>
      </c>
      <c r="S1592" s="16">
        <f t="shared" si="168"/>
        <v>0.29605555619594087</v>
      </c>
      <c r="T1592" s="16">
        <f t="shared" si="169"/>
        <v>1.4854938225865654E-2</v>
      </c>
      <c r="U1592" s="5">
        <f t="shared" si="170"/>
        <v>8.1111111286559143E-4</v>
      </c>
      <c r="V1592" s="18">
        <f t="shared" si="171"/>
        <v>4.0698460892782614E-5</v>
      </c>
      <c r="W1592" s="18">
        <f t="shared" si="172"/>
        <v>3.7442584021360005E-5</v>
      </c>
      <c r="X1592" s="5">
        <f>LOOKUP(G351,'Load Factor Adjustment'!$A$2:$A$15,'Load Factor Adjustment'!$D$2:$D$15)</f>
        <v>0.68571428571428572</v>
      </c>
      <c r="Y1592" s="5">
        <f t="shared" si="173"/>
        <v>5.5619047739354844E-4</v>
      </c>
      <c r="Z1592" s="18">
        <f t="shared" si="174"/>
        <v>2.5674914757504003E-5</v>
      </c>
    </row>
    <row r="1593" spans="1:26" ht="15" customHeight="1" x14ac:dyDescent="0.25">
      <c r="A1593" s="2">
        <v>2018</v>
      </c>
      <c r="B1593" s="2">
        <v>2846</v>
      </c>
      <c r="C1593" s="3" t="s">
        <v>10</v>
      </c>
      <c r="D1593" s="4">
        <v>43273</v>
      </c>
      <c r="E1593" s="2">
        <v>7488</v>
      </c>
      <c r="F1593" s="3" t="s">
        <v>5</v>
      </c>
      <c r="G1593" s="3" t="s">
        <v>1</v>
      </c>
      <c r="H1593" s="3" t="s">
        <v>4</v>
      </c>
      <c r="I1593" s="2">
        <v>1961</v>
      </c>
      <c r="J1593" s="2">
        <v>500</v>
      </c>
      <c r="K1593" s="2">
        <v>38</v>
      </c>
      <c r="L1593" s="2">
        <v>0.7</v>
      </c>
      <c r="M1593" s="1">
        <v>6.51</v>
      </c>
      <c r="N1593" s="1">
        <v>9.7999999999999997E-5</v>
      </c>
      <c r="O1593" s="1">
        <v>0.54700000000000004</v>
      </c>
      <c r="P1593" s="1">
        <v>4.2400000000000001E-5</v>
      </c>
      <c r="Q1593" s="1">
        <v>0.11268055642859701</v>
      </c>
      <c r="R1593" s="1">
        <v>1.5478548823459099E-2</v>
      </c>
      <c r="S1593" s="16"/>
      <c r="T1593" s="16"/>
      <c r="U1593" s="5"/>
      <c r="V1593" s="18"/>
      <c r="W1593" s="18"/>
      <c r="X1593" s="5"/>
      <c r="Y1593" s="5"/>
      <c r="Z1593" s="18"/>
    </row>
    <row r="1594" spans="1:26" x14ac:dyDescent="0.25">
      <c r="A1594" s="2">
        <v>2018</v>
      </c>
      <c r="B1594" s="2">
        <v>2846</v>
      </c>
      <c r="C1594" s="3" t="s">
        <v>10</v>
      </c>
      <c r="D1594" s="4">
        <v>43273</v>
      </c>
      <c r="E1594" s="2">
        <v>7691</v>
      </c>
      <c r="F1594" s="3" t="s">
        <v>2</v>
      </c>
      <c r="G1594" s="3" t="s">
        <v>1</v>
      </c>
      <c r="H1594" s="3" t="s">
        <v>0</v>
      </c>
      <c r="I1594" s="2">
        <v>2015</v>
      </c>
      <c r="J1594" s="2">
        <v>500</v>
      </c>
      <c r="K1594" s="2">
        <v>47</v>
      </c>
      <c r="L1594" s="2">
        <v>0.7</v>
      </c>
      <c r="M1594" s="1">
        <v>2.75</v>
      </c>
      <c r="N1594" s="1">
        <v>5.7000000000000003E-5</v>
      </c>
      <c r="O1594" s="1">
        <v>8.9999999999999993E-3</v>
      </c>
      <c r="P1594" s="1">
        <v>9.9999999999999995E-7</v>
      </c>
      <c r="Q1594" s="1">
        <v>5.2448880329806498E-2</v>
      </c>
      <c r="R1594" s="1">
        <v>2.0852622387710701E-4</v>
      </c>
      <c r="S1594" s="16">
        <f t="shared" si="168"/>
        <v>6.0231676098790508E-2</v>
      </c>
      <c r="T1594" s="16">
        <f t="shared" si="169"/>
        <v>1.5270022599581993E-2</v>
      </c>
      <c r="U1594" s="5">
        <f t="shared" si="170"/>
        <v>1.6501829068161784E-4</v>
      </c>
      <c r="V1594" s="18">
        <f t="shared" si="171"/>
        <v>4.1835678355019158E-5</v>
      </c>
      <c r="W1594" s="18">
        <f t="shared" si="172"/>
        <v>3.8488824086617625E-5</v>
      </c>
      <c r="X1594" s="5">
        <f>LOOKUP(G353,'Load Factor Adjustment'!$A$2:$A$15,'Load Factor Adjustment'!$D$2:$D$15)</f>
        <v>0.68571428571428572</v>
      </c>
      <c r="Y1594" s="5">
        <f t="shared" si="173"/>
        <v>1.1315539932453795E-4</v>
      </c>
      <c r="Z1594" s="18">
        <f t="shared" si="174"/>
        <v>2.6392336516537801E-5</v>
      </c>
    </row>
    <row r="1595" spans="1:26" ht="15" customHeight="1" x14ac:dyDescent="0.25">
      <c r="A1595" s="2">
        <v>2018</v>
      </c>
      <c r="B1595" s="2">
        <v>2847</v>
      </c>
      <c r="C1595" s="3" t="s">
        <v>10</v>
      </c>
      <c r="D1595" s="4">
        <v>43273</v>
      </c>
      <c r="E1595" s="2">
        <v>7486</v>
      </c>
      <c r="F1595" s="3" t="s">
        <v>5</v>
      </c>
      <c r="G1595" s="3" t="s">
        <v>1</v>
      </c>
      <c r="H1595" s="3" t="s">
        <v>8</v>
      </c>
      <c r="I1595" s="2">
        <v>2003</v>
      </c>
      <c r="J1595" s="2">
        <v>750</v>
      </c>
      <c r="K1595" s="2">
        <v>92</v>
      </c>
      <c r="L1595" s="2">
        <v>0.7</v>
      </c>
      <c r="M1595" s="1">
        <v>6.54</v>
      </c>
      <c r="N1595" s="1">
        <v>1.4999999999999999E-4</v>
      </c>
      <c r="O1595" s="1">
        <v>0.55200000000000005</v>
      </c>
      <c r="P1595" s="1">
        <v>4.0200000000000001E-5</v>
      </c>
      <c r="Q1595" s="1">
        <v>0.44402777273689598</v>
      </c>
      <c r="R1595" s="1">
        <v>5.5072220875495501E-2</v>
      </c>
      <c r="S1595" s="16"/>
      <c r="T1595" s="16"/>
      <c r="U1595" s="5"/>
      <c r="V1595" s="18"/>
      <c r="W1595" s="18"/>
      <c r="X1595" s="5"/>
      <c r="Y1595" s="5"/>
      <c r="Z1595" s="18"/>
    </row>
    <row r="1596" spans="1:26" x14ac:dyDescent="0.25">
      <c r="A1596" s="2">
        <v>2018</v>
      </c>
      <c r="B1596" s="2">
        <v>2847</v>
      </c>
      <c r="C1596" s="3" t="s">
        <v>10</v>
      </c>
      <c r="D1596" s="4">
        <v>43273</v>
      </c>
      <c r="E1596" s="2">
        <v>7487</v>
      </c>
      <c r="F1596" s="3" t="s">
        <v>2</v>
      </c>
      <c r="G1596" s="3" t="s">
        <v>1</v>
      </c>
      <c r="H1596" s="3" t="s">
        <v>0</v>
      </c>
      <c r="I1596" s="2">
        <v>2017</v>
      </c>
      <c r="J1596" s="2">
        <v>750</v>
      </c>
      <c r="K1596" s="2">
        <v>107</v>
      </c>
      <c r="L1596" s="2">
        <v>0.7</v>
      </c>
      <c r="M1596" s="1">
        <v>0.26</v>
      </c>
      <c r="N1596" s="1">
        <v>3.9999999999999998E-6</v>
      </c>
      <c r="O1596" s="1">
        <v>8.9999999999999993E-3</v>
      </c>
      <c r="P1596" s="1">
        <v>3.9999999999999998E-7</v>
      </c>
      <c r="Q1596" s="1">
        <v>1.70283555986178E-2</v>
      </c>
      <c r="R1596" s="1">
        <v>6.5017357713396896E-4</v>
      </c>
      <c r="S1596" s="16">
        <f t="shared" si="168"/>
        <v>0.42699941713827816</v>
      </c>
      <c r="T1596" s="16">
        <f t="shared" si="169"/>
        <v>5.4422047298361531E-2</v>
      </c>
      <c r="U1596" s="5">
        <f t="shared" si="170"/>
        <v>1.1698614168172005E-3</v>
      </c>
      <c r="V1596" s="18">
        <f t="shared" si="171"/>
        <v>1.4910149944756583E-4</v>
      </c>
      <c r="W1596" s="18">
        <f t="shared" si="172"/>
        <v>1.3717337949176056E-4</v>
      </c>
      <c r="X1596" s="5">
        <f>LOOKUP(G355,'Load Factor Adjustment'!$A$2:$A$15,'Load Factor Adjustment'!$D$2:$D$15)</f>
        <v>0.68571428571428572</v>
      </c>
      <c r="Y1596" s="5">
        <f t="shared" si="173"/>
        <v>8.0219068581750884E-4</v>
      </c>
      <c r="Z1596" s="18">
        <f t="shared" si="174"/>
        <v>9.4061745937207246E-5</v>
      </c>
    </row>
    <row r="1597" spans="1:26" ht="15" customHeight="1" x14ac:dyDescent="0.25">
      <c r="A1597" s="2">
        <v>2018</v>
      </c>
      <c r="B1597" s="2">
        <v>2848</v>
      </c>
      <c r="C1597" s="3" t="s">
        <v>10</v>
      </c>
      <c r="D1597" s="4">
        <v>43273</v>
      </c>
      <c r="E1597" s="2">
        <v>7484</v>
      </c>
      <c r="F1597" s="3" t="s">
        <v>5</v>
      </c>
      <c r="G1597" s="3" t="s">
        <v>1</v>
      </c>
      <c r="H1597" s="3" t="s">
        <v>6</v>
      </c>
      <c r="I1597" s="2">
        <v>2005</v>
      </c>
      <c r="J1597" s="2">
        <v>750</v>
      </c>
      <c r="K1597" s="2">
        <v>85</v>
      </c>
      <c r="L1597" s="2">
        <v>0.7</v>
      </c>
      <c r="M1597" s="1">
        <v>4.75</v>
      </c>
      <c r="N1597" s="1">
        <v>7.1000000000000005E-5</v>
      </c>
      <c r="O1597" s="1">
        <v>0.192</v>
      </c>
      <c r="P1597" s="1">
        <v>1.4100000000000001E-5</v>
      </c>
      <c r="Q1597" s="1">
        <v>0.275561339203242</v>
      </c>
      <c r="R1597" s="1">
        <v>1.7767360916590501E-2</v>
      </c>
      <c r="S1597" s="16"/>
      <c r="T1597" s="16"/>
      <c r="U1597" s="5"/>
      <c r="V1597" s="18"/>
      <c r="W1597" s="18"/>
      <c r="X1597" s="5"/>
      <c r="Y1597" s="5"/>
      <c r="Z1597" s="18"/>
    </row>
    <row r="1598" spans="1:26" x14ac:dyDescent="0.25">
      <c r="A1598" s="2">
        <v>2018</v>
      </c>
      <c r="B1598" s="2">
        <v>2848</v>
      </c>
      <c r="C1598" s="3" t="s">
        <v>10</v>
      </c>
      <c r="D1598" s="4">
        <v>43273</v>
      </c>
      <c r="E1598" s="2">
        <v>7485</v>
      </c>
      <c r="F1598" s="3" t="s">
        <v>2</v>
      </c>
      <c r="G1598" s="3" t="s">
        <v>1</v>
      </c>
      <c r="H1598" s="3" t="s">
        <v>0</v>
      </c>
      <c r="I1598" s="2">
        <v>2018</v>
      </c>
      <c r="J1598" s="2">
        <v>750</v>
      </c>
      <c r="K1598" s="2">
        <v>105</v>
      </c>
      <c r="L1598" s="2">
        <v>0.7</v>
      </c>
      <c r="M1598" s="1">
        <v>0.26</v>
      </c>
      <c r="N1598" s="1">
        <v>3.9999999999999998E-6</v>
      </c>
      <c r="O1598" s="1">
        <v>8.9999999999999993E-3</v>
      </c>
      <c r="P1598" s="1">
        <v>3.9999999999999998E-7</v>
      </c>
      <c r="Q1598" s="1">
        <v>1.6710068578082899E-2</v>
      </c>
      <c r="R1598" s="1">
        <v>6.3802079999127797E-4</v>
      </c>
      <c r="S1598" s="16">
        <f t="shared" si="168"/>
        <v>0.25885127062515911</v>
      </c>
      <c r="T1598" s="16">
        <f t="shared" si="169"/>
        <v>1.7129340116599223E-2</v>
      </c>
      <c r="U1598" s="5">
        <f t="shared" si="170"/>
        <v>7.0918156335660033E-4</v>
      </c>
      <c r="V1598" s="18">
        <f t="shared" si="171"/>
        <v>4.6929698949586913E-5</v>
      </c>
      <c r="W1598" s="18">
        <f t="shared" si="172"/>
        <v>4.317532303361996E-5</v>
      </c>
      <c r="X1598" s="5">
        <f>LOOKUP(G357,'Load Factor Adjustment'!$A$2:$A$15,'Load Factor Adjustment'!$D$2:$D$15)</f>
        <v>0.68571428571428572</v>
      </c>
      <c r="Y1598" s="5">
        <f t="shared" si="173"/>
        <v>4.8629592915881166E-4</v>
      </c>
      <c r="Z1598" s="18">
        <f t="shared" si="174"/>
        <v>2.9605935794482257E-5</v>
      </c>
    </row>
    <row r="1599" spans="1:26" ht="15" customHeight="1" x14ac:dyDescent="0.25">
      <c r="A1599" s="2">
        <v>2018</v>
      </c>
      <c r="B1599" s="2">
        <v>2849</v>
      </c>
      <c r="C1599" s="3" t="s">
        <v>10</v>
      </c>
      <c r="D1599" s="4">
        <v>43273</v>
      </c>
      <c r="E1599" s="2">
        <v>7482</v>
      </c>
      <c r="F1599" s="3" t="s">
        <v>5</v>
      </c>
      <c r="G1599" s="3" t="s">
        <v>1</v>
      </c>
      <c r="H1599" s="3" t="s">
        <v>4</v>
      </c>
      <c r="I1599" s="2">
        <v>1975</v>
      </c>
      <c r="J1599" s="2">
        <v>500</v>
      </c>
      <c r="K1599" s="2">
        <v>49</v>
      </c>
      <c r="L1599" s="2">
        <v>0.7</v>
      </c>
      <c r="M1599" s="1">
        <v>6.51</v>
      </c>
      <c r="N1599" s="1">
        <v>9.7999999999999997E-5</v>
      </c>
      <c r="O1599" s="1">
        <v>0.54700000000000004</v>
      </c>
      <c r="P1599" s="1">
        <v>4.2400000000000001E-5</v>
      </c>
      <c r="Q1599" s="1">
        <v>0.14529861223687501</v>
      </c>
      <c r="R1599" s="1">
        <v>1.9959181377618301E-2</v>
      </c>
      <c r="S1599" s="16"/>
      <c r="T1599" s="16"/>
      <c r="U1599" s="5"/>
      <c r="V1599" s="18"/>
      <c r="W1599" s="18"/>
      <c r="X1599" s="5"/>
      <c r="Y1599" s="5"/>
      <c r="Z1599" s="18"/>
    </row>
    <row r="1600" spans="1:26" x14ac:dyDescent="0.25">
      <c r="A1600" s="2">
        <v>2018</v>
      </c>
      <c r="B1600" s="2">
        <v>2849</v>
      </c>
      <c r="C1600" s="3" t="s">
        <v>10</v>
      </c>
      <c r="D1600" s="4">
        <v>43273</v>
      </c>
      <c r="E1600" s="2">
        <v>7483</v>
      </c>
      <c r="F1600" s="3" t="s">
        <v>2</v>
      </c>
      <c r="G1600" s="3" t="s">
        <v>1</v>
      </c>
      <c r="H1600" s="3" t="s">
        <v>0</v>
      </c>
      <c r="I1600" s="2">
        <v>2015</v>
      </c>
      <c r="J1600" s="2">
        <v>500</v>
      </c>
      <c r="K1600" s="2">
        <v>47</v>
      </c>
      <c r="L1600" s="2">
        <v>0.7</v>
      </c>
      <c r="M1600" s="1">
        <v>2.75</v>
      </c>
      <c r="N1600" s="1">
        <v>5.7000000000000003E-5</v>
      </c>
      <c r="O1600" s="1">
        <v>8.9999999999999993E-3</v>
      </c>
      <c r="P1600" s="1">
        <v>9.9999999999999995E-7</v>
      </c>
      <c r="Q1600" s="1">
        <v>5.2448880329806498E-2</v>
      </c>
      <c r="R1600" s="1">
        <v>2.0852622387710701E-4</v>
      </c>
      <c r="S1600" s="16">
        <f t="shared" si="168"/>
        <v>9.2849731907068522E-2</v>
      </c>
      <c r="T1600" s="16">
        <f t="shared" si="169"/>
        <v>1.9750655153741192E-2</v>
      </c>
      <c r="U1600" s="5">
        <f t="shared" si="170"/>
        <v>2.5438282714265346E-4</v>
      </c>
      <c r="V1600" s="18">
        <f t="shared" si="171"/>
        <v>5.4111383982852585E-5</v>
      </c>
      <c r="W1600" s="18">
        <f t="shared" si="172"/>
        <v>4.9782473264224378E-5</v>
      </c>
      <c r="X1600" s="5">
        <f>LOOKUP(G359,'Load Factor Adjustment'!$A$2:$A$15,'Load Factor Adjustment'!$D$2:$D$15)</f>
        <v>0.68571428571428572</v>
      </c>
      <c r="Y1600" s="5">
        <f t="shared" si="173"/>
        <v>1.7443393861210524E-4</v>
      </c>
      <c r="Z1600" s="18">
        <f t="shared" si="174"/>
        <v>3.4136553095468148E-5</v>
      </c>
    </row>
    <row r="1601" spans="1:26" ht="15" customHeight="1" x14ac:dyDescent="0.25">
      <c r="A1601" s="2">
        <v>2018</v>
      </c>
      <c r="B1601" s="2">
        <v>2850</v>
      </c>
      <c r="C1601" s="3" t="s">
        <v>10</v>
      </c>
      <c r="D1601" s="4">
        <v>43256</v>
      </c>
      <c r="E1601" s="2">
        <v>7480</v>
      </c>
      <c r="F1601" s="3" t="s">
        <v>5</v>
      </c>
      <c r="G1601" s="3" t="s">
        <v>1</v>
      </c>
      <c r="H1601" s="3" t="s">
        <v>4</v>
      </c>
      <c r="I1601" s="2">
        <v>1966</v>
      </c>
      <c r="J1601" s="2">
        <v>250</v>
      </c>
      <c r="K1601" s="2">
        <v>51</v>
      </c>
      <c r="L1601" s="2">
        <v>0.7</v>
      </c>
      <c r="M1601" s="1">
        <v>12.09</v>
      </c>
      <c r="N1601" s="1">
        <v>2.7999999999999998E-4</v>
      </c>
      <c r="O1601" s="1">
        <v>0.60499999999999998</v>
      </c>
      <c r="P1601" s="1">
        <v>4.3999999999999999E-5</v>
      </c>
      <c r="Q1601" s="1">
        <v>0.15199652757332699</v>
      </c>
      <c r="R1601" s="1">
        <v>1.1146412075429799E-2</v>
      </c>
      <c r="S1601" s="16"/>
      <c r="T1601" s="16"/>
      <c r="U1601" s="5"/>
      <c r="V1601" s="18"/>
      <c r="W1601" s="18"/>
      <c r="X1601" s="5"/>
      <c r="Y1601" s="5"/>
      <c r="Z1601" s="18"/>
    </row>
    <row r="1602" spans="1:26" x14ac:dyDescent="0.25">
      <c r="A1602" s="2">
        <v>2018</v>
      </c>
      <c r="B1602" s="2">
        <v>2850</v>
      </c>
      <c r="C1602" s="3" t="s">
        <v>10</v>
      </c>
      <c r="D1602" s="4">
        <v>43256</v>
      </c>
      <c r="E1602" s="2">
        <v>7481</v>
      </c>
      <c r="F1602" s="3" t="s">
        <v>2</v>
      </c>
      <c r="G1602" s="3" t="s">
        <v>1</v>
      </c>
      <c r="H1602" s="3" t="s">
        <v>0</v>
      </c>
      <c r="I1602" s="2">
        <v>2017</v>
      </c>
      <c r="J1602" s="2">
        <v>250</v>
      </c>
      <c r="K1602" s="2">
        <v>58</v>
      </c>
      <c r="L1602" s="2">
        <v>0.7</v>
      </c>
      <c r="M1602" s="1">
        <v>2.74</v>
      </c>
      <c r="N1602" s="1">
        <v>3.6000000000000001E-5</v>
      </c>
      <c r="O1602" s="1">
        <v>8.9999999999999993E-3</v>
      </c>
      <c r="P1602" s="1">
        <v>8.9999999999999996E-7</v>
      </c>
      <c r="Q1602" s="1">
        <v>3.1159336013620701E-2</v>
      </c>
      <c r="R1602" s="1">
        <v>1.1328124338638899E-4</v>
      </c>
      <c r="S1602" s="16">
        <f t="shared" si="168"/>
        <v>0.12083719155970629</v>
      </c>
      <c r="T1602" s="16">
        <f t="shared" si="169"/>
        <v>1.103313083204341E-2</v>
      </c>
      <c r="U1602" s="5">
        <f t="shared" si="170"/>
        <v>3.3106079879371584E-4</v>
      </c>
      <c r="V1602" s="18">
        <f t="shared" si="171"/>
        <v>3.0227755704228521E-5</v>
      </c>
      <c r="W1602" s="18">
        <f t="shared" si="172"/>
        <v>2.7809535247890241E-5</v>
      </c>
      <c r="X1602" s="5">
        <f>LOOKUP(G361,'Load Factor Adjustment'!$A$2:$A$15,'Load Factor Adjustment'!$D$2:$D$15)</f>
        <v>0.68571428571428572</v>
      </c>
      <c r="Y1602" s="5">
        <f t="shared" si="173"/>
        <v>2.2701311917283371E-4</v>
      </c>
      <c r="Z1602" s="18">
        <f t="shared" si="174"/>
        <v>1.9069395598553308E-5</v>
      </c>
    </row>
    <row r="1603" spans="1:26" ht="15" customHeight="1" x14ac:dyDescent="0.25">
      <c r="A1603" s="2">
        <v>2016</v>
      </c>
      <c r="B1603" s="2">
        <v>2851</v>
      </c>
      <c r="C1603" s="3" t="s">
        <v>10</v>
      </c>
      <c r="D1603" s="4">
        <v>43271</v>
      </c>
      <c r="E1603" s="2">
        <v>7478</v>
      </c>
      <c r="F1603" s="3" t="s">
        <v>5</v>
      </c>
      <c r="G1603" s="3" t="s">
        <v>1</v>
      </c>
      <c r="H1603" s="3" t="s">
        <v>4</v>
      </c>
      <c r="I1603" s="2">
        <v>1972</v>
      </c>
      <c r="J1603" s="2">
        <v>900</v>
      </c>
      <c r="K1603" s="2">
        <v>84</v>
      </c>
      <c r="L1603" s="2">
        <v>0.7</v>
      </c>
      <c r="M1603" s="1">
        <v>12.09</v>
      </c>
      <c r="N1603" s="1">
        <v>2.7999999999999998E-4</v>
      </c>
      <c r="O1603" s="1">
        <v>0.60499999999999998</v>
      </c>
      <c r="P1603" s="1">
        <v>4.3999999999999999E-5</v>
      </c>
      <c r="Q1603" s="1">
        <v>0.90124999878772805</v>
      </c>
      <c r="R1603" s="1">
        <v>6.6091666894312895E-2</v>
      </c>
      <c r="S1603" s="16"/>
      <c r="T1603" s="16"/>
      <c r="U1603" s="5"/>
      <c r="V1603" s="18"/>
      <c r="W1603" s="18"/>
      <c r="X1603" s="5"/>
      <c r="Y1603" s="5"/>
      <c r="Z1603" s="18"/>
    </row>
    <row r="1604" spans="1:26" x14ac:dyDescent="0.25">
      <c r="A1604" s="2">
        <v>2016</v>
      </c>
      <c r="B1604" s="2">
        <v>2851</v>
      </c>
      <c r="C1604" s="3" t="s">
        <v>10</v>
      </c>
      <c r="D1604" s="4">
        <v>43271</v>
      </c>
      <c r="E1604" s="2">
        <v>7479</v>
      </c>
      <c r="F1604" s="3" t="s">
        <v>2</v>
      </c>
      <c r="G1604" s="3" t="s">
        <v>1</v>
      </c>
      <c r="H1604" s="3" t="s">
        <v>0</v>
      </c>
      <c r="I1604" s="2">
        <v>2017</v>
      </c>
      <c r="J1604" s="2">
        <v>900</v>
      </c>
      <c r="K1604" s="2">
        <v>100</v>
      </c>
      <c r="L1604" s="2">
        <v>0.7</v>
      </c>
      <c r="M1604" s="1">
        <v>0.26</v>
      </c>
      <c r="N1604" s="1">
        <v>3.9999999999999998E-6</v>
      </c>
      <c r="O1604" s="1">
        <v>8.9999999999999993E-3</v>
      </c>
      <c r="P1604" s="1">
        <v>3.9999999999999998E-7</v>
      </c>
      <c r="Q1604" s="1">
        <v>1.9305554561354101E-2</v>
      </c>
      <c r="R1604" s="1">
        <v>7.4999996178346396E-4</v>
      </c>
      <c r="S1604" s="16">
        <f t="shared" ref="S1604:S1666" si="175">Q1603-Q1604</f>
        <v>0.88194444422637397</v>
      </c>
      <c r="T1604" s="16">
        <f t="shared" ref="T1604:T1666" si="176">R1603-R1604</f>
        <v>6.5341666932529435E-2</v>
      </c>
      <c r="U1604" s="5">
        <f t="shared" ref="U1604:U1666" si="177">S1604/365</f>
        <v>2.4162861485654079E-3</v>
      </c>
      <c r="V1604" s="18">
        <f t="shared" ref="V1604:V1666" si="178">T1604/365</f>
        <v>1.790182655685738E-4</v>
      </c>
      <c r="W1604" s="18">
        <f t="shared" ref="W1604:W1666" si="179">V1604*0.92</f>
        <v>1.6469680432308791E-4</v>
      </c>
      <c r="X1604" s="5">
        <f>LOOKUP(G363,'Load Factor Adjustment'!$A$2:$A$15,'Load Factor Adjustment'!$D$2:$D$15)</f>
        <v>0.68571428571428572</v>
      </c>
      <c r="Y1604" s="5">
        <f t="shared" ref="Y1604:Y1666" si="180">U1604*X1604</f>
        <v>1.6568819304448512E-3</v>
      </c>
      <c r="Z1604" s="18">
        <f t="shared" ref="Z1604:Z1666" si="181">W1604*X1604</f>
        <v>1.1293495153583171E-4</v>
      </c>
    </row>
    <row r="1605" spans="1:26" ht="15" customHeight="1" x14ac:dyDescent="0.25">
      <c r="A1605" s="2">
        <v>2016</v>
      </c>
      <c r="B1605" s="2">
        <v>2852</v>
      </c>
      <c r="C1605" s="3" t="s">
        <v>10</v>
      </c>
      <c r="D1605" s="4">
        <v>43271</v>
      </c>
      <c r="E1605" s="2">
        <v>7476</v>
      </c>
      <c r="F1605" s="3" t="s">
        <v>5</v>
      </c>
      <c r="G1605" s="3" t="s">
        <v>1</v>
      </c>
      <c r="H1605" s="3" t="s">
        <v>4</v>
      </c>
      <c r="I1605" s="2">
        <v>1973</v>
      </c>
      <c r="J1605" s="2">
        <v>800</v>
      </c>
      <c r="K1605" s="2">
        <v>150</v>
      </c>
      <c r="L1605" s="2">
        <v>0.7</v>
      </c>
      <c r="M1605" s="1">
        <v>11.16</v>
      </c>
      <c r="N1605" s="1">
        <v>2.5999999999999998E-4</v>
      </c>
      <c r="O1605" s="1">
        <v>0.39600000000000002</v>
      </c>
      <c r="P1605" s="1">
        <v>2.8799999999999999E-5</v>
      </c>
      <c r="Q1605" s="1">
        <v>1.32222218636285</v>
      </c>
      <c r="R1605" s="1">
        <v>6.8666664409366196E-2</v>
      </c>
      <c r="S1605" s="16"/>
      <c r="T1605" s="16"/>
      <c r="U1605" s="5"/>
      <c r="V1605" s="18"/>
      <c r="W1605" s="18"/>
      <c r="X1605" s="5"/>
      <c r="Y1605" s="5"/>
      <c r="Z1605" s="18"/>
    </row>
    <row r="1606" spans="1:26" x14ac:dyDescent="0.25">
      <c r="A1606" s="2">
        <v>2016</v>
      </c>
      <c r="B1606" s="2">
        <v>2852</v>
      </c>
      <c r="C1606" s="3" t="s">
        <v>10</v>
      </c>
      <c r="D1606" s="4">
        <v>43271</v>
      </c>
      <c r="E1606" s="2">
        <v>7477</v>
      </c>
      <c r="F1606" s="3" t="s">
        <v>2</v>
      </c>
      <c r="G1606" s="3" t="s">
        <v>1</v>
      </c>
      <c r="H1606" s="3" t="s">
        <v>0</v>
      </c>
      <c r="I1606" s="2">
        <v>2017</v>
      </c>
      <c r="J1606" s="2">
        <v>800</v>
      </c>
      <c r="K1606" s="2">
        <v>115</v>
      </c>
      <c r="L1606" s="2">
        <v>0.7</v>
      </c>
      <c r="M1606" s="1">
        <v>0.26</v>
      </c>
      <c r="N1606" s="1">
        <v>3.9999999999999998E-6</v>
      </c>
      <c r="O1606" s="1">
        <v>8.9999999999999993E-3</v>
      </c>
      <c r="P1606" s="1">
        <v>3.9999999999999998E-7</v>
      </c>
      <c r="Q1606" s="1">
        <v>1.9592591579074101E-2</v>
      </c>
      <c r="R1606" s="1">
        <v>7.5246909681254601E-4</v>
      </c>
      <c r="S1606" s="16">
        <f t="shared" si="175"/>
        <v>1.302629594783776</v>
      </c>
      <c r="T1606" s="16">
        <f t="shared" si="176"/>
        <v>6.7914195312553646E-2</v>
      </c>
      <c r="U1606" s="5">
        <f t="shared" si="177"/>
        <v>3.5688482048870577E-3</v>
      </c>
      <c r="V1606" s="18">
        <f t="shared" si="178"/>
        <v>1.8606628852754423E-4</v>
      </c>
      <c r="W1606" s="18">
        <f t="shared" si="179"/>
        <v>1.711809854453407E-4</v>
      </c>
      <c r="X1606" s="5">
        <f>LOOKUP(G365,'Load Factor Adjustment'!$A$2:$A$15,'Load Factor Adjustment'!$D$2:$D$15)</f>
        <v>0.68571428571428572</v>
      </c>
      <c r="Y1606" s="5">
        <f t="shared" si="180"/>
        <v>2.4472101976368396E-3</v>
      </c>
      <c r="Z1606" s="18">
        <f t="shared" si="181"/>
        <v>1.1738124716251934E-4</v>
      </c>
    </row>
    <row r="1607" spans="1:26" ht="15" customHeight="1" x14ac:dyDescent="0.25">
      <c r="A1607" s="2">
        <v>2017</v>
      </c>
      <c r="B1607" s="2">
        <v>2853</v>
      </c>
      <c r="C1607" s="3" t="s">
        <v>10</v>
      </c>
      <c r="D1607" s="4">
        <v>43269</v>
      </c>
      <c r="E1607" s="2">
        <v>7474</v>
      </c>
      <c r="F1607" s="3" t="s">
        <v>5</v>
      </c>
      <c r="G1607" s="3" t="s">
        <v>1</v>
      </c>
      <c r="H1607" s="3" t="s">
        <v>4</v>
      </c>
      <c r="I1607" s="2">
        <v>1981</v>
      </c>
      <c r="J1607" s="2">
        <v>300</v>
      </c>
      <c r="K1607" s="2">
        <v>87</v>
      </c>
      <c r="L1607" s="2">
        <v>0.7</v>
      </c>
      <c r="M1607" s="1">
        <v>12.09</v>
      </c>
      <c r="N1607" s="1">
        <v>2.7999999999999998E-4</v>
      </c>
      <c r="O1607" s="1">
        <v>0.60499999999999998</v>
      </c>
      <c r="P1607" s="1">
        <v>4.3999999999999999E-5</v>
      </c>
      <c r="Q1607" s="1">
        <v>0.31114583291481102</v>
      </c>
      <c r="R1607" s="1">
        <v>2.2817361189703299E-2</v>
      </c>
      <c r="S1607" s="16"/>
      <c r="T1607" s="16"/>
      <c r="U1607" s="5"/>
      <c r="V1607" s="18"/>
      <c r="W1607" s="18"/>
      <c r="X1607" s="5"/>
      <c r="Y1607" s="5"/>
      <c r="Z1607" s="18"/>
    </row>
    <row r="1608" spans="1:26" x14ac:dyDescent="0.25">
      <c r="A1608" s="2">
        <v>2017</v>
      </c>
      <c r="B1608" s="2">
        <v>2853</v>
      </c>
      <c r="C1608" s="3" t="s">
        <v>10</v>
      </c>
      <c r="D1608" s="4">
        <v>43269</v>
      </c>
      <c r="E1608" s="2">
        <v>7475</v>
      </c>
      <c r="F1608" s="3" t="s">
        <v>2</v>
      </c>
      <c r="G1608" s="3" t="s">
        <v>1</v>
      </c>
      <c r="H1608" s="3" t="s">
        <v>0</v>
      </c>
      <c r="I1608" s="2">
        <v>2017</v>
      </c>
      <c r="J1608" s="2">
        <v>300</v>
      </c>
      <c r="K1608" s="2">
        <v>100</v>
      </c>
      <c r="L1608" s="2">
        <v>0.7</v>
      </c>
      <c r="M1608" s="1">
        <v>0.26</v>
      </c>
      <c r="N1608" s="1">
        <v>3.9999999999999998E-6</v>
      </c>
      <c r="O1608" s="1">
        <v>8.9999999999999993E-3</v>
      </c>
      <c r="P1608" s="1">
        <v>3.9999999999999998E-7</v>
      </c>
      <c r="Q1608" s="1">
        <v>6.1574070814387804E-3</v>
      </c>
      <c r="R1608" s="1">
        <v>2.22222209631816E-4</v>
      </c>
      <c r="S1608" s="16">
        <f t="shared" si="175"/>
        <v>0.30498842583337221</v>
      </c>
      <c r="T1608" s="16">
        <f t="shared" si="176"/>
        <v>2.2595138980071483E-2</v>
      </c>
      <c r="U1608" s="5">
        <f t="shared" si="177"/>
        <v>8.3558472831060876E-4</v>
      </c>
      <c r="V1608" s="18">
        <f t="shared" si="178"/>
        <v>6.1904490356360221E-5</v>
      </c>
      <c r="W1608" s="18">
        <f t="shared" si="179"/>
        <v>5.6952131127851408E-5</v>
      </c>
      <c r="X1608" s="5">
        <f>LOOKUP(G367,'Load Factor Adjustment'!$A$2:$A$15,'Load Factor Adjustment'!$D$2:$D$15)</f>
        <v>0.68571428571428572</v>
      </c>
      <c r="Y1608" s="5">
        <f t="shared" si="180"/>
        <v>5.7297238512727462E-4</v>
      </c>
      <c r="Z1608" s="18">
        <f t="shared" si="181"/>
        <v>3.9052889916240963E-5</v>
      </c>
    </row>
    <row r="1609" spans="1:26" ht="15" customHeight="1" x14ac:dyDescent="0.25">
      <c r="A1609" s="2">
        <v>2017</v>
      </c>
      <c r="B1609" s="2">
        <v>2854</v>
      </c>
      <c r="C1609" s="3" t="s">
        <v>10</v>
      </c>
      <c r="D1609" s="4">
        <v>43158</v>
      </c>
      <c r="E1609" s="2">
        <v>7472</v>
      </c>
      <c r="F1609" s="3" t="s">
        <v>5</v>
      </c>
      <c r="G1609" s="3" t="s">
        <v>1</v>
      </c>
      <c r="H1609" s="3" t="s">
        <v>8</v>
      </c>
      <c r="I1609" s="2">
        <v>1999</v>
      </c>
      <c r="J1609" s="2">
        <v>450</v>
      </c>
      <c r="K1609" s="2">
        <v>72</v>
      </c>
      <c r="L1609" s="2">
        <v>0.7</v>
      </c>
      <c r="M1609" s="1">
        <v>6.54</v>
      </c>
      <c r="N1609" s="1">
        <v>1.4999999999999999E-4</v>
      </c>
      <c r="O1609" s="1">
        <v>0.55200000000000005</v>
      </c>
      <c r="P1609" s="1">
        <v>4.0200000000000001E-5</v>
      </c>
      <c r="Q1609" s="1">
        <v>0.20231249744445901</v>
      </c>
      <c r="R1609" s="1">
        <v>2.42017493747268E-2</v>
      </c>
      <c r="S1609" s="16"/>
      <c r="T1609" s="16"/>
      <c r="U1609" s="5"/>
      <c r="V1609" s="18"/>
      <c r="W1609" s="18"/>
      <c r="X1609" s="5"/>
      <c r="Y1609" s="5"/>
      <c r="Z1609" s="18"/>
    </row>
    <row r="1610" spans="1:26" x14ac:dyDescent="0.25">
      <c r="A1610" s="2">
        <v>2017</v>
      </c>
      <c r="B1610" s="2">
        <v>2854</v>
      </c>
      <c r="C1610" s="3" t="s">
        <v>10</v>
      </c>
      <c r="D1610" s="4">
        <v>43158</v>
      </c>
      <c r="E1610" s="2">
        <v>7473</v>
      </c>
      <c r="F1610" s="3" t="s">
        <v>2</v>
      </c>
      <c r="G1610" s="3" t="s">
        <v>1</v>
      </c>
      <c r="H1610" s="3" t="s">
        <v>0</v>
      </c>
      <c r="I1610" s="2">
        <v>2018</v>
      </c>
      <c r="J1610" s="2">
        <v>450</v>
      </c>
      <c r="K1610" s="2">
        <v>115</v>
      </c>
      <c r="L1610" s="2">
        <v>0.7</v>
      </c>
      <c r="M1610" s="1">
        <v>0.26</v>
      </c>
      <c r="N1610" s="1">
        <v>3.9999999999999998E-6</v>
      </c>
      <c r="O1610" s="1">
        <v>8.9999999999999993E-3</v>
      </c>
      <c r="P1610" s="1">
        <v>3.9999999999999998E-7</v>
      </c>
      <c r="Q1610" s="1">
        <v>1.0741318879806099E-2</v>
      </c>
      <c r="R1610" s="1">
        <v>3.95312478217535E-4</v>
      </c>
      <c r="S1610" s="16">
        <f t="shared" si="175"/>
        <v>0.19157117856465292</v>
      </c>
      <c r="T1610" s="16">
        <f t="shared" si="176"/>
        <v>2.3806436896509266E-2</v>
      </c>
      <c r="U1610" s="5">
        <f t="shared" si="177"/>
        <v>5.2485254401274774E-4</v>
      </c>
      <c r="V1610" s="18">
        <f t="shared" si="178"/>
        <v>6.5223114784956898E-5</v>
      </c>
      <c r="W1610" s="18">
        <f t="shared" si="179"/>
        <v>6.0005265602160348E-5</v>
      </c>
      <c r="X1610" s="5">
        <f>LOOKUP(G369,'Load Factor Adjustment'!$A$2:$A$15,'Load Factor Adjustment'!$D$2:$D$15)</f>
        <v>0.68571428571428572</v>
      </c>
      <c r="Y1610" s="5">
        <f t="shared" si="180"/>
        <v>3.59898887323027E-4</v>
      </c>
      <c r="Z1610" s="18">
        <f t="shared" si="181"/>
        <v>4.1146467841481384E-5</v>
      </c>
    </row>
    <row r="1611" spans="1:26" ht="15" customHeight="1" x14ac:dyDescent="0.25">
      <c r="A1611" s="2">
        <v>2018</v>
      </c>
      <c r="B1611" s="2">
        <v>2855</v>
      </c>
      <c r="C1611" s="3" t="s">
        <v>10</v>
      </c>
      <c r="D1611" s="4">
        <v>43245</v>
      </c>
      <c r="E1611" s="2">
        <v>7470</v>
      </c>
      <c r="F1611" s="3" t="s">
        <v>5</v>
      </c>
      <c r="G1611" s="3" t="s">
        <v>1</v>
      </c>
      <c r="H1611" s="3" t="s">
        <v>4</v>
      </c>
      <c r="I1611" s="2">
        <v>1990</v>
      </c>
      <c r="J1611" s="2">
        <v>150</v>
      </c>
      <c r="K1611" s="2">
        <v>98</v>
      </c>
      <c r="L1611" s="2">
        <v>0.7</v>
      </c>
      <c r="M1611" s="1">
        <v>8.17</v>
      </c>
      <c r="N1611" s="1">
        <v>1.9000000000000001E-4</v>
      </c>
      <c r="O1611" s="1">
        <v>0.47899999999999998</v>
      </c>
      <c r="P1611" s="1">
        <v>3.6100000000000003E-5</v>
      </c>
      <c r="Q1611" s="1">
        <v>0.103336689263656</v>
      </c>
      <c r="R1611" s="1">
        <v>7.4599662424694804E-3</v>
      </c>
      <c r="S1611" s="16"/>
      <c r="T1611" s="16"/>
      <c r="U1611" s="5"/>
      <c r="V1611" s="18"/>
      <c r="W1611" s="18"/>
      <c r="X1611" s="5"/>
      <c r="Y1611" s="5"/>
      <c r="Z1611" s="18"/>
    </row>
    <row r="1612" spans="1:26" x14ac:dyDescent="0.25">
      <c r="A1612" s="2">
        <v>2018</v>
      </c>
      <c r="B1612" s="2">
        <v>2855</v>
      </c>
      <c r="C1612" s="3" t="s">
        <v>10</v>
      </c>
      <c r="D1612" s="4">
        <v>43245</v>
      </c>
      <c r="E1612" s="2">
        <v>7471</v>
      </c>
      <c r="F1612" s="3" t="s">
        <v>2</v>
      </c>
      <c r="G1612" s="3" t="s">
        <v>1</v>
      </c>
      <c r="H1612" s="3" t="s">
        <v>0</v>
      </c>
      <c r="I1612" s="2">
        <v>2017</v>
      </c>
      <c r="J1612" s="2">
        <v>150</v>
      </c>
      <c r="K1612" s="2">
        <v>110</v>
      </c>
      <c r="L1612" s="2">
        <v>0.7</v>
      </c>
      <c r="M1612" s="1">
        <v>2.3199999999999998</v>
      </c>
      <c r="N1612" s="1">
        <v>3.0000000000000001E-5</v>
      </c>
      <c r="O1612" s="1">
        <v>0.112</v>
      </c>
      <c r="P1612" s="1">
        <v>7.9999999999999996E-6</v>
      </c>
      <c r="Q1612" s="1">
        <v>2.9823494005324701E-2</v>
      </c>
      <c r="R1612" s="1">
        <v>1.5023148330513001E-3</v>
      </c>
      <c r="S1612" s="16">
        <f t="shared" si="175"/>
        <v>7.351319525833129E-2</v>
      </c>
      <c r="T1612" s="16">
        <f t="shared" si="176"/>
        <v>5.9576514094181804E-3</v>
      </c>
      <c r="U1612" s="5">
        <f t="shared" si="177"/>
        <v>2.0140601440638711E-4</v>
      </c>
      <c r="V1612" s="18">
        <f t="shared" si="178"/>
        <v>1.6322332628542959E-5</v>
      </c>
      <c r="W1612" s="18">
        <f t="shared" si="179"/>
        <v>1.5016546018259523E-5</v>
      </c>
      <c r="X1612" s="5">
        <f>LOOKUP(G371,'Load Factor Adjustment'!$A$2:$A$15,'Load Factor Adjustment'!$D$2:$D$15)</f>
        <v>0.68571428571428572</v>
      </c>
      <c r="Y1612" s="5">
        <f t="shared" si="180"/>
        <v>1.3810698130723687E-4</v>
      </c>
      <c r="Z1612" s="18">
        <f t="shared" si="181"/>
        <v>1.029706012680653E-5</v>
      </c>
    </row>
    <row r="1613" spans="1:26" ht="15" customHeight="1" x14ac:dyDescent="0.25">
      <c r="A1613" s="2">
        <v>2017</v>
      </c>
      <c r="B1613" s="2">
        <v>2856</v>
      </c>
      <c r="C1613" s="3" t="s">
        <v>10</v>
      </c>
      <c r="D1613" s="4">
        <v>43272</v>
      </c>
      <c r="E1613" s="2">
        <v>7468</v>
      </c>
      <c r="F1613" s="3" t="s">
        <v>5</v>
      </c>
      <c r="G1613" s="3" t="s">
        <v>1</v>
      </c>
      <c r="H1613" s="3" t="s">
        <v>4</v>
      </c>
      <c r="I1613" s="2">
        <v>1971</v>
      </c>
      <c r="J1613" s="2">
        <v>200</v>
      </c>
      <c r="K1613" s="2">
        <v>68</v>
      </c>
      <c r="L1613" s="2">
        <v>0.7</v>
      </c>
      <c r="M1613" s="1">
        <v>12.09</v>
      </c>
      <c r="N1613" s="1">
        <v>2.7999999999999998E-4</v>
      </c>
      <c r="O1613" s="1">
        <v>0.60499999999999998</v>
      </c>
      <c r="P1613" s="1">
        <v>4.3999999999999999E-5</v>
      </c>
      <c r="Q1613" s="1">
        <v>0.15684074047146801</v>
      </c>
      <c r="R1613" s="1">
        <v>1.10583951103431E-2</v>
      </c>
      <c r="S1613" s="16"/>
      <c r="T1613" s="16"/>
      <c r="U1613" s="5"/>
      <c r="V1613" s="18"/>
      <c r="W1613" s="18"/>
      <c r="X1613" s="5"/>
      <c r="Y1613" s="5"/>
      <c r="Z1613" s="18"/>
    </row>
    <row r="1614" spans="1:26" x14ac:dyDescent="0.25">
      <c r="A1614" s="2">
        <v>2017</v>
      </c>
      <c r="B1614" s="2">
        <v>2856</v>
      </c>
      <c r="C1614" s="3" t="s">
        <v>10</v>
      </c>
      <c r="D1614" s="4">
        <v>43272</v>
      </c>
      <c r="E1614" s="2">
        <v>7469</v>
      </c>
      <c r="F1614" s="3" t="s">
        <v>2</v>
      </c>
      <c r="G1614" s="3" t="s">
        <v>1</v>
      </c>
      <c r="H1614" s="3" t="s">
        <v>0</v>
      </c>
      <c r="I1614" s="2">
        <v>2018</v>
      </c>
      <c r="J1614" s="2">
        <v>200</v>
      </c>
      <c r="K1614" s="2">
        <v>75</v>
      </c>
      <c r="L1614" s="2">
        <v>0.7</v>
      </c>
      <c r="M1614" s="1">
        <v>0.26</v>
      </c>
      <c r="N1614" s="1">
        <v>3.4999999999999999E-6</v>
      </c>
      <c r="O1614" s="1">
        <v>8.9999999999999993E-3</v>
      </c>
      <c r="P1614" s="1">
        <v>8.9999999999999996E-7</v>
      </c>
      <c r="Q1614" s="1">
        <v>3.0497683567579301E-3</v>
      </c>
      <c r="R1614" s="1">
        <v>1.1458332660838201E-4</v>
      </c>
      <c r="S1614" s="16">
        <f t="shared" si="175"/>
        <v>0.15379097211471007</v>
      </c>
      <c r="T1614" s="16">
        <f t="shared" si="176"/>
        <v>1.0943811783734717E-2</v>
      </c>
      <c r="U1614" s="5">
        <f t="shared" si="177"/>
        <v>4.2134512908139748E-4</v>
      </c>
      <c r="V1614" s="18">
        <f t="shared" si="178"/>
        <v>2.9983045982834843E-5</v>
      </c>
      <c r="W1614" s="18">
        <f t="shared" si="179"/>
        <v>2.7584402304208056E-5</v>
      </c>
      <c r="X1614" s="5">
        <f>LOOKUP(G373,'Load Factor Adjustment'!$A$2:$A$15,'Load Factor Adjustment'!$D$2:$D$15)</f>
        <v>0.68571428571428572</v>
      </c>
      <c r="Y1614" s="5">
        <f t="shared" si="180"/>
        <v>2.8892237422724397E-4</v>
      </c>
      <c r="Z1614" s="18">
        <f t="shared" si="181"/>
        <v>1.8915018722885524E-5</v>
      </c>
    </row>
    <row r="1615" spans="1:26" ht="15" customHeight="1" x14ac:dyDescent="0.25">
      <c r="A1615" s="2">
        <v>2018</v>
      </c>
      <c r="B1615" s="2">
        <v>2857</v>
      </c>
      <c r="C1615" s="3" t="s">
        <v>10</v>
      </c>
      <c r="D1615" s="4">
        <v>43245</v>
      </c>
      <c r="E1615" s="2">
        <v>7466</v>
      </c>
      <c r="F1615" s="3" t="s">
        <v>5</v>
      </c>
      <c r="G1615" s="3" t="s">
        <v>1</v>
      </c>
      <c r="H1615" s="3" t="s">
        <v>4</v>
      </c>
      <c r="I1615" s="2">
        <v>1981</v>
      </c>
      <c r="J1615" s="2">
        <v>1000</v>
      </c>
      <c r="K1615" s="2">
        <v>97</v>
      </c>
      <c r="L1615" s="2">
        <v>0.7</v>
      </c>
      <c r="M1615" s="1">
        <v>12.09</v>
      </c>
      <c r="N1615" s="1">
        <v>2.7999999999999998E-4</v>
      </c>
      <c r="O1615" s="1">
        <v>0.60499999999999998</v>
      </c>
      <c r="P1615" s="1">
        <v>4.3999999999999999E-5</v>
      </c>
      <c r="Q1615" s="1">
        <v>1.1563657391853099</v>
      </c>
      <c r="R1615" s="1">
        <v>8.4800154613073497E-2</v>
      </c>
      <c r="S1615" s="16"/>
      <c r="T1615" s="16"/>
      <c r="U1615" s="5"/>
      <c r="V1615" s="18"/>
      <c r="W1615" s="18"/>
      <c r="X1615" s="5"/>
      <c r="Y1615" s="5"/>
      <c r="Z1615" s="18"/>
    </row>
    <row r="1616" spans="1:26" x14ac:dyDescent="0.25">
      <c r="A1616" s="2">
        <v>2018</v>
      </c>
      <c r="B1616" s="2">
        <v>2857</v>
      </c>
      <c r="C1616" s="3" t="s">
        <v>10</v>
      </c>
      <c r="D1616" s="4">
        <v>43245</v>
      </c>
      <c r="E1616" s="2">
        <v>7467</v>
      </c>
      <c r="F1616" s="3" t="s">
        <v>2</v>
      </c>
      <c r="G1616" s="3" t="s">
        <v>1</v>
      </c>
      <c r="H1616" s="3" t="s">
        <v>0</v>
      </c>
      <c r="I1616" s="2">
        <v>2017</v>
      </c>
      <c r="J1616" s="2">
        <v>1000</v>
      </c>
      <c r="K1616" s="2">
        <v>106</v>
      </c>
      <c r="L1616" s="2">
        <v>0.7</v>
      </c>
      <c r="M1616" s="1">
        <v>2.3199999999999998</v>
      </c>
      <c r="N1616" s="1">
        <v>3.0000000000000001E-5</v>
      </c>
      <c r="O1616" s="1">
        <v>0.112</v>
      </c>
      <c r="P1616" s="1">
        <v>7.9999999999999996E-6</v>
      </c>
      <c r="Q1616" s="1">
        <v>0.202021595727856</v>
      </c>
      <c r="R1616" s="1">
        <v>1.2432098828208799E-2</v>
      </c>
      <c r="S1616" s="16">
        <f t="shared" si="175"/>
        <v>0.954344143457454</v>
      </c>
      <c r="T1616" s="16">
        <f t="shared" si="176"/>
        <v>7.2368055784864702E-2</v>
      </c>
      <c r="U1616" s="5">
        <f t="shared" si="177"/>
        <v>2.6146414889245315E-3</v>
      </c>
      <c r="V1616" s="18">
        <f t="shared" si="178"/>
        <v>1.9826864598593069E-4</v>
      </c>
      <c r="W1616" s="18">
        <f t="shared" si="179"/>
        <v>1.8240715430705624E-4</v>
      </c>
      <c r="X1616" s="5">
        <f>LOOKUP(G375,'Load Factor Adjustment'!$A$2:$A$15,'Load Factor Adjustment'!$D$2:$D$15)</f>
        <v>0.68571428571428572</v>
      </c>
      <c r="Y1616" s="5">
        <f t="shared" si="180"/>
        <v>1.7928970209768217E-3</v>
      </c>
      <c r="Z1616" s="18">
        <f t="shared" si="181"/>
        <v>1.2507919152483858E-4</v>
      </c>
    </row>
    <row r="1617" spans="1:26" ht="15" customHeight="1" x14ac:dyDescent="0.25">
      <c r="A1617" s="2">
        <v>2017</v>
      </c>
      <c r="B1617" s="2">
        <v>2858</v>
      </c>
      <c r="C1617" s="3" t="s">
        <v>10</v>
      </c>
      <c r="D1617" s="4">
        <v>43262</v>
      </c>
      <c r="E1617" s="2">
        <v>7464</v>
      </c>
      <c r="F1617" s="3" t="s">
        <v>5</v>
      </c>
      <c r="G1617" s="3" t="s">
        <v>1</v>
      </c>
      <c r="H1617" s="3" t="s">
        <v>4</v>
      </c>
      <c r="I1617" s="2">
        <v>1994</v>
      </c>
      <c r="J1617" s="2">
        <v>200</v>
      </c>
      <c r="K1617" s="2">
        <v>97</v>
      </c>
      <c r="L1617" s="2">
        <v>0.7</v>
      </c>
      <c r="M1617" s="1">
        <v>8.17</v>
      </c>
      <c r="N1617" s="1">
        <v>1.9000000000000001E-4</v>
      </c>
      <c r="O1617" s="1">
        <v>0.47899999999999998</v>
      </c>
      <c r="P1617" s="1">
        <v>3.6100000000000003E-5</v>
      </c>
      <c r="Q1617" s="1">
        <v>0.13822499930062701</v>
      </c>
      <c r="R1617" s="1">
        <v>1.0196376267297001E-2</v>
      </c>
      <c r="S1617" s="16"/>
      <c r="T1617" s="16"/>
      <c r="U1617" s="5"/>
      <c r="V1617" s="18"/>
      <c r="W1617" s="18"/>
      <c r="X1617" s="5"/>
      <c r="Y1617" s="5"/>
      <c r="Z1617" s="18"/>
    </row>
    <row r="1618" spans="1:26" x14ac:dyDescent="0.25">
      <c r="A1618" s="2">
        <v>2017</v>
      </c>
      <c r="B1618" s="2">
        <v>2858</v>
      </c>
      <c r="C1618" s="3" t="s">
        <v>10</v>
      </c>
      <c r="D1618" s="4">
        <v>43262</v>
      </c>
      <c r="E1618" s="2">
        <v>7465</v>
      </c>
      <c r="F1618" s="3" t="s">
        <v>2</v>
      </c>
      <c r="G1618" s="3" t="s">
        <v>1</v>
      </c>
      <c r="H1618" s="3" t="s">
        <v>0</v>
      </c>
      <c r="I1618" s="2">
        <v>2017</v>
      </c>
      <c r="J1618" s="2">
        <v>200</v>
      </c>
      <c r="K1618" s="2">
        <v>100</v>
      </c>
      <c r="L1618" s="2">
        <v>0.7</v>
      </c>
      <c r="M1618" s="1">
        <v>0.26</v>
      </c>
      <c r="N1618" s="1">
        <v>3.9999999999999998E-6</v>
      </c>
      <c r="O1618" s="1">
        <v>8.9999999999999993E-3</v>
      </c>
      <c r="P1618" s="1">
        <v>3.9999999999999998E-7</v>
      </c>
      <c r="Q1618" s="1">
        <v>4.0740738573651998E-3</v>
      </c>
      <c r="R1618" s="1">
        <v>1.4506172001795101E-4</v>
      </c>
      <c r="S1618" s="16">
        <f t="shared" si="175"/>
        <v>0.13415092544326182</v>
      </c>
      <c r="T1618" s="16">
        <f t="shared" si="176"/>
        <v>1.0051314547279049E-2</v>
      </c>
      <c r="U1618" s="5">
        <f t="shared" si="177"/>
        <v>3.6753678203633376E-4</v>
      </c>
      <c r="V1618" s="18">
        <f t="shared" si="178"/>
        <v>2.7537848074737119E-5</v>
      </c>
      <c r="W1618" s="18">
        <f t="shared" si="179"/>
        <v>2.5334820228758152E-5</v>
      </c>
      <c r="X1618" s="5">
        <f>LOOKUP(G377,'Load Factor Adjustment'!$A$2:$A$15,'Load Factor Adjustment'!$D$2:$D$15)</f>
        <v>0.68571428571428572</v>
      </c>
      <c r="Y1618" s="5">
        <f t="shared" si="180"/>
        <v>2.5202522196777171E-4</v>
      </c>
      <c r="Z1618" s="18">
        <f t="shared" si="181"/>
        <v>1.7372448156862734E-5</v>
      </c>
    </row>
    <row r="1619" spans="1:26" ht="15" customHeight="1" x14ac:dyDescent="0.25">
      <c r="A1619" s="2">
        <v>2018</v>
      </c>
      <c r="B1619" s="2">
        <v>2859</v>
      </c>
      <c r="C1619" s="3" t="s">
        <v>10</v>
      </c>
      <c r="D1619" s="4">
        <v>43201</v>
      </c>
      <c r="E1619" s="2">
        <v>7224</v>
      </c>
      <c r="F1619" s="3" t="s">
        <v>5</v>
      </c>
      <c r="G1619" s="3" t="s">
        <v>1</v>
      </c>
      <c r="H1619" s="3" t="s">
        <v>4</v>
      </c>
      <c r="I1619" s="2">
        <v>1975</v>
      </c>
      <c r="J1619" s="2">
        <v>200</v>
      </c>
      <c r="K1619" s="2">
        <v>75</v>
      </c>
      <c r="L1619" s="2">
        <v>0.7</v>
      </c>
      <c r="M1619" s="1">
        <v>12.09</v>
      </c>
      <c r="N1619" s="1">
        <v>2.7999999999999998E-4</v>
      </c>
      <c r="O1619" s="1">
        <v>0.60499999999999998</v>
      </c>
      <c r="P1619" s="1">
        <v>4.3999999999999999E-5</v>
      </c>
      <c r="Q1619" s="1">
        <v>0.17104166635085499</v>
      </c>
      <c r="R1619" s="1">
        <v>1.18912037601399E-2</v>
      </c>
      <c r="S1619" s="16"/>
      <c r="T1619" s="16"/>
      <c r="U1619" s="5"/>
      <c r="V1619" s="18"/>
      <c r="W1619" s="18"/>
      <c r="X1619" s="5"/>
      <c r="Y1619" s="5"/>
      <c r="Z1619" s="18"/>
    </row>
    <row r="1620" spans="1:26" x14ac:dyDescent="0.25">
      <c r="A1620" s="2">
        <v>2018</v>
      </c>
      <c r="B1620" s="2">
        <v>2859</v>
      </c>
      <c r="C1620" s="3" t="s">
        <v>10</v>
      </c>
      <c r="D1620" s="4">
        <v>43201</v>
      </c>
      <c r="E1620" s="2">
        <v>7225</v>
      </c>
      <c r="F1620" s="3" t="s">
        <v>2</v>
      </c>
      <c r="G1620" s="3" t="s">
        <v>1</v>
      </c>
      <c r="H1620" s="3" t="s">
        <v>0</v>
      </c>
      <c r="I1620" s="2">
        <v>2018</v>
      </c>
      <c r="J1620" s="2">
        <v>200</v>
      </c>
      <c r="K1620" s="2">
        <v>75</v>
      </c>
      <c r="L1620" s="2">
        <v>0.7</v>
      </c>
      <c r="M1620" s="1">
        <v>0.26</v>
      </c>
      <c r="N1620" s="1">
        <v>3.4999999999999999E-6</v>
      </c>
      <c r="O1620" s="1">
        <v>8.9999999999999993E-3</v>
      </c>
      <c r="P1620" s="1">
        <v>8.9999999999999996E-7</v>
      </c>
      <c r="Q1620" s="1">
        <v>3.0497683567579301E-3</v>
      </c>
      <c r="R1620" s="1">
        <v>1.1458332660838201E-4</v>
      </c>
      <c r="S1620" s="16">
        <f t="shared" si="175"/>
        <v>0.16799189799409706</v>
      </c>
      <c r="T1620" s="16">
        <f t="shared" si="176"/>
        <v>1.1776620433531518E-2</v>
      </c>
      <c r="U1620" s="5">
        <f t="shared" si="177"/>
        <v>4.602517753262933E-4</v>
      </c>
      <c r="V1620" s="18">
        <f t="shared" si="178"/>
        <v>3.2264713516524708E-5</v>
      </c>
      <c r="W1620" s="18">
        <f t="shared" si="179"/>
        <v>2.9683536435202733E-5</v>
      </c>
      <c r="X1620" s="5">
        <f>LOOKUP(G379,'Load Factor Adjustment'!$A$2:$A$15,'Load Factor Adjustment'!$D$2:$D$15)</f>
        <v>0.68571428571428572</v>
      </c>
      <c r="Y1620" s="5">
        <f t="shared" si="180"/>
        <v>3.1560121736660111E-4</v>
      </c>
      <c r="Z1620" s="18">
        <f t="shared" si="181"/>
        <v>2.0354424984139018E-5</v>
      </c>
    </row>
    <row r="1621" spans="1:26" ht="15" customHeight="1" x14ac:dyDescent="0.25">
      <c r="A1621" s="2">
        <v>2018</v>
      </c>
      <c r="B1621" s="2">
        <v>2860</v>
      </c>
      <c r="C1621" s="3" t="s">
        <v>10</v>
      </c>
      <c r="D1621" s="4">
        <v>43241</v>
      </c>
      <c r="E1621" s="2">
        <v>7222</v>
      </c>
      <c r="F1621" s="3" t="s">
        <v>5</v>
      </c>
      <c r="G1621" s="3" t="s">
        <v>1</v>
      </c>
      <c r="H1621" s="3" t="s">
        <v>4</v>
      </c>
      <c r="I1621" s="2">
        <v>1982</v>
      </c>
      <c r="J1621" s="2">
        <v>500</v>
      </c>
      <c r="K1621" s="2">
        <v>72</v>
      </c>
      <c r="L1621" s="2">
        <v>0.7</v>
      </c>
      <c r="M1621" s="1">
        <v>12.09</v>
      </c>
      <c r="N1621" s="1">
        <v>2.7999999999999998E-4</v>
      </c>
      <c r="O1621" s="1">
        <v>0.60499999999999998</v>
      </c>
      <c r="P1621" s="1">
        <v>4.3999999999999999E-5</v>
      </c>
      <c r="Q1621" s="1">
        <v>0.42916666608939402</v>
      </c>
      <c r="R1621" s="1">
        <v>3.1472222330625202E-2</v>
      </c>
      <c r="S1621" s="16"/>
      <c r="T1621" s="16"/>
      <c r="U1621" s="5"/>
      <c r="V1621" s="18"/>
      <c r="W1621" s="18"/>
      <c r="X1621" s="5"/>
      <c r="Y1621" s="5"/>
      <c r="Z1621" s="18"/>
    </row>
    <row r="1622" spans="1:26" x14ac:dyDescent="0.25">
      <c r="A1622" s="2">
        <v>2018</v>
      </c>
      <c r="B1622" s="2">
        <v>2860</v>
      </c>
      <c r="C1622" s="3" t="s">
        <v>10</v>
      </c>
      <c r="D1622" s="4">
        <v>43241</v>
      </c>
      <c r="E1622" s="2">
        <v>7223</v>
      </c>
      <c r="F1622" s="3" t="s">
        <v>2</v>
      </c>
      <c r="G1622" s="3" t="s">
        <v>1</v>
      </c>
      <c r="H1622" s="3" t="s">
        <v>0</v>
      </c>
      <c r="I1622" s="2">
        <v>2018</v>
      </c>
      <c r="J1622" s="2">
        <v>500</v>
      </c>
      <c r="K1622" s="2">
        <v>100</v>
      </c>
      <c r="L1622" s="2">
        <v>0.7</v>
      </c>
      <c r="M1622" s="1">
        <v>0.26</v>
      </c>
      <c r="N1622" s="1">
        <v>3.9999999999999998E-6</v>
      </c>
      <c r="O1622" s="1">
        <v>8.9999999999999993E-3</v>
      </c>
      <c r="P1622" s="1">
        <v>3.9999999999999998E-7</v>
      </c>
      <c r="Q1622" s="1">
        <v>1.0416666120367899E-2</v>
      </c>
      <c r="R1622" s="1">
        <v>3.8580244806932598E-4</v>
      </c>
      <c r="S1622" s="16">
        <f t="shared" si="175"/>
        <v>0.41874999996902612</v>
      </c>
      <c r="T1622" s="16">
        <f t="shared" si="176"/>
        <v>3.1086419882555876E-2</v>
      </c>
      <c r="U1622" s="5">
        <f t="shared" si="177"/>
        <v>1.1472602738877428E-3</v>
      </c>
      <c r="V1622" s="18">
        <f t="shared" si="178"/>
        <v>8.5168273650838014E-5</v>
      </c>
      <c r="W1622" s="18">
        <f t="shared" si="179"/>
        <v>7.8354811758770977E-5</v>
      </c>
      <c r="X1622" s="5">
        <f>LOOKUP(G381,'Load Factor Adjustment'!$A$2:$A$15,'Load Factor Adjustment'!$D$2:$D$15)</f>
        <v>0.68571428571428572</v>
      </c>
      <c r="Y1622" s="5">
        <f t="shared" si="180"/>
        <v>7.8669275923730938E-4</v>
      </c>
      <c r="Z1622" s="18">
        <f t="shared" si="181"/>
        <v>5.3729013777442959E-5</v>
      </c>
    </row>
    <row r="1623" spans="1:26" ht="15" customHeight="1" x14ac:dyDescent="0.25">
      <c r="A1623" s="2">
        <v>2018</v>
      </c>
      <c r="B1623" s="2">
        <v>2861</v>
      </c>
      <c r="C1623" s="3" t="s">
        <v>10</v>
      </c>
      <c r="D1623" s="4">
        <v>43200</v>
      </c>
      <c r="E1623" s="2">
        <v>7220</v>
      </c>
      <c r="F1623" s="3" t="s">
        <v>5</v>
      </c>
      <c r="G1623" s="3" t="s">
        <v>1</v>
      </c>
      <c r="H1623" s="3" t="s">
        <v>4</v>
      </c>
      <c r="I1623" s="2">
        <v>1979</v>
      </c>
      <c r="J1623" s="2">
        <v>200</v>
      </c>
      <c r="K1623" s="2">
        <v>75</v>
      </c>
      <c r="L1623" s="2">
        <v>0.7</v>
      </c>
      <c r="M1623" s="1">
        <v>12.09</v>
      </c>
      <c r="N1623" s="1">
        <v>2.7999999999999998E-4</v>
      </c>
      <c r="O1623" s="1">
        <v>0.60499999999999998</v>
      </c>
      <c r="P1623" s="1">
        <v>4.3999999999999999E-5</v>
      </c>
      <c r="Q1623" s="1">
        <v>0.168449073733168</v>
      </c>
      <c r="R1623" s="1">
        <v>1.14837963564886E-2</v>
      </c>
      <c r="S1623" s="16"/>
      <c r="T1623" s="16"/>
      <c r="U1623" s="5"/>
      <c r="V1623" s="18"/>
      <c r="W1623" s="18"/>
      <c r="X1623" s="5"/>
      <c r="Y1623" s="5"/>
      <c r="Z1623" s="18"/>
    </row>
    <row r="1624" spans="1:26" x14ac:dyDescent="0.25">
      <c r="A1624" s="2">
        <v>2018</v>
      </c>
      <c r="B1624" s="2">
        <v>2861</v>
      </c>
      <c r="C1624" s="3" t="s">
        <v>10</v>
      </c>
      <c r="D1624" s="4">
        <v>43200</v>
      </c>
      <c r="E1624" s="2">
        <v>7221</v>
      </c>
      <c r="F1624" s="3" t="s">
        <v>2</v>
      </c>
      <c r="G1624" s="3" t="s">
        <v>1</v>
      </c>
      <c r="H1624" s="3" t="s">
        <v>0</v>
      </c>
      <c r="I1624" s="2">
        <v>2017</v>
      </c>
      <c r="J1624" s="2">
        <v>200</v>
      </c>
      <c r="K1624" s="2">
        <v>68</v>
      </c>
      <c r="L1624" s="2">
        <v>0.7</v>
      </c>
      <c r="M1624" s="1">
        <v>2.74</v>
      </c>
      <c r="N1624" s="1">
        <v>3.6000000000000001E-5</v>
      </c>
      <c r="O1624" s="1">
        <v>8.9999999999999993E-3</v>
      </c>
      <c r="P1624" s="1">
        <v>8.9999999999999996E-7</v>
      </c>
      <c r="Q1624" s="1">
        <v>2.9130863814874501E-2</v>
      </c>
      <c r="R1624" s="1">
        <v>1.03888882791599E-4</v>
      </c>
      <c r="S1624" s="16">
        <f t="shared" si="175"/>
        <v>0.1393182099182935</v>
      </c>
      <c r="T1624" s="16">
        <f t="shared" si="176"/>
        <v>1.1379907473697002E-2</v>
      </c>
      <c r="U1624" s="5">
        <f t="shared" si="177"/>
        <v>3.8169372580354385E-4</v>
      </c>
      <c r="V1624" s="18">
        <f t="shared" si="178"/>
        <v>3.1177828695060276E-5</v>
      </c>
      <c r="W1624" s="18">
        <f t="shared" si="179"/>
        <v>2.8683602399455456E-5</v>
      </c>
      <c r="X1624" s="5">
        <f>LOOKUP(G383,'Load Factor Adjustment'!$A$2:$A$15,'Load Factor Adjustment'!$D$2:$D$15)</f>
        <v>0.68571428571428572</v>
      </c>
      <c r="Y1624" s="5">
        <f t="shared" si="180"/>
        <v>2.617328405510015E-4</v>
      </c>
      <c r="Z1624" s="18">
        <f t="shared" si="181"/>
        <v>1.9668755931055171E-5</v>
      </c>
    </row>
    <row r="1625" spans="1:26" ht="15" customHeight="1" x14ac:dyDescent="0.25">
      <c r="A1625" s="2">
        <v>2018</v>
      </c>
      <c r="B1625" s="2">
        <v>2862</v>
      </c>
      <c r="C1625" s="3" t="s">
        <v>10</v>
      </c>
      <c r="D1625" s="4">
        <v>43237</v>
      </c>
      <c r="E1625" s="2">
        <v>7218</v>
      </c>
      <c r="F1625" s="3" t="s">
        <v>5</v>
      </c>
      <c r="G1625" s="3" t="s">
        <v>1</v>
      </c>
      <c r="H1625" s="3" t="s">
        <v>4</v>
      </c>
      <c r="I1625" s="2">
        <v>1991</v>
      </c>
      <c r="J1625" s="2">
        <v>900</v>
      </c>
      <c r="K1625" s="2">
        <v>81</v>
      </c>
      <c r="L1625" s="2">
        <v>0.7</v>
      </c>
      <c r="M1625" s="1">
        <v>8.17</v>
      </c>
      <c r="N1625" s="1">
        <v>1.9000000000000001E-4</v>
      </c>
      <c r="O1625" s="1">
        <v>0.47899999999999998</v>
      </c>
      <c r="P1625" s="1">
        <v>3.6100000000000003E-5</v>
      </c>
      <c r="Q1625" s="1">
        <v>0.58781249840818695</v>
      </c>
      <c r="R1625" s="1">
        <v>5.1311248164728401E-2</v>
      </c>
      <c r="S1625" s="16"/>
      <c r="T1625" s="16"/>
      <c r="U1625" s="5"/>
      <c r="V1625" s="18"/>
      <c r="W1625" s="18"/>
      <c r="X1625" s="5"/>
      <c r="Y1625" s="5"/>
      <c r="Z1625" s="18"/>
    </row>
    <row r="1626" spans="1:26" x14ac:dyDescent="0.25">
      <c r="A1626" s="2">
        <v>2018</v>
      </c>
      <c r="B1626" s="2">
        <v>2862</v>
      </c>
      <c r="C1626" s="3" t="s">
        <v>10</v>
      </c>
      <c r="D1626" s="4">
        <v>43237</v>
      </c>
      <c r="E1626" s="2">
        <v>7219</v>
      </c>
      <c r="F1626" s="3" t="s">
        <v>2</v>
      </c>
      <c r="G1626" s="3" t="s">
        <v>1</v>
      </c>
      <c r="H1626" s="3" t="s">
        <v>0</v>
      </c>
      <c r="I1626" s="2">
        <v>2016</v>
      </c>
      <c r="J1626" s="2">
        <v>900</v>
      </c>
      <c r="K1626" s="2">
        <v>110</v>
      </c>
      <c r="L1626" s="2">
        <v>0.7</v>
      </c>
      <c r="M1626" s="1">
        <v>0.26</v>
      </c>
      <c r="N1626" s="1">
        <v>3.9999999999999998E-6</v>
      </c>
      <c r="O1626" s="1">
        <v>8.9999999999999993E-3</v>
      </c>
      <c r="P1626" s="1">
        <v>3.9999999999999998E-7</v>
      </c>
      <c r="Q1626" s="1">
        <v>2.1236110017489599E-2</v>
      </c>
      <c r="R1626" s="1">
        <v>8.2499995796181098E-4</v>
      </c>
      <c r="S1626" s="16">
        <f t="shared" si="175"/>
        <v>0.56657638839069735</v>
      </c>
      <c r="T1626" s="16">
        <f t="shared" si="176"/>
        <v>5.0486248206766587E-2</v>
      </c>
      <c r="U1626" s="5">
        <f t="shared" si="177"/>
        <v>1.5522640777827325E-3</v>
      </c>
      <c r="V1626" s="18">
        <f t="shared" si="178"/>
        <v>1.3831848823771668E-4</v>
      </c>
      <c r="W1626" s="18">
        <f t="shared" si="179"/>
        <v>1.2725300917869935E-4</v>
      </c>
      <c r="X1626" s="5">
        <f>LOOKUP(G385,'Load Factor Adjustment'!$A$2:$A$15,'Load Factor Adjustment'!$D$2:$D$15)</f>
        <v>0.68571428571428572</v>
      </c>
      <c r="Y1626" s="5">
        <f t="shared" si="180"/>
        <v>1.064409653336731E-3</v>
      </c>
      <c r="Z1626" s="18">
        <f t="shared" si="181"/>
        <v>8.7259206293965267E-5</v>
      </c>
    </row>
    <row r="1627" spans="1:26" ht="15" customHeight="1" x14ac:dyDescent="0.25">
      <c r="A1627" s="2">
        <v>2018</v>
      </c>
      <c r="B1627" s="2">
        <v>2863</v>
      </c>
      <c r="C1627" s="3" t="s">
        <v>10</v>
      </c>
      <c r="D1627" s="4">
        <v>43195</v>
      </c>
      <c r="E1627" s="2">
        <v>7216</v>
      </c>
      <c r="F1627" s="3" t="s">
        <v>5</v>
      </c>
      <c r="G1627" s="3" t="s">
        <v>1</v>
      </c>
      <c r="H1627" s="3" t="s">
        <v>4</v>
      </c>
      <c r="I1627" s="2">
        <v>1994</v>
      </c>
      <c r="J1627" s="2">
        <v>200</v>
      </c>
      <c r="K1627" s="2">
        <v>28</v>
      </c>
      <c r="L1627" s="2">
        <v>0.7</v>
      </c>
      <c r="M1627" s="1">
        <v>6.42</v>
      </c>
      <c r="N1627" s="1">
        <v>9.7E-5</v>
      </c>
      <c r="O1627" s="1">
        <v>0.54700000000000004</v>
      </c>
      <c r="P1627" s="1">
        <v>4.2400000000000001E-5</v>
      </c>
      <c r="Q1627" s="1">
        <v>3.0171728122141299E-2</v>
      </c>
      <c r="R1627" s="1">
        <v>3.4261974101716499E-3</v>
      </c>
      <c r="S1627" s="16"/>
      <c r="T1627" s="16"/>
      <c r="U1627" s="5"/>
      <c r="V1627" s="18"/>
      <c r="W1627" s="18"/>
      <c r="X1627" s="5"/>
      <c r="Y1627" s="5"/>
      <c r="Z1627" s="18"/>
    </row>
    <row r="1628" spans="1:26" x14ac:dyDescent="0.25">
      <c r="A1628" s="2">
        <v>2018</v>
      </c>
      <c r="B1628" s="2">
        <v>2863</v>
      </c>
      <c r="C1628" s="3" t="s">
        <v>10</v>
      </c>
      <c r="D1628" s="4">
        <v>43195</v>
      </c>
      <c r="E1628" s="2">
        <v>7217</v>
      </c>
      <c r="F1628" s="3" t="s">
        <v>2</v>
      </c>
      <c r="G1628" s="3" t="s">
        <v>1</v>
      </c>
      <c r="H1628" s="3" t="s">
        <v>0</v>
      </c>
      <c r="I1628" s="2">
        <v>2017</v>
      </c>
      <c r="J1628" s="2">
        <v>200</v>
      </c>
      <c r="K1628" s="2">
        <v>34</v>
      </c>
      <c r="L1628" s="2">
        <v>0.7</v>
      </c>
      <c r="M1628" s="1">
        <v>2.75</v>
      </c>
      <c r="N1628" s="1">
        <v>5.7000000000000003E-5</v>
      </c>
      <c r="O1628" s="1">
        <v>8.9999999999999993E-3</v>
      </c>
      <c r="P1628" s="1">
        <v>9.9999999999999995E-7</v>
      </c>
      <c r="Q1628" s="1">
        <v>1.47280861747417E-2</v>
      </c>
      <c r="R1628" s="1">
        <v>5.2469132862865202E-5</v>
      </c>
      <c r="S1628" s="16">
        <f t="shared" si="175"/>
        <v>1.5443641947399599E-2</v>
      </c>
      <c r="T1628" s="16">
        <f t="shared" si="176"/>
        <v>3.3737282773087848E-3</v>
      </c>
      <c r="U1628" s="5">
        <f t="shared" si="177"/>
        <v>4.2311347801094791E-5</v>
      </c>
      <c r="V1628" s="18">
        <f t="shared" si="178"/>
        <v>9.2430911707089992E-6</v>
      </c>
      <c r="W1628" s="18">
        <f t="shared" si="179"/>
        <v>8.5036438770522797E-6</v>
      </c>
      <c r="X1628" s="5">
        <f>LOOKUP(G387,'Load Factor Adjustment'!$A$2:$A$15,'Load Factor Adjustment'!$D$2:$D$15)</f>
        <v>0.68571428571428572</v>
      </c>
      <c r="Y1628" s="5">
        <f t="shared" si="180"/>
        <v>2.9013495635036429E-5</v>
      </c>
      <c r="Z1628" s="18">
        <f t="shared" si="181"/>
        <v>5.8310700871215632E-6</v>
      </c>
    </row>
    <row r="1629" spans="1:26" ht="15" customHeight="1" x14ac:dyDescent="0.25">
      <c r="A1629" s="2">
        <v>2018</v>
      </c>
      <c r="B1629" s="2">
        <v>2864</v>
      </c>
      <c r="C1629" s="3" t="s">
        <v>10</v>
      </c>
      <c r="D1629" s="4">
        <v>43200</v>
      </c>
      <c r="E1629" s="2">
        <v>7214</v>
      </c>
      <c r="F1629" s="3" t="s">
        <v>5</v>
      </c>
      <c r="G1629" s="3" t="s">
        <v>1</v>
      </c>
      <c r="H1629" s="3" t="s">
        <v>4</v>
      </c>
      <c r="I1629" s="2">
        <v>1971</v>
      </c>
      <c r="J1629" s="2">
        <v>257</v>
      </c>
      <c r="K1629" s="2">
        <v>114</v>
      </c>
      <c r="L1629" s="2">
        <v>0.7</v>
      </c>
      <c r="M1629" s="1">
        <v>12.09</v>
      </c>
      <c r="N1629" s="1">
        <v>2.7999999999999998E-4</v>
      </c>
      <c r="O1629" s="1">
        <v>0.60499999999999998</v>
      </c>
      <c r="P1629" s="1">
        <v>4.3999999999999999E-5</v>
      </c>
      <c r="Q1629" s="1">
        <v>0.349270138419085</v>
      </c>
      <c r="R1629" s="1">
        <v>2.56131436067405E-2</v>
      </c>
      <c r="S1629" s="16"/>
      <c r="T1629" s="16"/>
      <c r="U1629" s="5"/>
      <c r="V1629" s="18"/>
      <c r="W1629" s="18"/>
      <c r="X1629" s="5"/>
      <c r="Y1629" s="5"/>
      <c r="Z1629" s="18"/>
    </row>
    <row r="1630" spans="1:26" x14ac:dyDescent="0.25">
      <c r="A1630" s="2">
        <v>2018</v>
      </c>
      <c r="B1630" s="2">
        <v>2864</v>
      </c>
      <c r="C1630" s="3" t="s">
        <v>10</v>
      </c>
      <c r="D1630" s="4">
        <v>43200</v>
      </c>
      <c r="E1630" s="2">
        <v>7215</v>
      </c>
      <c r="F1630" s="3" t="s">
        <v>2</v>
      </c>
      <c r="G1630" s="3" t="s">
        <v>1</v>
      </c>
      <c r="H1630" s="3" t="s">
        <v>0</v>
      </c>
      <c r="I1630" s="2">
        <v>2017</v>
      </c>
      <c r="J1630" s="2">
        <v>257</v>
      </c>
      <c r="K1630" s="2">
        <v>125</v>
      </c>
      <c r="L1630" s="2">
        <v>0.7</v>
      </c>
      <c r="M1630" s="1">
        <v>0.26</v>
      </c>
      <c r="N1630" s="1">
        <v>3.9999999999999998E-6</v>
      </c>
      <c r="O1630" s="1">
        <v>8.9999999999999993E-3</v>
      </c>
      <c r="P1630" s="1">
        <v>3.9999999999999998E-7</v>
      </c>
      <c r="Q1630" s="1">
        <v>6.5722392346921196E-3</v>
      </c>
      <c r="R1630" s="1">
        <v>2.3583119794891801E-4</v>
      </c>
      <c r="S1630" s="16">
        <f t="shared" si="175"/>
        <v>0.34269789918439286</v>
      </c>
      <c r="T1630" s="16">
        <f t="shared" si="176"/>
        <v>2.5377312408791583E-2</v>
      </c>
      <c r="U1630" s="5">
        <f t="shared" si="177"/>
        <v>9.3889835392984341E-4</v>
      </c>
      <c r="V1630" s="18">
        <f t="shared" si="178"/>
        <v>6.9526883311757761E-5</v>
      </c>
      <c r="W1630" s="18">
        <f t="shared" si="179"/>
        <v>6.3964732646817142E-5</v>
      </c>
      <c r="X1630" s="5">
        <f>LOOKUP(G389,'Load Factor Adjustment'!$A$2:$A$15,'Load Factor Adjustment'!$D$2:$D$15)</f>
        <v>0.68571428571428572</v>
      </c>
      <c r="Y1630" s="5">
        <f t="shared" si="180"/>
        <v>6.4381601412332118E-4</v>
      </c>
      <c r="Z1630" s="18">
        <f t="shared" si="181"/>
        <v>4.3861530957817466E-5</v>
      </c>
    </row>
    <row r="1631" spans="1:26" ht="15" customHeight="1" x14ac:dyDescent="0.25">
      <c r="A1631" s="2">
        <v>2017</v>
      </c>
      <c r="B1631" s="2">
        <v>2865</v>
      </c>
      <c r="C1631" s="3" t="s">
        <v>10</v>
      </c>
      <c r="D1631" s="4">
        <v>43220</v>
      </c>
      <c r="E1631" s="2">
        <v>7212</v>
      </c>
      <c r="F1631" s="3" t="s">
        <v>5</v>
      </c>
      <c r="G1631" s="3" t="s">
        <v>1</v>
      </c>
      <c r="H1631" s="3" t="s">
        <v>4</v>
      </c>
      <c r="I1631" s="2">
        <v>1981</v>
      </c>
      <c r="J1631" s="2">
        <v>520</v>
      </c>
      <c r="K1631" s="2">
        <v>100</v>
      </c>
      <c r="L1631" s="2">
        <v>0.7</v>
      </c>
      <c r="M1631" s="1">
        <v>12.09</v>
      </c>
      <c r="N1631" s="1">
        <v>2.7999999999999998E-4</v>
      </c>
      <c r="O1631" s="1">
        <v>0.60499999999999998</v>
      </c>
      <c r="P1631" s="1">
        <v>4.3999999999999999E-5</v>
      </c>
      <c r="Q1631" s="1">
        <v>0.61990740657357002</v>
      </c>
      <c r="R1631" s="1">
        <v>4.5459876699791998E-2</v>
      </c>
      <c r="S1631" s="16"/>
      <c r="T1631" s="16"/>
      <c r="U1631" s="5"/>
      <c r="V1631" s="18"/>
      <c r="W1631" s="18"/>
      <c r="X1631" s="5"/>
      <c r="Y1631" s="5"/>
      <c r="Z1631" s="18"/>
    </row>
    <row r="1632" spans="1:26" x14ac:dyDescent="0.25">
      <c r="A1632" s="2">
        <v>2017</v>
      </c>
      <c r="B1632" s="2">
        <v>2865</v>
      </c>
      <c r="C1632" s="3" t="s">
        <v>10</v>
      </c>
      <c r="D1632" s="4">
        <v>43220</v>
      </c>
      <c r="E1632" s="2">
        <v>7213</v>
      </c>
      <c r="F1632" s="3" t="s">
        <v>2</v>
      </c>
      <c r="G1632" s="3" t="s">
        <v>1</v>
      </c>
      <c r="H1632" s="3" t="s">
        <v>0</v>
      </c>
      <c r="I1632" s="2">
        <v>2017</v>
      </c>
      <c r="J1632" s="2">
        <v>520</v>
      </c>
      <c r="K1632" s="2">
        <v>115</v>
      </c>
      <c r="L1632" s="2">
        <v>0.7</v>
      </c>
      <c r="M1632" s="1">
        <v>0.26</v>
      </c>
      <c r="N1632" s="1">
        <v>3.9999999999999998E-6</v>
      </c>
      <c r="O1632" s="1">
        <v>8.9999999999999993E-3</v>
      </c>
      <c r="P1632" s="1">
        <v>3.9999999999999998E-7</v>
      </c>
      <c r="Q1632" s="1">
        <v>1.24767894697226E-2</v>
      </c>
      <c r="R1632" s="1">
        <v>4.6326540689339699E-4</v>
      </c>
      <c r="S1632" s="16">
        <f t="shared" si="175"/>
        <v>0.60743061710384738</v>
      </c>
      <c r="T1632" s="16">
        <f t="shared" si="176"/>
        <v>4.49966112928986E-2</v>
      </c>
      <c r="U1632" s="5">
        <f t="shared" si="177"/>
        <v>1.66419347151739E-3</v>
      </c>
      <c r="V1632" s="18">
        <f t="shared" si="178"/>
        <v>1.2327838710383179E-4</v>
      </c>
      <c r="W1632" s="18">
        <f t="shared" si="179"/>
        <v>1.1341611613552524E-4</v>
      </c>
      <c r="X1632" s="5">
        <f>LOOKUP(G391,'Load Factor Adjustment'!$A$2:$A$15,'Load Factor Adjustment'!$D$2:$D$15)</f>
        <v>0.68571428571428572</v>
      </c>
      <c r="Y1632" s="5">
        <f t="shared" si="180"/>
        <v>1.1411612376119246E-3</v>
      </c>
      <c r="Z1632" s="18">
        <f t="shared" si="181"/>
        <v>7.7771051064360163E-5</v>
      </c>
    </row>
    <row r="1633" spans="1:26" ht="15" customHeight="1" x14ac:dyDescent="0.25">
      <c r="A1633" s="2">
        <v>2017</v>
      </c>
      <c r="B1633" s="2">
        <v>2866</v>
      </c>
      <c r="C1633" s="3" t="s">
        <v>7</v>
      </c>
      <c r="D1633" s="4">
        <v>43108</v>
      </c>
      <c r="E1633" s="2">
        <v>7209</v>
      </c>
      <c r="F1633" s="3" t="s">
        <v>5</v>
      </c>
      <c r="G1633" s="3" t="s">
        <v>27</v>
      </c>
      <c r="H1633" s="3" t="s">
        <v>4</v>
      </c>
      <c r="I1633" s="2">
        <v>1981</v>
      </c>
      <c r="J1633" s="2">
        <v>700</v>
      </c>
      <c r="K1633" s="2">
        <v>80</v>
      </c>
      <c r="L1633" s="2">
        <v>0.51</v>
      </c>
      <c r="M1633" s="1">
        <v>12.09</v>
      </c>
      <c r="N1633" s="1">
        <v>2.7999999999999998E-4</v>
      </c>
      <c r="O1633" s="1">
        <v>0.60499999999999998</v>
      </c>
      <c r="P1633" s="1">
        <v>4.3999999999999999E-5</v>
      </c>
      <c r="Q1633" s="1">
        <v>0.48638888742257302</v>
      </c>
      <c r="R1633" s="1">
        <v>3.56685185818231E-2</v>
      </c>
      <c r="S1633" s="16"/>
      <c r="T1633" s="16"/>
      <c r="U1633" s="5"/>
      <c r="V1633" s="18"/>
      <c r="W1633" s="18"/>
      <c r="X1633" s="5"/>
      <c r="Y1633" s="5"/>
      <c r="Z1633" s="18"/>
    </row>
    <row r="1634" spans="1:26" x14ac:dyDescent="0.25">
      <c r="A1634" s="2">
        <v>2017</v>
      </c>
      <c r="B1634" s="2">
        <v>2866</v>
      </c>
      <c r="C1634" s="3" t="s">
        <v>7</v>
      </c>
      <c r="D1634" s="4">
        <v>43108</v>
      </c>
      <c r="E1634" s="2">
        <v>7210</v>
      </c>
      <c r="F1634" s="3" t="s">
        <v>2</v>
      </c>
      <c r="G1634" s="3" t="s">
        <v>27</v>
      </c>
      <c r="H1634" s="3" t="s">
        <v>0</v>
      </c>
      <c r="I1634" s="2">
        <v>2016</v>
      </c>
      <c r="J1634" s="2">
        <v>700</v>
      </c>
      <c r="K1634" s="2">
        <v>79</v>
      </c>
      <c r="L1634" s="2">
        <v>0.51</v>
      </c>
      <c r="M1634" s="1">
        <v>0.26</v>
      </c>
      <c r="N1634" s="1">
        <v>3.4999999999999999E-6</v>
      </c>
      <c r="O1634" s="1">
        <v>8.9999999999999993E-3</v>
      </c>
      <c r="P1634" s="1">
        <v>8.9999999999999996E-7</v>
      </c>
      <c r="Q1634" s="1">
        <v>8.4636974671453806E-3</v>
      </c>
      <c r="R1634" s="1">
        <v>3.7771872817118798E-4</v>
      </c>
      <c r="S1634" s="16">
        <f t="shared" si="175"/>
        <v>0.47792518995542765</v>
      </c>
      <c r="T1634" s="16">
        <f t="shared" si="176"/>
        <v>3.5290799853651911E-2</v>
      </c>
      <c r="U1634" s="5">
        <f t="shared" si="177"/>
        <v>1.3093840820696649E-3</v>
      </c>
      <c r="V1634" s="18">
        <f t="shared" si="178"/>
        <v>9.6687122886717557E-5</v>
      </c>
      <c r="W1634" s="18">
        <f t="shared" si="179"/>
        <v>8.8952153055780152E-5</v>
      </c>
      <c r="X1634" s="5">
        <f>LOOKUP(G393,'Load Factor Adjustment'!$A$2:$A$15,'Load Factor Adjustment'!$D$2:$D$15)</f>
        <v>0.68571428571428572</v>
      </c>
      <c r="Y1634" s="5">
        <f t="shared" si="180"/>
        <v>8.9786337056205591E-4</v>
      </c>
      <c r="Z1634" s="18">
        <f t="shared" si="181"/>
        <v>6.0995762095392104E-5</v>
      </c>
    </row>
    <row r="1635" spans="1:26" ht="15" customHeight="1" x14ac:dyDescent="0.25">
      <c r="A1635" s="2">
        <v>2017</v>
      </c>
      <c r="B1635" s="2">
        <v>2867</v>
      </c>
      <c r="C1635" s="3" t="s">
        <v>7</v>
      </c>
      <c r="D1635" s="4">
        <v>43105</v>
      </c>
      <c r="E1635" s="2">
        <v>7207</v>
      </c>
      <c r="F1635" s="3" t="s">
        <v>5</v>
      </c>
      <c r="G1635" s="3" t="s">
        <v>1</v>
      </c>
      <c r="H1635" s="3" t="s">
        <v>4</v>
      </c>
      <c r="I1635" s="2">
        <v>1974</v>
      </c>
      <c r="J1635" s="2">
        <v>1100</v>
      </c>
      <c r="K1635" s="2">
        <v>96</v>
      </c>
      <c r="L1635" s="2">
        <v>0.7</v>
      </c>
      <c r="M1635" s="1">
        <v>12.09</v>
      </c>
      <c r="N1635" s="1">
        <v>2.7999999999999998E-4</v>
      </c>
      <c r="O1635" s="1">
        <v>0.60499999999999998</v>
      </c>
      <c r="P1635" s="1">
        <v>4.3999999999999999E-5</v>
      </c>
      <c r="Q1635" s="1">
        <v>1.2588888871955599</v>
      </c>
      <c r="R1635" s="1">
        <v>9.2318518836500593E-2</v>
      </c>
      <c r="S1635" s="16"/>
      <c r="T1635" s="16"/>
      <c r="U1635" s="5"/>
      <c r="V1635" s="18"/>
      <c r="W1635" s="18"/>
      <c r="X1635" s="5"/>
      <c r="Y1635" s="5"/>
      <c r="Z1635" s="18"/>
    </row>
    <row r="1636" spans="1:26" x14ac:dyDescent="0.25">
      <c r="A1636" s="2">
        <v>2017</v>
      </c>
      <c r="B1636" s="2">
        <v>2867</v>
      </c>
      <c r="C1636" s="3" t="s">
        <v>7</v>
      </c>
      <c r="D1636" s="4">
        <v>43105</v>
      </c>
      <c r="E1636" s="2">
        <v>7208</v>
      </c>
      <c r="F1636" s="3" t="s">
        <v>2</v>
      </c>
      <c r="G1636" s="3" t="s">
        <v>1</v>
      </c>
      <c r="H1636" s="3" t="s">
        <v>0</v>
      </c>
      <c r="I1636" s="2">
        <v>2015</v>
      </c>
      <c r="J1636" s="2">
        <v>1100</v>
      </c>
      <c r="K1636" s="2">
        <v>115</v>
      </c>
      <c r="L1636" s="2">
        <v>0.7</v>
      </c>
      <c r="M1636" s="1">
        <v>0.26</v>
      </c>
      <c r="N1636" s="1">
        <v>3.9999999999999998E-6</v>
      </c>
      <c r="O1636" s="1">
        <v>8.9999999999999993E-3</v>
      </c>
      <c r="P1636" s="1">
        <v>3.9999999999999998E-7</v>
      </c>
      <c r="Q1636" s="1">
        <v>2.75254615579229E-2</v>
      </c>
      <c r="R1636" s="1">
        <v>1.0932098226191099E-3</v>
      </c>
      <c r="S1636" s="16">
        <f t="shared" si="175"/>
        <v>1.2313634256376371</v>
      </c>
      <c r="T1636" s="16">
        <f t="shared" si="176"/>
        <v>9.1225309013881484E-2</v>
      </c>
      <c r="U1636" s="5">
        <f t="shared" si="177"/>
        <v>3.3735984264044853E-3</v>
      </c>
      <c r="V1636" s="18">
        <f t="shared" si="178"/>
        <v>2.4993235346268899E-4</v>
      </c>
      <c r="W1636" s="18">
        <f t="shared" si="179"/>
        <v>2.2993776518567387E-4</v>
      </c>
      <c r="X1636" s="5">
        <f>LOOKUP(G395,'Load Factor Adjustment'!$A$2:$A$15,'Load Factor Adjustment'!$D$2:$D$15)</f>
        <v>0.68571428571428572</v>
      </c>
      <c r="Y1636" s="5">
        <f t="shared" si="180"/>
        <v>2.3133246352487901E-3</v>
      </c>
      <c r="Z1636" s="18">
        <f t="shared" si="181"/>
        <v>1.576716104130335E-4</v>
      </c>
    </row>
    <row r="1637" spans="1:26" ht="15" customHeight="1" x14ac:dyDescent="0.25">
      <c r="A1637" s="2">
        <v>2017</v>
      </c>
      <c r="B1637" s="2">
        <v>2868</v>
      </c>
      <c r="C1637" s="3" t="s">
        <v>7</v>
      </c>
      <c r="D1637" s="4">
        <v>43108</v>
      </c>
      <c r="E1637" s="2">
        <v>7205</v>
      </c>
      <c r="F1637" s="3" t="s">
        <v>5</v>
      </c>
      <c r="G1637" s="3" t="s">
        <v>1</v>
      </c>
      <c r="H1637" s="3" t="s">
        <v>4</v>
      </c>
      <c r="I1637" s="2">
        <v>1971</v>
      </c>
      <c r="J1637" s="2">
        <v>1200</v>
      </c>
      <c r="K1637" s="2">
        <v>150</v>
      </c>
      <c r="L1637" s="2">
        <v>0.7</v>
      </c>
      <c r="M1637" s="1">
        <v>11.16</v>
      </c>
      <c r="N1637" s="1">
        <v>2.5999999999999998E-4</v>
      </c>
      <c r="O1637" s="1">
        <v>0.39600000000000002</v>
      </c>
      <c r="P1637" s="1">
        <v>2.8799999999999999E-5</v>
      </c>
      <c r="Q1637" s="1">
        <v>1.98333327954428</v>
      </c>
      <c r="R1637" s="1">
        <v>0.102999996614049</v>
      </c>
      <c r="S1637" s="16"/>
      <c r="T1637" s="16"/>
      <c r="U1637" s="5"/>
      <c r="V1637" s="18"/>
      <c r="W1637" s="18"/>
      <c r="X1637" s="5"/>
      <c r="Y1637" s="5"/>
      <c r="Z1637" s="18"/>
    </row>
    <row r="1638" spans="1:26" x14ac:dyDescent="0.25">
      <c r="A1638" s="2">
        <v>2017</v>
      </c>
      <c r="B1638" s="2">
        <v>2868</v>
      </c>
      <c r="C1638" s="3" t="s">
        <v>7</v>
      </c>
      <c r="D1638" s="4">
        <v>43108</v>
      </c>
      <c r="E1638" s="2">
        <v>7206</v>
      </c>
      <c r="F1638" s="3" t="s">
        <v>2</v>
      </c>
      <c r="G1638" s="3" t="s">
        <v>1</v>
      </c>
      <c r="H1638" s="3" t="s">
        <v>0</v>
      </c>
      <c r="I1638" s="2">
        <v>2017</v>
      </c>
      <c r="J1638" s="2">
        <v>1200</v>
      </c>
      <c r="K1638" s="2">
        <v>115</v>
      </c>
      <c r="L1638" s="2">
        <v>0.7</v>
      </c>
      <c r="M1638" s="1">
        <v>0.26</v>
      </c>
      <c r="N1638" s="1">
        <v>3.9999999999999998E-6</v>
      </c>
      <c r="O1638" s="1">
        <v>8.9999999999999993E-3</v>
      </c>
      <c r="P1638" s="1">
        <v>3.9999999999999998E-7</v>
      </c>
      <c r="Q1638" s="1">
        <v>3.0240739203805302E-2</v>
      </c>
      <c r="R1638" s="1">
        <v>1.21388882994879E-3</v>
      </c>
      <c r="S1638" s="16">
        <f t="shared" si="175"/>
        <v>1.9530925403404746</v>
      </c>
      <c r="T1638" s="16">
        <f t="shared" si="176"/>
        <v>0.10178610778410022</v>
      </c>
      <c r="U1638" s="5">
        <f t="shared" si="177"/>
        <v>5.3509384666862317E-3</v>
      </c>
      <c r="V1638" s="18">
        <f t="shared" si="178"/>
        <v>2.7886604872356225E-4</v>
      </c>
      <c r="W1638" s="18">
        <f t="shared" si="179"/>
        <v>2.5655676482567731E-4</v>
      </c>
      <c r="X1638" s="5">
        <f>LOOKUP(G397,'Load Factor Adjustment'!$A$2:$A$15,'Load Factor Adjustment'!$D$2:$D$15)</f>
        <v>0.68571428571428572</v>
      </c>
      <c r="Y1638" s="5">
        <f t="shared" si="180"/>
        <v>3.6692149485848449E-3</v>
      </c>
      <c r="Z1638" s="18">
        <f t="shared" si="181"/>
        <v>1.7592463873760729E-4</v>
      </c>
    </row>
    <row r="1639" spans="1:26" ht="15" customHeight="1" x14ac:dyDescent="0.25">
      <c r="A1639" s="2">
        <v>2017</v>
      </c>
      <c r="B1639" s="2">
        <v>2869</v>
      </c>
      <c r="C1639" s="3" t="s">
        <v>7</v>
      </c>
      <c r="D1639" s="4">
        <v>43105</v>
      </c>
      <c r="E1639" s="2">
        <v>7203</v>
      </c>
      <c r="F1639" s="3" t="s">
        <v>5</v>
      </c>
      <c r="G1639" s="3" t="s">
        <v>1</v>
      </c>
      <c r="H1639" s="3" t="s">
        <v>4</v>
      </c>
      <c r="I1639" s="2">
        <v>1960</v>
      </c>
      <c r="J1639" s="2">
        <v>900</v>
      </c>
      <c r="K1639" s="2">
        <v>96</v>
      </c>
      <c r="L1639" s="2">
        <v>0.7</v>
      </c>
      <c r="M1639" s="1">
        <v>12.09</v>
      </c>
      <c r="N1639" s="1">
        <v>2.7999999999999998E-4</v>
      </c>
      <c r="O1639" s="1">
        <v>0.60499999999999998</v>
      </c>
      <c r="P1639" s="1">
        <v>4.3999999999999999E-5</v>
      </c>
      <c r="Q1639" s="1">
        <v>1.02999999861455</v>
      </c>
      <c r="R1639" s="1">
        <v>7.5533333593500507E-2</v>
      </c>
      <c r="S1639" s="16"/>
      <c r="T1639" s="16"/>
      <c r="U1639" s="5"/>
      <c r="V1639" s="18"/>
      <c r="W1639" s="18"/>
      <c r="X1639" s="5"/>
      <c r="Y1639" s="5"/>
      <c r="Z1639" s="18"/>
    </row>
    <row r="1640" spans="1:26" x14ac:dyDescent="0.25">
      <c r="A1640" s="2">
        <v>2017</v>
      </c>
      <c r="B1640" s="2">
        <v>2869</v>
      </c>
      <c r="C1640" s="3" t="s">
        <v>7</v>
      </c>
      <c r="D1640" s="4">
        <v>43105</v>
      </c>
      <c r="E1640" s="2">
        <v>7204</v>
      </c>
      <c r="F1640" s="3" t="s">
        <v>2</v>
      </c>
      <c r="G1640" s="3" t="s">
        <v>1</v>
      </c>
      <c r="H1640" s="3" t="s">
        <v>0</v>
      </c>
      <c r="I1640" s="2">
        <v>2016</v>
      </c>
      <c r="J1640" s="2">
        <v>900</v>
      </c>
      <c r="K1640" s="2">
        <v>115</v>
      </c>
      <c r="L1640" s="2">
        <v>0.7</v>
      </c>
      <c r="M1640" s="1">
        <v>0.26</v>
      </c>
      <c r="N1640" s="1">
        <v>3.9999999999999998E-6</v>
      </c>
      <c r="O1640" s="1">
        <v>8.9999999999999993E-3</v>
      </c>
      <c r="P1640" s="1">
        <v>3.9999999999999998E-7</v>
      </c>
      <c r="Q1640" s="1">
        <v>2.2201387745557299E-2</v>
      </c>
      <c r="R1640" s="1">
        <v>8.6249995605098401E-4</v>
      </c>
      <c r="S1640" s="16">
        <f t="shared" si="175"/>
        <v>1.0077986108689927</v>
      </c>
      <c r="T1640" s="16">
        <f t="shared" si="176"/>
        <v>7.467083363744953E-2</v>
      </c>
      <c r="U1640" s="5">
        <f t="shared" si="177"/>
        <v>2.7610920845725826E-3</v>
      </c>
      <c r="V1640" s="18">
        <f t="shared" si="178"/>
        <v>2.0457762640397131E-4</v>
      </c>
      <c r="W1640" s="18">
        <f t="shared" si="179"/>
        <v>1.8821141629165361E-4</v>
      </c>
      <c r="X1640" s="5">
        <f>LOOKUP(G399,'Load Factor Adjustment'!$A$2:$A$15,'Load Factor Adjustment'!$D$2:$D$15)</f>
        <v>0.68571428571428572</v>
      </c>
      <c r="Y1640" s="5">
        <f t="shared" si="180"/>
        <v>1.8933202865640568E-3</v>
      </c>
      <c r="Z1640" s="18">
        <f t="shared" si="181"/>
        <v>1.2905925688570533E-4</v>
      </c>
    </row>
    <row r="1641" spans="1:26" ht="15" customHeight="1" x14ac:dyDescent="0.25">
      <c r="A1641" s="2">
        <v>2017</v>
      </c>
      <c r="B1641" s="2">
        <v>2870</v>
      </c>
      <c r="C1641" s="3" t="s">
        <v>7</v>
      </c>
      <c r="D1641" s="4">
        <v>43131</v>
      </c>
      <c r="E1641" s="2">
        <v>7200</v>
      </c>
      <c r="F1641" s="3" t="s">
        <v>5</v>
      </c>
      <c r="G1641" s="3" t="s">
        <v>1</v>
      </c>
      <c r="H1641" s="3" t="s">
        <v>4</v>
      </c>
      <c r="I1641" s="2">
        <v>1997</v>
      </c>
      <c r="J1641" s="2">
        <v>900</v>
      </c>
      <c r="K1641" s="2">
        <v>91</v>
      </c>
      <c r="L1641" s="2">
        <v>0.7</v>
      </c>
      <c r="M1641" s="1">
        <v>8.17</v>
      </c>
      <c r="N1641" s="1">
        <v>1.9000000000000001E-4</v>
      </c>
      <c r="O1641" s="1">
        <v>0.47899999999999998</v>
      </c>
      <c r="P1641" s="1">
        <v>3.6100000000000003E-5</v>
      </c>
      <c r="Q1641" s="1">
        <v>0.66038194265611105</v>
      </c>
      <c r="R1641" s="1">
        <v>5.7645970160373899E-2</v>
      </c>
      <c r="S1641" s="16"/>
      <c r="T1641" s="16"/>
      <c r="U1641" s="5"/>
      <c r="V1641" s="18"/>
      <c r="W1641" s="18"/>
      <c r="X1641" s="5"/>
      <c r="Y1641" s="5"/>
      <c r="Z1641" s="18"/>
    </row>
    <row r="1642" spans="1:26" x14ac:dyDescent="0.25">
      <c r="A1642" s="2">
        <v>2017</v>
      </c>
      <c r="B1642" s="2">
        <v>2870</v>
      </c>
      <c r="C1642" s="3" t="s">
        <v>7</v>
      </c>
      <c r="D1642" s="4">
        <v>43131</v>
      </c>
      <c r="E1642" s="2">
        <v>7201</v>
      </c>
      <c r="F1642" s="3" t="s">
        <v>2</v>
      </c>
      <c r="G1642" s="3" t="s">
        <v>1</v>
      </c>
      <c r="H1642" s="3" t="s">
        <v>0</v>
      </c>
      <c r="I1642" s="2">
        <v>2016</v>
      </c>
      <c r="J1642" s="2">
        <v>900</v>
      </c>
      <c r="K1642" s="2">
        <v>105</v>
      </c>
      <c r="L1642" s="2">
        <v>0.7</v>
      </c>
      <c r="M1642" s="1">
        <v>2.3199999999999998</v>
      </c>
      <c r="N1642" s="1">
        <v>3.0000000000000001E-5</v>
      </c>
      <c r="O1642" s="1">
        <v>0.112</v>
      </c>
      <c r="P1642" s="1">
        <v>7.9999999999999996E-6</v>
      </c>
      <c r="Q1642" s="1">
        <v>0.17901040850175101</v>
      </c>
      <c r="R1642" s="1">
        <v>1.07916667283362E-2</v>
      </c>
      <c r="S1642" s="16">
        <f t="shared" si="175"/>
        <v>0.48137153415436007</v>
      </c>
      <c r="T1642" s="16">
        <f t="shared" si="176"/>
        <v>4.6854303432037697E-2</v>
      </c>
      <c r="U1642" s="5">
        <f t="shared" si="177"/>
        <v>1.3188261209708496E-3</v>
      </c>
      <c r="V1642" s="18">
        <f t="shared" si="178"/>
        <v>1.2836795460832246E-4</v>
      </c>
      <c r="W1642" s="18">
        <f t="shared" si="179"/>
        <v>1.1809851823965667E-4</v>
      </c>
      <c r="X1642" s="5">
        <f>LOOKUP(G401,'Load Factor Adjustment'!$A$2:$A$15,'Load Factor Adjustment'!$D$2:$D$15)</f>
        <v>0.68571428571428572</v>
      </c>
      <c r="Y1642" s="5">
        <f t="shared" si="180"/>
        <v>9.0433791152286832E-4</v>
      </c>
      <c r="Z1642" s="18">
        <f t="shared" si="181"/>
        <v>8.098184107862171E-5</v>
      </c>
    </row>
    <row r="1643" spans="1:26" ht="15" customHeight="1" x14ac:dyDescent="0.25">
      <c r="A1643" s="2">
        <v>2017</v>
      </c>
      <c r="B1643" s="2">
        <v>2871</v>
      </c>
      <c r="C1643" s="3" t="s">
        <v>7</v>
      </c>
      <c r="D1643" s="4">
        <v>43131</v>
      </c>
      <c r="E1643" s="2">
        <v>7198</v>
      </c>
      <c r="F1643" s="3" t="s">
        <v>5</v>
      </c>
      <c r="G1643" s="3" t="s">
        <v>1</v>
      </c>
      <c r="H1643" s="3" t="s">
        <v>4</v>
      </c>
      <c r="I1643" s="2">
        <v>1981</v>
      </c>
      <c r="J1643" s="2">
        <v>900</v>
      </c>
      <c r="K1643" s="2">
        <v>192</v>
      </c>
      <c r="L1643" s="2">
        <v>0.7</v>
      </c>
      <c r="M1643" s="1">
        <v>10.23</v>
      </c>
      <c r="N1643" s="1">
        <v>2.4000000000000001E-4</v>
      </c>
      <c r="O1643" s="1">
        <v>0.39600000000000002</v>
      </c>
      <c r="P1643" s="1">
        <v>2.8799999999999999E-5</v>
      </c>
      <c r="Q1643" s="1">
        <v>1.74799989949593</v>
      </c>
      <c r="R1643" s="1">
        <v>9.8879996749487303E-2</v>
      </c>
      <c r="S1643" s="16"/>
      <c r="T1643" s="16"/>
      <c r="U1643" s="5"/>
      <c r="V1643" s="18"/>
      <c r="W1643" s="18"/>
      <c r="X1643" s="5"/>
      <c r="Y1643" s="5"/>
      <c r="Z1643" s="18"/>
    </row>
    <row r="1644" spans="1:26" x14ac:dyDescent="0.25">
      <c r="A1644" s="2">
        <v>2017</v>
      </c>
      <c r="B1644" s="2">
        <v>2871</v>
      </c>
      <c r="C1644" s="3" t="s">
        <v>7</v>
      </c>
      <c r="D1644" s="4">
        <v>43131</v>
      </c>
      <c r="E1644" s="2">
        <v>7199</v>
      </c>
      <c r="F1644" s="3" t="s">
        <v>2</v>
      </c>
      <c r="G1644" s="3" t="s">
        <v>1</v>
      </c>
      <c r="H1644" s="3" t="s">
        <v>0</v>
      </c>
      <c r="I1644" s="2">
        <v>2016</v>
      </c>
      <c r="J1644" s="2">
        <v>900</v>
      </c>
      <c r="K1644" s="2">
        <v>105</v>
      </c>
      <c r="L1644" s="2">
        <v>0.7</v>
      </c>
      <c r="M1644" s="1">
        <v>2.3199999999999998</v>
      </c>
      <c r="N1644" s="1">
        <v>3.0000000000000001E-5</v>
      </c>
      <c r="O1644" s="1">
        <v>0.112</v>
      </c>
      <c r="P1644" s="1">
        <v>7.9999999999999996E-6</v>
      </c>
      <c r="Q1644" s="1">
        <v>0.17901040850175101</v>
      </c>
      <c r="R1644" s="1">
        <v>1.07916667283362E-2</v>
      </c>
      <c r="S1644" s="16">
        <f t="shared" si="175"/>
        <v>1.5689894909941791</v>
      </c>
      <c r="T1644" s="16">
        <f t="shared" si="176"/>
        <v>8.8088330021151101E-2</v>
      </c>
      <c r="U1644" s="5">
        <f t="shared" si="177"/>
        <v>4.2986013451895315E-3</v>
      </c>
      <c r="V1644" s="18">
        <f t="shared" si="178"/>
        <v>2.4133789046890713E-4</v>
      </c>
      <c r="W1644" s="18">
        <f t="shared" si="179"/>
        <v>2.2203085923139457E-4</v>
      </c>
      <c r="X1644" s="5">
        <f>LOOKUP(G403,'Load Factor Adjustment'!$A$2:$A$15,'Load Factor Adjustment'!$D$2:$D$15)</f>
        <v>0.68571428571428572</v>
      </c>
      <c r="Y1644" s="5">
        <f t="shared" si="180"/>
        <v>2.9476123509871075E-3</v>
      </c>
      <c r="Z1644" s="18">
        <f t="shared" si="181"/>
        <v>1.5224973204438485E-4</v>
      </c>
    </row>
    <row r="1645" spans="1:26" ht="15" customHeight="1" x14ac:dyDescent="0.25">
      <c r="A1645" s="2">
        <v>2017</v>
      </c>
      <c r="B1645" s="2">
        <v>2872</v>
      </c>
      <c r="C1645" s="3" t="s">
        <v>7</v>
      </c>
      <c r="D1645" s="4">
        <v>43131</v>
      </c>
      <c r="E1645" s="2">
        <v>7196</v>
      </c>
      <c r="F1645" s="3" t="s">
        <v>5</v>
      </c>
      <c r="G1645" s="3" t="s">
        <v>1</v>
      </c>
      <c r="H1645" s="3" t="s">
        <v>4</v>
      </c>
      <c r="I1645" s="2">
        <v>1981</v>
      </c>
      <c r="J1645" s="2">
        <v>900</v>
      </c>
      <c r="K1645" s="2">
        <v>90</v>
      </c>
      <c r="L1645" s="2">
        <v>0.7</v>
      </c>
      <c r="M1645" s="1">
        <v>12.09</v>
      </c>
      <c r="N1645" s="1">
        <v>2.7999999999999998E-4</v>
      </c>
      <c r="O1645" s="1">
        <v>0.60499999999999998</v>
      </c>
      <c r="P1645" s="1">
        <v>4.3999999999999999E-5</v>
      </c>
      <c r="Q1645" s="1">
        <v>0.96562499870113705</v>
      </c>
      <c r="R1645" s="1">
        <v>7.0812500243906701E-2</v>
      </c>
      <c r="S1645" s="16"/>
      <c r="T1645" s="16"/>
      <c r="U1645" s="5"/>
      <c r="V1645" s="18"/>
      <c r="W1645" s="18"/>
      <c r="X1645" s="5"/>
      <c r="Y1645" s="5"/>
      <c r="Z1645" s="18"/>
    </row>
    <row r="1646" spans="1:26" x14ac:dyDescent="0.25">
      <c r="A1646" s="2">
        <v>2017</v>
      </c>
      <c r="B1646" s="2">
        <v>2872</v>
      </c>
      <c r="C1646" s="3" t="s">
        <v>7</v>
      </c>
      <c r="D1646" s="4">
        <v>43131</v>
      </c>
      <c r="E1646" s="2">
        <v>7197</v>
      </c>
      <c r="F1646" s="3" t="s">
        <v>2</v>
      </c>
      <c r="G1646" s="3" t="s">
        <v>1</v>
      </c>
      <c r="H1646" s="3" t="s">
        <v>0</v>
      </c>
      <c r="I1646" s="2">
        <v>2016</v>
      </c>
      <c r="J1646" s="2">
        <v>900</v>
      </c>
      <c r="K1646" s="2">
        <v>105</v>
      </c>
      <c r="L1646" s="2">
        <v>0.7</v>
      </c>
      <c r="M1646" s="1">
        <v>2.3199999999999998</v>
      </c>
      <c r="N1646" s="1">
        <v>3.0000000000000001E-5</v>
      </c>
      <c r="O1646" s="1">
        <v>0.112</v>
      </c>
      <c r="P1646" s="1">
        <v>7.9999999999999996E-6</v>
      </c>
      <c r="Q1646" s="1">
        <v>0.17901040850175101</v>
      </c>
      <c r="R1646" s="1">
        <v>1.07916667283362E-2</v>
      </c>
      <c r="S1646" s="16">
        <f t="shared" si="175"/>
        <v>0.78661459019938607</v>
      </c>
      <c r="T1646" s="16">
        <f t="shared" si="176"/>
        <v>6.0020833515570499E-2</v>
      </c>
      <c r="U1646" s="5">
        <f t="shared" si="177"/>
        <v>2.1551084662996879E-3</v>
      </c>
      <c r="V1646" s="18">
        <f t="shared" si="178"/>
        <v>1.6444063976868629E-4</v>
      </c>
      <c r="W1646" s="18">
        <f t="shared" si="179"/>
        <v>1.5128538858719139E-4</v>
      </c>
      <c r="X1646" s="5">
        <f>LOOKUP(G405,'Load Factor Adjustment'!$A$2:$A$15,'Load Factor Adjustment'!$D$2:$D$15)</f>
        <v>0.68571428571428572</v>
      </c>
      <c r="Y1646" s="5">
        <f t="shared" si="180"/>
        <v>1.4777886626055003E-3</v>
      </c>
      <c r="Z1646" s="18">
        <f t="shared" si="181"/>
        <v>1.037385521740741E-4</v>
      </c>
    </row>
    <row r="1647" spans="1:26" ht="15" customHeight="1" x14ac:dyDescent="0.25">
      <c r="A1647" s="2">
        <v>2017</v>
      </c>
      <c r="B1647" s="2">
        <v>2873</v>
      </c>
      <c r="C1647" s="3" t="s">
        <v>7</v>
      </c>
      <c r="D1647" s="4">
        <v>43124</v>
      </c>
      <c r="E1647" s="2">
        <v>7190</v>
      </c>
      <c r="F1647" s="3" t="s">
        <v>5</v>
      </c>
      <c r="G1647" s="3" t="s">
        <v>1</v>
      </c>
      <c r="H1647" s="3" t="s">
        <v>6</v>
      </c>
      <c r="I1647" s="2">
        <v>2004</v>
      </c>
      <c r="J1647" s="2">
        <v>900</v>
      </c>
      <c r="K1647" s="2">
        <v>450</v>
      </c>
      <c r="L1647" s="2">
        <v>0.7</v>
      </c>
      <c r="M1647" s="1">
        <v>3.79</v>
      </c>
      <c r="N1647" s="1">
        <v>5.0000000000000002E-5</v>
      </c>
      <c r="O1647" s="1">
        <v>8.7999999999999995E-2</v>
      </c>
      <c r="P1647" s="1">
        <v>4.4000000000000002E-6</v>
      </c>
      <c r="Q1647" s="1">
        <v>1.3718749599795299</v>
      </c>
      <c r="R1647" s="1">
        <v>4.3999998548423597E-2</v>
      </c>
      <c r="S1647" s="16"/>
      <c r="T1647" s="16"/>
      <c r="U1647" s="5"/>
      <c r="V1647" s="18"/>
      <c r="W1647" s="18"/>
      <c r="X1647" s="5"/>
      <c r="Y1647" s="5"/>
      <c r="Z1647" s="18"/>
    </row>
    <row r="1648" spans="1:26" x14ac:dyDescent="0.25">
      <c r="A1648" s="2">
        <v>2017</v>
      </c>
      <c r="B1648" s="2">
        <v>2873</v>
      </c>
      <c r="C1648" s="3" t="s">
        <v>7</v>
      </c>
      <c r="D1648" s="4">
        <v>43124</v>
      </c>
      <c r="E1648" s="2">
        <v>7191</v>
      </c>
      <c r="F1648" s="3" t="s">
        <v>2</v>
      </c>
      <c r="G1648" s="3" t="s">
        <v>1</v>
      </c>
      <c r="H1648" s="3" t="s">
        <v>0</v>
      </c>
      <c r="I1648" s="2">
        <v>2016</v>
      </c>
      <c r="J1648" s="2">
        <v>900</v>
      </c>
      <c r="K1648" s="2">
        <v>420</v>
      </c>
      <c r="L1648" s="2">
        <v>0.7</v>
      </c>
      <c r="M1648" s="1">
        <v>0.26</v>
      </c>
      <c r="N1648" s="1">
        <v>3.5999999999999998E-6</v>
      </c>
      <c r="O1648" s="1">
        <v>8.9999999999999993E-3</v>
      </c>
      <c r="P1648" s="1">
        <v>2.9999999999999999E-7</v>
      </c>
      <c r="Q1648" s="1">
        <v>8.05583290485824E-2</v>
      </c>
      <c r="R1648" s="1">
        <v>3.0187498495178001E-3</v>
      </c>
      <c r="S1648" s="16">
        <f t="shared" si="175"/>
        <v>1.2913166309309476</v>
      </c>
      <c r="T1648" s="16">
        <f t="shared" si="176"/>
        <v>4.0981248698905799E-2</v>
      </c>
      <c r="U1648" s="5">
        <f t="shared" si="177"/>
        <v>3.5378537833724594E-3</v>
      </c>
      <c r="V1648" s="18">
        <f t="shared" si="178"/>
        <v>1.1227739369563232E-4</v>
      </c>
      <c r="W1648" s="18">
        <f t="shared" si="179"/>
        <v>1.0329520219998174E-4</v>
      </c>
      <c r="X1648" s="5">
        <f>LOOKUP(G407,'Load Factor Adjustment'!$A$2:$A$15,'Load Factor Adjustment'!$D$2:$D$15)</f>
        <v>0.68571428571428572</v>
      </c>
      <c r="Y1648" s="5">
        <f t="shared" si="180"/>
        <v>2.4259568800268296E-3</v>
      </c>
      <c r="Z1648" s="18">
        <f t="shared" si="181"/>
        <v>7.0830995794273196E-5</v>
      </c>
    </row>
    <row r="1649" spans="1:26" ht="15" customHeight="1" x14ac:dyDescent="0.25">
      <c r="A1649" s="2">
        <v>2018</v>
      </c>
      <c r="B1649" s="2">
        <v>2874</v>
      </c>
      <c r="C1649" s="3" t="s">
        <v>7</v>
      </c>
      <c r="D1649" s="4">
        <v>43187</v>
      </c>
      <c r="E1649" s="2">
        <v>7188</v>
      </c>
      <c r="F1649" s="3" t="s">
        <v>5</v>
      </c>
      <c r="G1649" s="3" t="s">
        <v>1</v>
      </c>
      <c r="H1649" s="3" t="s">
        <v>6</v>
      </c>
      <c r="I1649" s="2">
        <v>2007</v>
      </c>
      <c r="J1649" s="2">
        <v>1000</v>
      </c>
      <c r="K1649" s="2">
        <v>30</v>
      </c>
      <c r="L1649" s="2">
        <v>0.7</v>
      </c>
      <c r="M1649" s="1">
        <v>4.63</v>
      </c>
      <c r="N1649" s="1">
        <v>9.2999999999999997E-5</v>
      </c>
      <c r="O1649" s="1">
        <v>0.28000000000000003</v>
      </c>
      <c r="P1649" s="1">
        <v>2.1800000000000001E-5</v>
      </c>
      <c r="Q1649" s="1">
        <v>0.13300926030433</v>
      </c>
      <c r="R1649" s="1">
        <v>1.2537036981105001E-2</v>
      </c>
      <c r="S1649" s="16"/>
      <c r="T1649" s="16"/>
      <c r="U1649" s="5"/>
      <c r="V1649" s="18"/>
      <c r="W1649" s="18"/>
      <c r="X1649" s="5"/>
      <c r="Y1649" s="5"/>
      <c r="Z1649" s="18"/>
    </row>
    <row r="1650" spans="1:26" x14ac:dyDescent="0.25">
      <c r="A1650" s="2">
        <v>2018</v>
      </c>
      <c r="B1650" s="2">
        <v>2874</v>
      </c>
      <c r="C1650" s="3" t="s">
        <v>7</v>
      </c>
      <c r="D1650" s="4">
        <v>43187</v>
      </c>
      <c r="E1650" s="2">
        <v>7189</v>
      </c>
      <c r="F1650" s="3" t="s">
        <v>2</v>
      </c>
      <c r="G1650" s="3" t="s">
        <v>1</v>
      </c>
      <c r="H1650" s="3" t="s">
        <v>0</v>
      </c>
      <c r="I1650" s="2">
        <v>2017</v>
      </c>
      <c r="J1650" s="2">
        <v>1000</v>
      </c>
      <c r="K1650" s="2">
        <v>35</v>
      </c>
      <c r="L1650" s="2">
        <v>0.7</v>
      </c>
      <c r="M1650" s="1">
        <v>2.75</v>
      </c>
      <c r="N1650" s="1">
        <v>5.7000000000000003E-5</v>
      </c>
      <c r="O1650" s="1">
        <v>8.9999999999999993E-3</v>
      </c>
      <c r="P1650" s="1">
        <v>9.9999999999999995E-7</v>
      </c>
      <c r="Q1650" s="1">
        <v>8.1963733321498297E-2</v>
      </c>
      <c r="R1650" s="1">
        <v>3.78086402510386E-4</v>
      </c>
      <c r="S1650" s="16">
        <f t="shared" si="175"/>
        <v>5.1045526982831699E-2</v>
      </c>
      <c r="T1650" s="16">
        <f t="shared" si="176"/>
        <v>1.2158950578594615E-2</v>
      </c>
      <c r="U1650" s="5">
        <f t="shared" si="177"/>
        <v>1.3985075885707314E-4</v>
      </c>
      <c r="V1650" s="18">
        <f t="shared" si="178"/>
        <v>3.3312193366012644E-5</v>
      </c>
      <c r="W1650" s="18">
        <f t="shared" si="179"/>
        <v>3.0647217896731637E-5</v>
      </c>
      <c r="X1650" s="5">
        <f>LOOKUP(G409,'Load Factor Adjustment'!$A$2:$A$15,'Load Factor Adjustment'!$D$2:$D$15)</f>
        <v>0.68571428571428572</v>
      </c>
      <c r="Y1650" s="5">
        <f t="shared" si="180"/>
        <v>9.5897663216278723E-5</v>
      </c>
      <c r="Z1650" s="18">
        <f t="shared" si="181"/>
        <v>2.1015235129187409E-5</v>
      </c>
    </row>
    <row r="1651" spans="1:26" ht="15" customHeight="1" x14ac:dyDescent="0.25">
      <c r="A1651" s="2">
        <v>2018</v>
      </c>
      <c r="B1651" s="2">
        <v>2875</v>
      </c>
      <c r="C1651" s="3" t="s">
        <v>7</v>
      </c>
      <c r="D1651" s="4">
        <v>43187</v>
      </c>
      <c r="E1651" s="2">
        <v>7184</v>
      </c>
      <c r="F1651" s="3" t="s">
        <v>5</v>
      </c>
      <c r="G1651" s="3" t="s">
        <v>1</v>
      </c>
      <c r="H1651" s="3" t="s">
        <v>6</v>
      </c>
      <c r="I1651" s="2">
        <v>2005</v>
      </c>
      <c r="J1651" s="2">
        <v>1000</v>
      </c>
      <c r="K1651" s="2">
        <v>30</v>
      </c>
      <c r="L1651" s="2">
        <v>0.7</v>
      </c>
      <c r="M1651" s="1">
        <v>4.63</v>
      </c>
      <c r="N1651" s="1">
        <v>9.2999999999999997E-5</v>
      </c>
      <c r="O1651" s="1">
        <v>0.28000000000000003</v>
      </c>
      <c r="P1651" s="1">
        <v>2.1800000000000001E-5</v>
      </c>
      <c r="Q1651" s="1">
        <v>0.13300926030433</v>
      </c>
      <c r="R1651" s="1">
        <v>1.2537036981105001E-2</v>
      </c>
      <c r="S1651" s="16"/>
      <c r="T1651" s="16"/>
      <c r="U1651" s="5"/>
      <c r="V1651" s="18"/>
      <c r="W1651" s="18"/>
      <c r="X1651" s="5"/>
      <c r="Y1651" s="5"/>
      <c r="Z1651" s="18"/>
    </row>
    <row r="1652" spans="1:26" x14ac:dyDescent="0.25">
      <c r="A1652" s="2">
        <v>2018</v>
      </c>
      <c r="B1652" s="2">
        <v>2875</v>
      </c>
      <c r="C1652" s="3" t="s">
        <v>7</v>
      </c>
      <c r="D1652" s="4">
        <v>43187</v>
      </c>
      <c r="E1652" s="2">
        <v>7185</v>
      </c>
      <c r="F1652" s="3" t="s">
        <v>2</v>
      </c>
      <c r="G1652" s="3" t="s">
        <v>1</v>
      </c>
      <c r="H1652" s="3" t="s">
        <v>0</v>
      </c>
      <c r="I1652" s="2">
        <v>2017</v>
      </c>
      <c r="J1652" s="2">
        <v>1000</v>
      </c>
      <c r="K1652" s="2">
        <v>35</v>
      </c>
      <c r="L1652" s="2">
        <v>0.7</v>
      </c>
      <c r="M1652" s="1">
        <v>2.75</v>
      </c>
      <c r="N1652" s="1">
        <v>5.7000000000000003E-5</v>
      </c>
      <c r="O1652" s="1">
        <v>8.9999999999999993E-3</v>
      </c>
      <c r="P1652" s="1">
        <v>9.9999999999999995E-7</v>
      </c>
      <c r="Q1652" s="1">
        <v>8.1963733321498297E-2</v>
      </c>
      <c r="R1652" s="1">
        <v>3.78086402510386E-4</v>
      </c>
      <c r="S1652" s="16">
        <f t="shared" si="175"/>
        <v>5.1045526982831699E-2</v>
      </c>
      <c r="T1652" s="16">
        <f t="shared" si="176"/>
        <v>1.2158950578594615E-2</v>
      </c>
      <c r="U1652" s="5">
        <f t="shared" si="177"/>
        <v>1.3985075885707314E-4</v>
      </c>
      <c r="V1652" s="18">
        <f t="shared" si="178"/>
        <v>3.3312193366012644E-5</v>
      </c>
      <c r="W1652" s="18">
        <f t="shared" si="179"/>
        <v>3.0647217896731637E-5</v>
      </c>
      <c r="X1652" s="5">
        <f>LOOKUP(G411,'Load Factor Adjustment'!$A$2:$A$15,'Load Factor Adjustment'!$D$2:$D$15)</f>
        <v>0.68571428571428572</v>
      </c>
      <c r="Y1652" s="5">
        <f t="shared" si="180"/>
        <v>9.5897663216278723E-5</v>
      </c>
      <c r="Z1652" s="18">
        <f t="shared" si="181"/>
        <v>2.1015235129187409E-5</v>
      </c>
    </row>
    <row r="1653" spans="1:26" ht="15" customHeight="1" x14ac:dyDescent="0.25">
      <c r="A1653" s="2">
        <v>2017</v>
      </c>
      <c r="B1653" s="2">
        <v>2876</v>
      </c>
      <c r="C1653" s="3" t="s">
        <v>7</v>
      </c>
      <c r="D1653" s="4">
        <v>43109</v>
      </c>
      <c r="E1653" s="2">
        <v>7186</v>
      </c>
      <c r="F1653" s="3" t="s">
        <v>5</v>
      </c>
      <c r="G1653" s="3" t="s">
        <v>1</v>
      </c>
      <c r="H1653" s="3" t="s">
        <v>6</v>
      </c>
      <c r="I1653" s="2">
        <v>2002</v>
      </c>
      <c r="J1653" s="2">
        <v>1000</v>
      </c>
      <c r="K1653" s="2">
        <v>500</v>
      </c>
      <c r="L1653" s="2">
        <v>0.7</v>
      </c>
      <c r="M1653" s="1">
        <v>3.79</v>
      </c>
      <c r="N1653" s="1">
        <v>5.0000000000000002E-5</v>
      </c>
      <c r="O1653" s="1">
        <v>8.7999999999999995E-2</v>
      </c>
      <c r="P1653" s="1">
        <v>4.4000000000000002E-6</v>
      </c>
      <c r="Q1653" s="1">
        <v>1.6936727900981901</v>
      </c>
      <c r="R1653" s="1">
        <v>5.4320985862251397E-2</v>
      </c>
      <c r="S1653" s="16"/>
      <c r="T1653" s="16"/>
      <c r="U1653" s="5"/>
      <c r="V1653" s="18"/>
      <c r="W1653" s="18"/>
      <c r="X1653" s="5"/>
      <c r="Y1653" s="5"/>
      <c r="Z1653" s="18"/>
    </row>
    <row r="1654" spans="1:26" x14ac:dyDescent="0.25">
      <c r="A1654" s="2">
        <v>2017</v>
      </c>
      <c r="B1654" s="2">
        <v>2876</v>
      </c>
      <c r="C1654" s="3" t="s">
        <v>7</v>
      </c>
      <c r="D1654" s="4">
        <v>43109</v>
      </c>
      <c r="E1654" s="2">
        <v>7187</v>
      </c>
      <c r="F1654" s="3" t="s">
        <v>2</v>
      </c>
      <c r="G1654" s="3" t="s">
        <v>1</v>
      </c>
      <c r="H1654" s="3" t="s">
        <v>0</v>
      </c>
      <c r="I1654" s="2">
        <v>2016</v>
      </c>
      <c r="J1654" s="2">
        <v>1000</v>
      </c>
      <c r="K1654" s="2">
        <v>420</v>
      </c>
      <c r="L1654" s="2">
        <v>0.7</v>
      </c>
      <c r="M1654" s="1">
        <v>0.26</v>
      </c>
      <c r="N1654" s="1">
        <v>3.5999999999999998E-6</v>
      </c>
      <c r="O1654" s="1">
        <v>8.9999999999999993E-3</v>
      </c>
      <c r="P1654" s="1">
        <v>2.9999999999999999E-7</v>
      </c>
      <c r="Q1654" s="1">
        <v>9.0092587805614105E-2</v>
      </c>
      <c r="R1654" s="1">
        <v>3.4027776114669002E-3</v>
      </c>
      <c r="S1654" s="16">
        <f t="shared" si="175"/>
        <v>1.603580202292576</v>
      </c>
      <c r="T1654" s="16">
        <f t="shared" si="176"/>
        <v>5.0918208250784497E-2</v>
      </c>
      <c r="U1654" s="5">
        <f t="shared" si="177"/>
        <v>4.3933704172399342E-3</v>
      </c>
      <c r="V1654" s="18">
        <f t="shared" si="178"/>
        <v>1.3950194041310822E-4</v>
      </c>
      <c r="W1654" s="18">
        <f t="shared" si="179"/>
        <v>1.2834178518005956E-4</v>
      </c>
      <c r="X1654" s="5">
        <f>LOOKUP(G413,'Load Factor Adjustment'!$A$2:$A$15,'Load Factor Adjustment'!$D$2:$D$15)</f>
        <v>0.68571428571428572</v>
      </c>
      <c r="Y1654" s="5">
        <f t="shared" si="180"/>
        <v>3.0125968575359548E-3</v>
      </c>
      <c r="Z1654" s="18">
        <f t="shared" si="181"/>
        <v>8.8005795552040838E-5</v>
      </c>
    </row>
    <row r="1655" spans="1:26" ht="15" customHeight="1" x14ac:dyDescent="0.25">
      <c r="A1655" s="2">
        <v>2017</v>
      </c>
      <c r="B1655" s="2">
        <v>2877</v>
      </c>
      <c r="C1655" s="3" t="s">
        <v>16</v>
      </c>
      <c r="D1655" s="4">
        <v>43118</v>
      </c>
      <c r="E1655" s="2">
        <v>7176</v>
      </c>
      <c r="F1655" s="3" t="s">
        <v>5</v>
      </c>
      <c r="G1655" s="3" t="s">
        <v>1</v>
      </c>
      <c r="H1655" s="3" t="s">
        <v>4</v>
      </c>
      <c r="I1655" s="2">
        <v>1973</v>
      </c>
      <c r="J1655" s="2">
        <v>250</v>
      </c>
      <c r="K1655" s="2">
        <v>25</v>
      </c>
      <c r="L1655" s="2">
        <v>0.7</v>
      </c>
      <c r="M1655" s="1">
        <v>6.51</v>
      </c>
      <c r="N1655" s="1">
        <v>9.7999999999999997E-5</v>
      </c>
      <c r="O1655" s="1">
        <v>0.54700000000000004</v>
      </c>
      <c r="P1655" s="1">
        <v>4.2400000000000001E-5</v>
      </c>
      <c r="Q1655" s="1">
        <v>3.7065972509406998E-2</v>
      </c>
      <c r="R1655" s="1">
        <v>5.0916279024536496E-3</v>
      </c>
      <c r="S1655" s="16"/>
      <c r="T1655" s="16"/>
      <c r="U1655" s="5"/>
      <c r="V1655" s="18"/>
      <c r="W1655" s="18"/>
      <c r="X1655" s="5"/>
      <c r="Y1655" s="5"/>
      <c r="Z1655" s="18"/>
    </row>
    <row r="1656" spans="1:26" x14ac:dyDescent="0.25">
      <c r="A1656" s="2">
        <v>2017</v>
      </c>
      <c r="B1656" s="2">
        <v>2877</v>
      </c>
      <c r="C1656" s="3" t="s">
        <v>16</v>
      </c>
      <c r="D1656" s="4">
        <v>43118</v>
      </c>
      <c r="E1656" s="2">
        <v>7177</v>
      </c>
      <c r="F1656" s="3" t="s">
        <v>2</v>
      </c>
      <c r="G1656" s="3" t="s">
        <v>1</v>
      </c>
      <c r="H1656" s="3" t="s">
        <v>0</v>
      </c>
      <c r="I1656" s="2">
        <v>2017</v>
      </c>
      <c r="J1656" s="2">
        <v>250</v>
      </c>
      <c r="K1656" s="2">
        <v>33</v>
      </c>
      <c r="L1656" s="2">
        <v>0.7</v>
      </c>
      <c r="M1656" s="1">
        <v>2.75</v>
      </c>
      <c r="N1656" s="1">
        <v>5.7000000000000003E-5</v>
      </c>
      <c r="O1656" s="1">
        <v>8.9999999999999993E-3</v>
      </c>
      <c r="P1656" s="1">
        <v>9.9999999999999995E-7</v>
      </c>
      <c r="Q1656" s="1">
        <v>1.79593457677747E-2</v>
      </c>
      <c r="R1656" s="1">
        <v>6.5248838995041406E-5</v>
      </c>
      <c r="S1656" s="16">
        <f t="shared" si="175"/>
        <v>1.9106626741632299E-2</v>
      </c>
      <c r="T1656" s="16">
        <f t="shared" si="176"/>
        <v>5.0263790634586082E-3</v>
      </c>
      <c r="U1656" s="5">
        <f t="shared" si="177"/>
        <v>5.2346922579814515E-5</v>
      </c>
      <c r="V1656" s="18">
        <f t="shared" si="178"/>
        <v>1.3770901543722214E-5</v>
      </c>
      <c r="W1656" s="18">
        <f t="shared" si="179"/>
        <v>1.2669229420224438E-5</v>
      </c>
      <c r="X1656" s="5">
        <f>LOOKUP(G415,'Load Factor Adjustment'!$A$2:$A$15,'Load Factor Adjustment'!$D$2:$D$15)</f>
        <v>0.68571428571428572</v>
      </c>
      <c r="Y1656" s="5">
        <f t="shared" si="180"/>
        <v>3.5895032626158524E-5</v>
      </c>
      <c r="Z1656" s="18">
        <f t="shared" si="181"/>
        <v>8.6874716024396139E-6</v>
      </c>
    </row>
    <row r="1657" spans="1:26" ht="15" customHeight="1" x14ac:dyDescent="0.25">
      <c r="A1657" s="2">
        <v>2017</v>
      </c>
      <c r="B1657" s="2">
        <v>2878</v>
      </c>
      <c r="C1657" s="3" t="s">
        <v>16</v>
      </c>
      <c r="D1657" s="4">
        <v>43137</v>
      </c>
      <c r="E1657" s="2">
        <v>7180</v>
      </c>
      <c r="F1657" s="3" t="s">
        <v>5</v>
      </c>
      <c r="G1657" s="3" t="s">
        <v>1</v>
      </c>
      <c r="H1657" s="3" t="s">
        <v>4</v>
      </c>
      <c r="I1657" s="2">
        <v>1971</v>
      </c>
      <c r="J1657" s="2">
        <v>1000</v>
      </c>
      <c r="K1657" s="2">
        <v>187</v>
      </c>
      <c r="L1657" s="2">
        <v>0.7</v>
      </c>
      <c r="M1657" s="1">
        <v>11.16</v>
      </c>
      <c r="N1657" s="1">
        <v>2.5999999999999998E-4</v>
      </c>
      <c r="O1657" s="1">
        <v>0.39600000000000002</v>
      </c>
      <c r="P1657" s="1">
        <v>2.8799999999999999E-5</v>
      </c>
      <c r="Q1657" s="1">
        <v>2.0604629070821101</v>
      </c>
      <c r="R1657" s="1">
        <v>0.107005552037929</v>
      </c>
      <c r="S1657" s="16"/>
      <c r="T1657" s="16"/>
      <c r="U1657" s="5"/>
      <c r="V1657" s="18"/>
      <c r="W1657" s="18"/>
      <c r="X1657" s="5"/>
      <c r="Y1657" s="5"/>
      <c r="Z1657" s="18"/>
    </row>
    <row r="1658" spans="1:26" x14ac:dyDescent="0.25">
      <c r="A1658" s="2">
        <v>2017</v>
      </c>
      <c r="B1658" s="2">
        <v>2878</v>
      </c>
      <c r="C1658" s="3" t="s">
        <v>16</v>
      </c>
      <c r="D1658" s="4">
        <v>43137</v>
      </c>
      <c r="E1658" s="2">
        <v>7181</v>
      </c>
      <c r="F1658" s="3" t="s">
        <v>2</v>
      </c>
      <c r="G1658" s="3" t="s">
        <v>1</v>
      </c>
      <c r="H1658" s="3" t="s">
        <v>0</v>
      </c>
      <c r="I1658" s="2">
        <v>2017</v>
      </c>
      <c r="J1658" s="2">
        <v>1000</v>
      </c>
      <c r="K1658" s="2">
        <v>105</v>
      </c>
      <c r="L1658" s="2">
        <v>0.7</v>
      </c>
      <c r="M1658" s="1">
        <v>0.26</v>
      </c>
      <c r="N1658" s="1">
        <v>3.9999999999999998E-6</v>
      </c>
      <c r="O1658" s="1">
        <v>8.9999999999999993E-3</v>
      </c>
      <c r="P1658" s="1">
        <v>3.9999999999999998E-7</v>
      </c>
      <c r="Q1658" s="1">
        <v>2.2685184022115001E-2</v>
      </c>
      <c r="R1658" s="1">
        <v>8.9120365903115595E-4</v>
      </c>
      <c r="S1658" s="16">
        <f t="shared" si="175"/>
        <v>2.0377777230599952</v>
      </c>
      <c r="T1658" s="16">
        <f t="shared" si="176"/>
        <v>0.10611434837889784</v>
      </c>
      <c r="U1658" s="5">
        <f t="shared" si="177"/>
        <v>5.5829526659177953E-3</v>
      </c>
      <c r="V1658" s="18">
        <f t="shared" si="178"/>
        <v>2.907242421339667E-4</v>
      </c>
      <c r="W1658" s="18">
        <f t="shared" si="179"/>
        <v>2.6746630276324937E-4</v>
      </c>
      <c r="X1658" s="5">
        <f>LOOKUP(G417,'Load Factor Adjustment'!$A$2:$A$15,'Load Factor Adjustment'!$D$2:$D$15)</f>
        <v>0.68571428571428572</v>
      </c>
      <c r="Y1658" s="5">
        <f t="shared" si="180"/>
        <v>3.8283103994864883E-3</v>
      </c>
      <c r="Z1658" s="18">
        <f t="shared" si="181"/>
        <v>1.8340546475194243E-4</v>
      </c>
    </row>
    <row r="1659" spans="1:26" ht="15" customHeight="1" x14ac:dyDescent="0.25">
      <c r="A1659" s="2">
        <v>2017</v>
      </c>
      <c r="B1659" s="2">
        <v>2879</v>
      </c>
      <c r="C1659" s="3" t="s">
        <v>16</v>
      </c>
      <c r="D1659" s="4">
        <v>43118</v>
      </c>
      <c r="E1659" s="2">
        <v>7178</v>
      </c>
      <c r="F1659" s="3" t="s">
        <v>5</v>
      </c>
      <c r="G1659" s="3" t="s">
        <v>1</v>
      </c>
      <c r="H1659" s="3" t="s">
        <v>4</v>
      </c>
      <c r="I1659" s="2">
        <v>1980</v>
      </c>
      <c r="J1659" s="2">
        <v>250</v>
      </c>
      <c r="K1659" s="2">
        <v>46</v>
      </c>
      <c r="L1659" s="2">
        <v>0.7</v>
      </c>
      <c r="M1659" s="1">
        <v>6.51</v>
      </c>
      <c r="N1659" s="1">
        <v>9.7999999999999997E-5</v>
      </c>
      <c r="O1659" s="1">
        <v>0.54700000000000004</v>
      </c>
      <c r="P1659" s="1">
        <v>4.2400000000000001E-5</v>
      </c>
      <c r="Q1659" s="1">
        <v>6.6896991334010697E-2</v>
      </c>
      <c r="R1659" s="1">
        <v>8.8042435105935499E-3</v>
      </c>
      <c r="S1659" s="16"/>
      <c r="T1659" s="16"/>
      <c r="U1659" s="5"/>
      <c r="V1659" s="18"/>
      <c r="W1659" s="18"/>
      <c r="X1659" s="5"/>
      <c r="Y1659" s="5"/>
      <c r="Z1659" s="18"/>
    </row>
    <row r="1660" spans="1:26" x14ac:dyDescent="0.25">
      <c r="A1660" s="2">
        <v>2017</v>
      </c>
      <c r="B1660" s="2">
        <v>2879</v>
      </c>
      <c r="C1660" s="3" t="s">
        <v>16</v>
      </c>
      <c r="D1660" s="4">
        <v>43118</v>
      </c>
      <c r="E1660" s="2">
        <v>7179</v>
      </c>
      <c r="F1660" s="3" t="s">
        <v>2</v>
      </c>
      <c r="G1660" s="3" t="s">
        <v>1</v>
      </c>
      <c r="H1660" s="3" t="s">
        <v>0</v>
      </c>
      <c r="I1660" s="2">
        <v>2017</v>
      </c>
      <c r="J1660" s="2">
        <v>250</v>
      </c>
      <c r="K1660" s="2">
        <v>33</v>
      </c>
      <c r="L1660" s="2">
        <v>0.7</v>
      </c>
      <c r="M1660" s="1">
        <v>2.75</v>
      </c>
      <c r="N1660" s="1">
        <v>5.7000000000000003E-5</v>
      </c>
      <c r="O1660" s="1">
        <v>8.9999999999999993E-3</v>
      </c>
      <c r="P1660" s="1">
        <v>9.9999999999999995E-7</v>
      </c>
      <c r="Q1660" s="1">
        <v>1.79593457677747E-2</v>
      </c>
      <c r="R1660" s="1">
        <v>6.5248838995041406E-5</v>
      </c>
      <c r="S1660" s="16">
        <f t="shared" si="175"/>
        <v>4.8937645566235997E-2</v>
      </c>
      <c r="T1660" s="16">
        <f t="shared" si="176"/>
        <v>8.7389946715985076E-3</v>
      </c>
      <c r="U1660" s="5">
        <f t="shared" si="177"/>
        <v>1.3407574127735891E-4</v>
      </c>
      <c r="V1660" s="18">
        <f t="shared" si="178"/>
        <v>2.3942451155064403E-5</v>
      </c>
      <c r="W1660" s="18">
        <f t="shared" si="179"/>
        <v>2.202705506265925E-5</v>
      </c>
      <c r="X1660" s="5">
        <f>LOOKUP(G419,'Load Factor Adjustment'!$A$2:$A$15,'Load Factor Adjustment'!$D$2:$D$15)</f>
        <v>0.68571428571428572</v>
      </c>
      <c r="Y1660" s="5">
        <f t="shared" si="180"/>
        <v>9.193765116161753E-5</v>
      </c>
      <c r="Z1660" s="18">
        <f t="shared" si="181"/>
        <v>1.5104266328680629E-5</v>
      </c>
    </row>
    <row r="1661" spans="1:26" ht="15" customHeight="1" x14ac:dyDescent="0.25">
      <c r="A1661" s="2">
        <v>2017</v>
      </c>
      <c r="B1661" s="2">
        <v>2880</v>
      </c>
      <c r="C1661" s="3" t="s">
        <v>16</v>
      </c>
      <c r="D1661" s="4">
        <v>43118</v>
      </c>
      <c r="E1661" s="2">
        <v>7174</v>
      </c>
      <c r="F1661" s="3" t="s">
        <v>5</v>
      </c>
      <c r="G1661" s="3" t="s">
        <v>1</v>
      </c>
      <c r="H1661" s="3" t="s">
        <v>4</v>
      </c>
      <c r="I1661" s="2">
        <v>1974</v>
      </c>
      <c r="J1661" s="2">
        <v>250</v>
      </c>
      <c r="K1661" s="2">
        <v>38</v>
      </c>
      <c r="L1661" s="2">
        <v>0.7</v>
      </c>
      <c r="M1661" s="1">
        <v>6.51</v>
      </c>
      <c r="N1661" s="1">
        <v>9.7999999999999997E-5</v>
      </c>
      <c r="O1661" s="1">
        <v>0.54700000000000004</v>
      </c>
      <c r="P1661" s="1">
        <v>4.2400000000000001E-5</v>
      </c>
      <c r="Q1661" s="1">
        <v>5.63402782142986E-2</v>
      </c>
      <c r="R1661" s="1">
        <v>7.7392744117295402E-3</v>
      </c>
      <c r="S1661" s="16"/>
      <c r="T1661" s="16"/>
      <c r="U1661" s="5"/>
      <c r="V1661" s="18"/>
      <c r="W1661" s="18"/>
      <c r="X1661" s="5"/>
      <c r="Y1661" s="5"/>
      <c r="Z1661" s="18"/>
    </row>
    <row r="1662" spans="1:26" x14ac:dyDescent="0.25">
      <c r="A1662" s="2">
        <v>2017</v>
      </c>
      <c r="B1662" s="2">
        <v>2880</v>
      </c>
      <c r="C1662" s="3" t="s">
        <v>16</v>
      </c>
      <c r="D1662" s="4">
        <v>43118</v>
      </c>
      <c r="E1662" s="2">
        <v>7175</v>
      </c>
      <c r="F1662" s="3" t="s">
        <v>2</v>
      </c>
      <c r="G1662" s="3" t="s">
        <v>1</v>
      </c>
      <c r="H1662" s="3" t="s">
        <v>0</v>
      </c>
      <c r="I1662" s="2">
        <v>2017</v>
      </c>
      <c r="J1662" s="2">
        <v>250</v>
      </c>
      <c r="K1662" s="2">
        <v>33</v>
      </c>
      <c r="L1662" s="2">
        <v>0.7</v>
      </c>
      <c r="M1662" s="1">
        <v>2.75</v>
      </c>
      <c r="N1662" s="1">
        <v>5.7000000000000003E-5</v>
      </c>
      <c r="O1662" s="1">
        <v>8.9999999999999993E-3</v>
      </c>
      <c r="P1662" s="1">
        <v>9.9999999999999995E-7</v>
      </c>
      <c r="Q1662" s="1">
        <v>1.79593457677747E-2</v>
      </c>
      <c r="R1662" s="1">
        <v>6.5248838995041406E-5</v>
      </c>
      <c r="S1662" s="16">
        <f t="shared" si="175"/>
        <v>3.8380932446523901E-2</v>
      </c>
      <c r="T1662" s="16">
        <f t="shared" si="176"/>
        <v>7.6740255727344988E-3</v>
      </c>
      <c r="U1662" s="5">
        <f t="shared" si="177"/>
        <v>1.0515323957951753E-4</v>
      </c>
      <c r="V1662" s="18">
        <f t="shared" si="178"/>
        <v>2.1024727596532873E-5</v>
      </c>
      <c r="W1662" s="18">
        <f t="shared" si="179"/>
        <v>1.9342749388810245E-5</v>
      </c>
      <c r="X1662" s="5">
        <f>LOOKUP(G421,'Load Factor Adjustment'!$A$2:$A$15,'Load Factor Adjustment'!$D$2:$D$15)</f>
        <v>0.68571428571428572</v>
      </c>
      <c r="Y1662" s="5">
        <f t="shared" si="180"/>
        <v>7.2105078568812021E-5</v>
      </c>
      <c r="Z1662" s="18">
        <f t="shared" si="181"/>
        <v>1.3263599580898453E-5</v>
      </c>
    </row>
    <row r="1663" spans="1:26" ht="15" customHeight="1" x14ac:dyDescent="0.25">
      <c r="A1663" s="2">
        <v>2017</v>
      </c>
      <c r="B1663" s="2">
        <v>2881</v>
      </c>
      <c r="C1663" s="3" t="s">
        <v>16</v>
      </c>
      <c r="D1663" s="4">
        <v>43118</v>
      </c>
      <c r="E1663" s="2">
        <v>7172</v>
      </c>
      <c r="F1663" s="3" t="s">
        <v>5</v>
      </c>
      <c r="G1663" s="3" t="s">
        <v>21</v>
      </c>
      <c r="H1663" s="3" t="s">
        <v>4</v>
      </c>
      <c r="I1663" s="2">
        <v>1978</v>
      </c>
      <c r="J1663" s="2">
        <v>900</v>
      </c>
      <c r="K1663" s="2">
        <v>63</v>
      </c>
      <c r="L1663" s="2">
        <v>0.4</v>
      </c>
      <c r="M1663" s="1">
        <v>12.09</v>
      </c>
      <c r="N1663" s="1">
        <v>2.7999999999999998E-4</v>
      </c>
      <c r="O1663" s="1">
        <v>0.60499999999999998</v>
      </c>
      <c r="P1663" s="1">
        <v>4.3999999999999999E-5</v>
      </c>
      <c r="Q1663" s="1">
        <v>0.38625001181382701</v>
      </c>
      <c r="R1663" s="1">
        <v>2.8325001002009999E-2</v>
      </c>
      <c r="S1663" s="16"/>
      <c r="T1663" s="16"/>
      <c r="U1663" s="5"/>
      <c r="V1663" s="18"/>
      <c r="W1663" s="18"/>
      <c r="X1663" s="5"/>
      <c r="Y1663" s="5"/>
      <c r="Z1663" s="18"/>
    </row>
    <row r="1664" spans="1:26" x14ac:dyDescent="0.25">
      <c r="A1664" s="2">
        <v>2017</v>
      </c>
      <c r="B1664" s="2">
        <v>2881</v>
      </c>
      <c r="C1664" s="3" t="s">
        <v>16</v>
      </c>
      <c r="D1664" s="4">
        <v>43118</v>
      </c>
      <c r="E1664" s="2">
        <v>7173</v>
      </c>
      <c r="F1664" s="3" t="s">
        <v>2</v>
      </c>
      <c r="G1664" s="3" t="s">
        <v>21</v>
      </c>
      <c r="H1664" s="3" t="s">
        <v>0</v>
      </c>
      <c r="I1664" s="2">
        <v>2013</v>
      </c>
      <c r="J1664" s="2">
        <v>900</v>
      </c>
      <c r="K1664" s="2">
        <v>74</v>
      </c>
      <c r="L1664" s="2">
        <v>0.4</v>
      </c>
      <c r="M1664" s="1">
        <v>2.74</v>
      </c>
      <c r="N1664" s="1">
        <v>3.6000000000000001E-5</v>
      </c>
      <c r="O1664" s="1">
        <v>8.9999999999999993E-3</v>
      </c>
      <c r="P1664" s="1">
        <v>8.9999999999999996E-7</v>
      </c>
      <c r="Q1664" s="1">
        <v>8.5217462035610897E-2</v>
      </c>
      <c r="R1664" s="1">
        <v>3.8321427674285898E-4</v>
      </c>
      <c r="S1664" s="16">
        <f t="shared" si="175"/>
        <v>0.30103254977821614</v>
      </c>
      <c r="T1664" s="16">
        <f t="shared" si="176"/>
        <v>2.7941786725267141E-2</v>
      </c>
      <c r="U1664" s="5">
        <f t="shared" si="177"/>
        <v>8.2474671172114015E-4</v>
      </c>
      <c r="V1664" s="18">
        <f t="shared" si="178"/>
        <v>7.6552840343197651E-5</v>
      </c>
      <c r="W1664" s="18">
        <f t="shared" si="179"/>
        <v>7.0428613115741849E-5</v>
      </c>
      <c r="X1664" s="5">
        <f>LOOKUP(G423,'Load Factor Adjustment'!$A$2:$A$15,'Load Factor Adjustment'!$D$2:$D$15)</f>
        <v>0.68571428571428572</v>
      </c>
      <c r="Y1664" s="5">
        <f t="shared" si="180"/>
        <v>5.6554060232306752E-4</v>
      </c>
      <c r="Z1664" s="18">
        <f t="shared" si="181"/>
        <v>4.8293906136508695E-5</v>
      </c>
    </row>
    <row r="1665" spans="1:26" ht="15" customHeight="1" x14ac:dyDescent="0.25">
      <c r="A1665" s="2">
        <v>2018</v>
      </c>
      <c r="B1665" s="2">
        <v>2882</v>
      </c>
      <c r="C1665" s="3" t="s">
        <v>16</v>
      </c>
      <c r="D1665" s="4">
        <v>43213</v>
      </c>
      <c r="E1665" s="2">
        <v>7170</v>
      </c>
      <c r="F1665" s="3" t="s">
        <v>5</v>
      </c>
      <c r="G1665" s="3" t="s">
        <v>1</v>
      </c>
      <c r="H1665" s="3" t="s">
        <v>4</v>
      </c>
      <c r="I1665" s="2">
        <v>1970</v>
      </c>
      <c r="J1665" s="2">
        <v>600</v>
      </c>
      <c r="K1665" s="2">
        <v>117</v>
      </c>
      <c r="L1665" s="2">
        <v>0.7</v>
      </c>
      <c r="M1665" s="1">
        <v>12.09</v>
      </c>
      <c r="N1665" s="1">
        <v>2.7999999999999998E-4</v>
      </c>
      <c r="O1665" s="1">
        <v>0.60499999999999998</v>
      </c>
      <c r="P1665" s="1">
        <v>4.3999999999999999E-5</v>
      </c>
      <c r="Q1665" s="1">
        <v>0.83687499887431904</v>
      </c>
      <c r="R1665" s="1">
        <v>6.1370833544719103E-2</v>
      </c>
      <c r="S1665" s="16"/>
      <c r="T1665" s="16"/>
      <c r="U1665" s="5"/>
      <c r="V1665" s="18"/>
      <c r="W1665" s="18"/>
      <c r="X1665" s="5"/>
      <c r="Y1665" s="5"/>
      <c r="Z1665" s="18"/>
    </row>
    <row r="1666" spans="1:26" x14ac:dyDescent="0.25">
      <c r="A1666" s="2">
        <v>2018</v>
      </c>
      <c r="B1666" s="2">
        <v>2882</v>
      </c>
      <c r="C1666" s="3" t="s">
        <v>16</v>
      </c>
      <c r="D1666" s="4">
        <v>43213</v>
      </c>
      <c r="E1666" s="2">
        <v>7171</v>
      </c>
      <c r="F1666" s="3" t="s">
        <v>2</v>
      </c>
      <c r="G1666" s="3" t="s">
        <v>1</v>
      </c>
      <c r="H1666" s="3" t="s">
        <v>0</v>
      </c>
      <c r="I1666" s="2">
        <v>2017</v>
      </c>
      <c r="J1666" s="2">
        <v>600</v>
      </c>
      <c r="K1666" s="2">
        <v>115</v>
      </c>
      <c r="L1666" s="2">
        <v>0.7</v>
      </c>
      <c r="M1666" s="1">
        <v>0.26</v>
      </c>
      <c r="N1666" s="1">
        <v>3.9999999999999998E-6</v>
      </c>
      <c r="O1666" s="1">
        <v>8.9999999999999993E-3</v>
      </c>
      <c r="P1666" s="1">
        <v>3.9999999999999998E-7</v>
      </c>
      <c r="Q1666" s="1">
        <v>1.4481480725507E-2</v>
      </c>
      <c r="R1666" s="1">
        <v>5.4305552642691603E-4</v>
      </c>
      <c r="S1666" s="16">
        <f t="shared" si="175"/>
        <v>0.82239351814881201</v>
      </c>
      <c r="T1666" s="16">
        <f t="shared" si="176"/>
        <v>6.0827778018292186E-2</v>
      </c>
      <c r="U1666" s="5">
        <f t="shared" si="177"/>
        <v>2.2531329264351015E-3</v>
      </c>
      <c r="V1666" s="18">
        <f t="shared" si="178"/>
        <v>1.6665144662545805E-4</v>
      </c>
      <c r="W1666" s="18">
        <f t="shared" si="179"/>
        <v>1.5331933089542143E-4</v>
      </c>
      <c r="X1666" s="5">
        <f>LOOKUP(G425,'Load Factor Adjustment'!$A$2:$A$15,'Load Factor Adjustment'!$D$2:$D$15)</f>
        <v>0.68571428571428572</v>
      </c>
      <c r="Y1666" s="5">
        <f t="shared" si="180"/>
        <v>1.5450054352697839E-3</v>
      </c>
      <c r="Z1666" s="18">
        <f t="shared" si="181"/>
        <v>1.0513325547114612E-4</v>
      </c>
    </row>
    <row r="1667" spans="1:26" ht="15" customHeight="1" x14ac:dyDescent="0.25">
      <c r="A1667" s="2">
        <v>2018</v>
      </c>
      <c r="B1667" s="2">
        <v>2883</v>
      </c>
      <c r="C1667" s="3" t="s">
        <v>16</v>
      </c>
      <c r="D1667" s="4">
        <v>43188</v>
      </c>
      <c r="E1667" s="2">
        <v>7168</v>
      </c>
      <c r="F1667" s="3" t="s">
        <v>5</v>
      </c>
      <c r="G1667" s="3" t="s">
        <v>1</v>
      </c>
      <c r="H1667" s="3" t="s">
        <v>4</v>
      </c>
      <c r="I1667" s="2">
        <v>1972</v>
      </c>
      <c r="J1667" s="2">
        <v>450</v>
      </c>
      <c r="K1667" s="2">
        <v>75</v>
      </c>
      <c r="L1667" s="2">
        <v>0.7</v>
      </c>
      <c r="M1667" s="1">
        <v>12.09</v>
      </c>
      <c r="N1667" s="1">
        <v>2.7999999999999998E-4</v>
      </c>
      <c r="O1667" s="1">
        <v>0.60499999999999998</v>
      </c>
      <c r="P1667" s="1">
        <v>4.3999999999999999E-5</v>
      </c>
      <c r="Q1667" s="1">
        <v>0.40234374945880702</v>
      </c>
      <c r="R1667" s="1">
        <v>2.95052084349611E-2</v>
      </c>
      <c r="S1667" s="16"/>
      <c r="T1667" s="16"/>
      <c r="U1667" s="5"/>
      <c r="V1667" s="18"/>
      <c r="W1667" s="18"/>
      <c r="X1667" s="5"/>
      <c r="Y1667" s="5"/>
      <c r="Z1667" s="18"/>
    </row>
    <row r="1668" spans="1:26" x14ac:dyDescent="0.25">
      <c r="A1668" s="2">
        <v>2018</v>
      </c>
      <c r="B1668" s="2">
        <v>2883</v>
      </c>
      <c r="C1668" s="3" t="s">
        <v>16</v>
      </c>
      <c r="D1668" s="4">
        <v>43188</v>
      </c>
      <c r="E1668" s="2">
        <v>7169</v>
      </c>
      <c r="F1668" s="3" t="s">
        <v>2</v>
      </c>
      <c r="G1668" s="3" t="s">
        <v>1</v>
      </c>
      <c r="H1668" s="3" t="s">
        <v>0</v>
      </c>
      <c r="I1668" s="2">
        <v>2017</v>
      </c>
      <c r="J1668" s="2">
        <v>450</v>
      </c>
      <c r="K1668" s="2">
        <v>90</v>
      </c>
      <c r="L1668" s="2">
        <v>0.7</v>
      </c>
      <c r="M1668" s="1">
        <v>0.26</v>
      </c>
      <c r="N1668" s="1">
        <v>3.4999999999999999E-6</v>
      </c>
      <c r="O1668" s="1">
        <v>8.9999999999999993E-3</v>
      </c>
      <c r="P1668" s="1">
        <v>8.9999999999999996E-7</v>
      </c>
      <c r="Q1668" s="1">
        <v>8.3710933127933793E-3</v>
      </c>
      <c r="R1668" s="1">
        <v>3.44531230266984E-4</v>
      </c>
      <c r="S1668" s="16">
        <f t="shared" ref="S1668:S1730" si="182">Q1667-Q1668</f>
        <v>0.39397265614601362</v>
      </c>
      <c r="T1668" s="16">
        <f t="shared" ref="T1668:T1730" si="183">R1667-R1668</f>
        <v>2.9160677204694115E-2</v>
      </c>
      <c r="U1668" s="5">
        <f t="shared" ref="U1668:U1730" si="184">S1668/365</f>
        <v>1.0793771401260647E-3</v>
      </c>
      <c r="V1668" s="18">
        <f t="shared" ref="V1668:V1730" si="185">T1668/365</f>
        <v>7.9892266314230448E-5</v>
      </c>
      <c r="W1668" s="18">
        <f t="shared" ref="W1668:W1730" si="186">V1668*0.92</f>
        <v>7.350088500909201E-5</v>
      </c>
      <c r="X1668" s="5">
        <f>LOOKUP(G427,'Load Factor Adjustment'!$A$2:$A$15,'Load Factor Adjustment'!$D$2:$D$15)</f>
        <v>0.68571428571428572</v>
      </c>
      <c r="Y1668" s="5">
        <f t="shared" ref="Y1668:Y1730" si="187">U1668*X1668</f>
        <v>7.4014432465787294E-4</v>
      </c>
      <c r="Z1668" s="18">
        <f t="shared" ref="Z1668:Z1730" si="188">W1668*X1668</f>
        <v>5.0400606863377379E-5</v>
      </c>
    </row>
    <row r="1669" spans="1:26" ht="15" customHeight="1" x14ac:dyDescent="0.25">
      <c r="A1669" s="2">
        <v>2018</v>
      </c>
      <c r="B1669" s="2">
        <v>2884</v>
      </c>
      <c r="C1669" s="3" t="s">
        <v>16</v>
      </c>
      <c r="D1669" s="4">
        <v>43195</v>
      </c>
      <c r="E1669" s="2">
        <v>7166</v>
      </c>
      <c r="F1669" s="3" t="s">
        <v>5</v>
      </c>
      <c r="G1669" s="3" t="s">
        <v>1</v>
      </c>
      <c r="H1669" s="3" t="s">
        <v>8</v>
      </c>
      <c r="I1669" s="2">
        <v>2000</v>
      </c>
      <c r="J1669" s="2">
        <v>320</v>
      </c>
      <c r="K1669" s="2">
        <v>92</v>
      </c>
      <c r="L1669" s="2">
        <v>0.7</v>
      </c>
      <c r="M1669" s="1">
        <v>6.54</v>
      </c>
      <c r="N1669" s="1">
        <v>1.4999999999999999E-4</v>
      </c>
      <c r="O1669" s="1">
        <v>0.55200000000000005</v>
      </c>
      <c r="P1669" s="1">
        <v>4.0200000000000001E-5</v>
      </c>
      <c r="Q1669" s="1">
        <v>0.173641478849002</v>
      </c>
      <c r="R1669" s="1">
        <v>1.92603016657679E-2</v>
      </c>
      <c r="S1669" s="16"/>
      <c r="T1669" s="16"/>
      <c r="U1669" s="5"/>
      <c r="V1669" s="18"/>
      <c r="W1669" s="18"/>
      <c r="X1669" s="5"/>
      <c r="Y1669" s="5"/>
      <c r="Z1669" s="18"/>
    </row>
    <row r="1670" spans="1:26" x14ac:dyDescent="0.25">
      <c r="A1670" s="2">
        <v>2018</v>
      </c>
      <c r="B1670" s="2">
        <v>2884</v>
      </c>
      <c r="C1670" s="3" t="s">
        <v>16</v>
      </c>
      <c r="D1670" s="4">
        <v>43195</v>
      </c>
      <c r="E1670" s="2">
        <v>7167</v>
      </c>
      <c r="F1670" s="3" t="s">
        <v>2</v>
      </c>
      <c r="G1670" s="3" t="s">
        <v>1</v>
      </c>
      <c r="H1670" s="3" t="s">
        <v>0</v>
      </c>
      <c r="I1670" s="2">
        <v>2015</v>
      </c>
      <c r="J1670" s="2">
        <v>320</v>
      </c>
      <c r="K1670" s="2">
        <v>92</v>
      </c>
      <c r="L1670" s="2">
        <v>0.7</v>
      </c>
      <c r="M1670" s="1">
        <v>0.26</v>
      </c>
      <c r="N1670" s="1">
        <v>3.4999999999999999E-6</v>
      </c>
      <c r="O1670" s="1">
        <v>8.9999999999999993E-3</v>
      </c>
      <c r="P1670" s="1">
        <v>8.9999999999999996E-7</v>
      </c>
      <c r="Q1670" s="1">
        <v>6.0333823984092001E-3</v>
      </c>
      <c r="R1670" s="1">
        <v>2.37155541806945E-4</v>
      </c>
      <c r="S1670" s="16">
        <f t="shared" si="182"/>
        <v>0.1676080964505928</v>
      </c>
      <c r="T1670" s="16">
        <f t="shared" si="183"/>
        <v>1.9023146123960954E-2</v>
      </c>
      <c r="U1670" s="5">
        <f t="shared" si="184"/>
        <v>4.5920026424819943E-4</v>
      </c>
      <c r="V1670" s="18">
        <f t="shared" si="185"/>
        <v>5.2118208558797136E-5</v>
      </c>
      <c r="W1670" s="18">
        <f t="shared" si="186"/>
        <v>4.794875187409337E-5</v>
      </c>
      <c r="X1670" s="5">
        <f>LOOKUP(G429,'Load Factor Adjustment'!$A$2:$A$15,'Load Factor Adjustment'!$D$2:$D$15)</f>
        <v>0.68571428571428572</v>
      </c>
      <c r="Y1670" s="5">
        <f t="shared" si="187"/>
        <v>3.1488018119876532E-4</v>
      </c>
      <c r="Z1670" s="18">
        <f t="shared" si="188"/>
        <v>3.2879144142235455E-5</v>
      </c>
    </row>
    <row r="1671" spans="1:26" ht="15" customHeight="1" x14ac:dyDescent="0.25">
      <c r="A1671" s="2">
        <v>2018</v>
      </c>
      <c r="B1671" s="2">
        <v>2885</v>
      </c>
      <c r="C1671" s="3" t="s">
        <v>16</v>
      </c>
      <c r="D1671" s="4">
        <v>43188</v>
      </c>
      <c r="E1671" s="2">
        <v>7164</v>
      </c>
      <c r="F1671" s="3" t="s">
        <v>5</v>
      </c>
      <c r="G1671" s="3" t="s">
        <v>1</v>
      </c>
      <c r="H1671" s="3" t="s">
        <v>4</v>
      </c>
      <c r="I1671" s="2">
        <v>1978</v>
      </c>
      <c r="J1671" s="2">
        <v>400</v>
      </c>
      <c r="K1671" s="2">
        <v>96</v>
      </c>
      <c r="L1671" s="2">
        <v>0.7</v>
      </c>
      <c r="M1671" s="1">
        <v>12.09</v>
      </c>
      <c r="N1671" s="1">
        <v>2.7999999999999998E-4</v>
      </c>
      <c r="O1671" s="1">
        <v>0.60499999999999998</v>
      </c>
      <c r="P1671" s="1">
        <v>4.3999999999999999E-5</v>
      </c>
      <c r="Q1671" s="1">
        <v>0.457777777162021</v>
      </c>
      <c r="R1671" s="1">
        <v>3.3570370486000201E-2</v>
      </c>
      <c r="S1671" s="16"/>
      <c r="T1671" s="16"/>
      <c r="U1671" s="5"/>
      <c r="V1671" s="18"/>
      <c r="W1671" s="18"/>
      <c r="X1671" s="5"/>
      <c r="Y1671" s="5"/>
      <c r="Z1671" s="18"/>
    </row>
    <row r="1672" spans="1:26" x14ac:dyDescent="0.25">
      <c r="A1672" s="2">
        <v>2018</v>
      </c>
      <c r="B1672" s="2">
        <v>2885</v>
      </c>
      <c r="C1672" s="3" t="s">
        <v>16</v>
      </c>
      <c r="D1672" s="4">
        <v>43188</v>
      </c>
      <c r="E1672" s="2">
        <v>7165</v>
      </c>
      <c r="F1672" s="3" t="s">
        <v>2</v>
      </c>
      <c r="G1672" s="3" t="s">
        <v>1</v>
      </c>
      <c r="H1672" s="3" t="s">
        <v>0</v>
      </c>
      <c r="I1672" s="2">
        <v>2017</v>
      </c>
      <c r="J1672" s="2">
        <v>400</v>
      </c>
      <c r="K1672" s="2">
        <v>115</v>
      </c>
      <c r="L1672" s="2">
        <v>0.7</v>
      </c>
      <c r="M1672" s="1">
        <v>0.26</v>
      </c>
      <c r="N1672" s="1">
        <v>3.9999999999999998E-6</v>
      </c>
      <c r="O1672" s="1">
        <v>8.9999999999999993E-3</v>
      </c>
      <c r="P1672" s="1">
        <v>3.9999999999999998E-7</v>
      </c>
      <c r="Q1672" s="1">
        <v>9.5123451778056506E-3</v>
      </c>
      <c r="R1672" s="1">
        <v>3.4783948682961499E-4</v>
      </c>
      <c r="S1672" s="16">
        <f t="shared" si="182"/>
        <v>0.44826543198421537</v>
      </c>
      <c r="T1672" s="16">
        <f t="shared" si="183"/>
        <v>3.3222530999170587E-2</v>
      </c>
      <c r="U1672" s="5">
        <f t="shared" si="184"/>
        <v>1.2281244711896311E-3</v>
      </c>
      <c r="V1672" s="18">
        <f t="shared" si="185"/>
        <v>9.1020632874439967E-5</v>
      </c>
      <c r="W1672" s="18">
        <f t="shared" si="186"/>
        <v>8.3738982244484767E-5</v>
      </c>
      <c r="X1672" s="5">
        <f>LOOKUP(G431,'Load Factor Adjustment'!$A$2:$A$15,'Load Factor Adjustment'!$D$2:$D$15)</f>
        <v>0.68571428571428572</v>
      </c>
      <c r="Y1672" s="5">
        <f t="shared" si="187"/>
        <v>8.4214249453003274E-4</v>
      </c>
      <c r="Z1672" s="18">
        <f t="shared" si="188"/>
        <v>5.7421016396218128E-5</v>
      </c>
    </row>
    <row r="1673" spans="1:26" ht="15" customHeight="1" x14ac:dyDescent="0.25">
      <c r="A1673" s="2">
        <v>2018</v>
      </c>
      <c r="B1673" s="2">
        <v>2886</v>
      </c>
      <c r="C1673" s="3" t="s">
        <v>16</v>
      </c>
      <c r="D1673" s="4">
        <v>43195</v>
      </c>
      <c r="E1673" s="2">
        <v>7162</v>
      </c>
      <c r="F1673" s="3" t="s">
        <v>5</v>
      </c>
      <c r="G1673" s="3" t="s">
        <v>1</v>
      </c>
      <c r="H1673" s="3" t="s">
        <v>4</v>
      </c>
      <c r="I1673" s="2">
        <v>1977</v>
      </c>
      <c r="J1673" s="2">
        <v>350</v>
      </c>
      <c r="K1673" s="2">
        <v>50</v>
      </c>
      <c r="L1673" s="2">
        <v>0.7</v>
      </c>
      <c r="M1673" s="1">
        <v>12.09</v>
      </c>
      <c r="N1673" s="1">
        <v>2.7999999999999998E-4</v>
      </c>
      <c r="O1673" s="1">
        <v>0.60499999999999998</v>
      </c>
      <c r="P1673" s="1">
        <v>4.3999999999999999E-5</v>
      </c>
      <c r="Q1673" s="1">
        <v>0.20862268490456701</v>
      </c>
      <c r="R1673" s="1">
        <v>1.52989969662761E-2</v>
      </c>
      <c r="S1673" s="16"/>
      <c r="T1673" s="16"/>
      <c r="U1673" s="5"/>
      <c r="V1673" s="18"/>
      <c r="W1673" s="18"/>
      <c r="X1673" s="5"/>
      <c r="Y1673" s="5"/>
      <c r="Z1673" s="18"/>
    </row>
    <row r="1674" spans="1:26" x14ac:dyDescent="0.25">
      <c r="A1674" s="2">
        <v>2018</v>
      </c>
      <c r="B1674" s="2">
        <v>2886</v>
      </c>
      <c r="C1674" s="3" t="s">
        <v>16</v>
      </c>
      <c r="D1674" s="4">
        <v>43195</v>
      </c>
      <c r="E1674" s="2">
        <v>7163</v>
      </c>
      <c r="F1674" s="3" t="s">
        <v>2</v>
      </c>
      <c r="G1674" s="3" t="s">
        <v>1</v>
      </c>
      <c r="H1674" s="3" t="s">
        <v>0</v>
      </c>
      <c r="I1674" s="2">
        <v>2017</v>
      </c>
      <c r="J1674" s="2">
        <v>350</v>
      </c>
      <c r="K1674" s="2">
        <v>39</v>
      </c>
      <c r="L1674" s="2">
        <v>0.7</v>
      </c>
      <c r="M1674" s="1">
        <v>2.75</v>
      </c>
      <c r="N1674" s="1">
        <v>5.7000000000000003E-5</v>
      </c>
      <c r="O1674" s="1">
        <v>8.9999999999999993E-3</v>
      </c>
      <c r="P1674" s="1">
        <v>9.9999999999999995E-7</v>
      </c>
      <c r="Q1674" s="1">
        <v>3.00147275185088E-2</v>
      </c>
      <c r="R1674" s="1">
        <v>1.1322337357433899E-4</v>
      </c>
      <c r="S1674" s="16">
        <f t="shared" si="182"/>
        <v>0.1786079573860582</v>
      </c>
      <c r="T1674" s="16">
        <f t="shared" si="183"/>
        <v>1.5185773592701761E-2</v>
      </c>
      <c r="U1674" s="5">
        <f t="shared" si="184"/>
        <v>4.8933686955084435E-4</v>
      </c>
      <c r="V1674" s="18">
        <f t="shared" si="185"/>
        <v>4.1604859158087017E-5</v>
      </c>
      <c r="W1674" s="18">
        <f t="shared" si="186"/>
        <v>3.8276470425440055E-5</v>
      </c>
      <c r="X1674" s="5">
        <f>LOOKUP(G433,'Load Factor Adjustment'!$A$2:$A$15,'Load Factor Adjustment'!$D$2:$D$15)</f>
        <v>0.68571428571428572</v>
      </c>
      <c r="Y1674" s="5">
        <f t="shared" si="187"/>
        <v>3.3554528197772185E-4</v>
      </c>
      <c r="Z1674" s="18">
        <f t="shared" si="188"/>
        <v>2.6246722577444611E-5</v>
      </c>
    </row>
    <row r="1675" spans="1:26" ht="15" customHeight="1" x14ac:dyDescent="0.25">
      <c r="A1675" s="2">
        <v>2018</v>
      </c>
      <c r="B1675" s="2">
        <v>2887</v>
      </c>
      <c r="C1675" s="3" t="s">
        <v>16</v>
      </c>
      <c r="D1675" s="4">
        <v>43210</v>
      </c>
      <c r="E1675" s="2">
        <v>7160</v>
      </c>
      <c r="F1675" s="3" t="s">
        <v>5</v>
      </c>
      <c r="G1675" s="3" t="s">
        <v>1</v>
      </c>
      <c r="H1675" s="3" t="s">
        <v>4</v>
      </c>
      <c r="I1675" s="2">
        <v>1979</v>
      </c>
      <c r="J1675" s="2">
        <v>350</v>
      </c>
      <c r="K1675" s="2">
        <v>223</v>
      </c>
      <c r="L1675" s="2">
        <v>0.7</v>
      </c>
      <c r="M1675" s="1">
        <v>11.16</v>
      </c>
      <c r="N1675" s="1">
        <v>2.5999999999999998E-4</v>
      </c>
      <c r="O1675" s="1">
        <v>0.39600000000000002</v>
      </c>
      <c r="P1675" s="1">
        <v>2.8799999999999999E-5</v>
      </c>
      <c r="Q1675" s="1">
        <v>0.85999534704684</v>
      </c>
      <c r="R1675" s="1">
        <v>4.4661942976258598E-2</v>
      </c>
      <c r="S1675" s="16"/>
      <c r="T1675" s="16"/>
      <c r="U1675" s="5"/>
      <c r="V1675" s="18"/>
      <c r="W1675" s="18"/>
      <c r="X1675" s="5"/>
      <c r="Y1675" s="5"/>
      <c r="Z1675" s="18"/>
    </row>
    <row r="1676" spans="1:26" x14ac:dyDescent="0.25">
      <c r="A1676" s="2">
        <v>2018</v>
      </c>
      <c r="B1676" s="2">
        <v>2887</v>
      </c>
      <c r="C1676" s="3" t="s">
        <v>16</v>
      </c>
      <c r="D1676" s="4">
        <v>43210</v>
      </c>
      <c r="E1676" s="2">
        <v>7161</v>
      </c>
      <c r="F1676" s="3" t="s">
        <v>2</v>
      </c>
      <c r="G1676" s="3" t="s">
        <v>1</v>
      </c>
      <c r="H1676" s="3" t="s">
        <v>0</v>
      </c>
      <c r="I1676" s="2">
        <v>2017</v>
      </c>
      <c r="J1676" s="2">
        <v>350</v>
      </c>
      <c r="K1676" s="2">
        <v>115</v>
      </c>
      <c r="L1676" s="2">
        <v>0.7</v>
      </c>
      <c r="M1676" s="1">
        <v>0.26</v>
      </c>
      <c r="N1676" s="1">
        <v>3.9999999999999998E-6</v>
      </c>
      <c r="O1676" s="1">
        <v>8.9999999999999993E-3</v>
      </c>
      <c r="P1676" s="1">
        <v>3.9999999999999998E-7</v>
      </c>
      <c r="Q1676" s="1">
        <v>8.2922449324218193E-3</v>
      </c>
      <c r="R1676" s="1">
        <v>3.0125384111596699E-4</v>
      </c>
      <c r="S1676" s="16">
        <f t="shared" si="182"/>
        <v>0.85170310211441813</v>
      </c>
      <c r="T1676" s="16">
        <f t="shared" si="183"/>
        <v>4.4360689135142628E-2</v>
      </c>
      <c r="U1676" s="5">
        <f t="shared" si="184"/>
        <v>2.3334331564778578E-3</v>
      </c>
      <c r="V1676" s="18">
        <f t="shared" si="185"/>
        <v>1.2153613461682911E-4</v>
      </c>
      <c r="W1676" s="18">
        <f t="shared" si="186"/>
        <v>1.118132438474828E-4</v>
      </c>
      <c r="X1676" s="5">
        <f>LOOKUP(G435,'Load Factor Adjustment'!$A$2:$A$15,'Load Factor Adjustment'!$D$2:$D$15)</f>
        <v>0.68571428571428572</v>
      </c>
      <c r="Y1676" s="5">
        <f t="shared" si="187"/>
        <v>1.6000684501562455E-3</v>
      </c>
      <c r="Z1676" s="18">
        <f t="shared" si="188"/>
        <v>7.6671938638273916E-5</v>
      </c>
    </row>
    <row r="1677" spans="1:26" ht="15" customHeight="1" x14ac:dyDescent="0.25">
      <c r="A1677" s="2">
        <v>2018</v>
      </c>
      <c r="B1677" s="2">
        <v>2888</v>
      </c>
      <c r="C1677" s="3" t="s">
        <v>16</v>
      </c>
      <c r="D1677" s="4">
        <v>43208</v>
      </c>
      <c r="E1677" s="2">
        <v>7158</v>
      </c>
      <c r="F1677" s="3" t="s">
        <v>5</v>
      </c>
      <c r="G1677" s="3" t="s">
        <v>1</v>
      </c>
      <c r="H1677" s="3" t="s">
        <v>4</v>
      </c>
      <c r="I1677" s="2">
        <v>1990</v>
      </c>
      <c r="J1677" s="2">
        <v>850</v>
      </c>
      <c r="K1677" s="2">
        <v>98</v>
      </c>
      <c r="L1677" s="2">
        <v>0.7</v>
      </c>
      <c r="M1677" s="1">
        <v>8.17</v>
      </c>
      <c r="N1677" s="1">
        <v>1.9000000000000001E-4</v>
      </c>
      <c r="O1677" s="1">
        <v>0.47899999999999998</v>
      </c>
      <c r="P1677" s="1">
        <v>3.6100000000000003E-5</v>
      </c>
      <c r="Q1677" s="1">
        <v>0.67167052287245499</v>
      </c>
      <c r="R1677" s="1">
        <v>5.86313713596966E-2</v>
      </c>
      <c r="S1677" s="16"/>
      <c r="T1677" s="16"/>
      <c r="U1677" s="5"/>
      <c r="V1677" s="18"/>
      <c r="W1677" s="18"/>
      <c r="X1677" s="5"/>
      <c r="Y1677" s="5"/>
      <c r="Z1677" s="18"/>
    </row>
    <row r="1678" spans="1:26" x14ac:dyDescent="0.25">
      <c r="A1678" s="2">
        <v>2018</v>
      </c>
      <c r="B1678" s="2">
        <v>2888</v>
      </c>
      <c r="C1678" s="3" t="s">
        <v>16</v>
      </c>
      <c r="D1678" s="4">
        <v>43208</v>
      </c>
      <c r="E1678" s="2">
        <v>7159</v>
      </c>
      <c r="F1678" s="3" t="s">
        <v>2</v>
      </c>
      <c r="G1678" s="3" t="s">
        <v>1</v>
      </c>
      <c r="H1678" s="3" t="s">
        <v>0</v>
      </c>
      <c r="I1678" s="2">
        <v>2017</v>
      </c>
      <c r="J1678" s="2">
        <v>850</v>
      </c>
      <c r="K1678" s="2">
        <v>100</v>
      </c>
      <c r="L1678" s="2">
        <v>0.7</v>
      </c>
      <c r="M1678" s="1">
        <v>0.26</v>
      </c>
      <c r="N1678" s="1">
        <v>3.9999999999999998E-6</v>
      </c>
      <c r="O1678" s="1">
        <v>8.9999999999999993E-3</v>
      </c>
      <c r="P1678" s="1">
        <v>3.9999999999999998E-7</v>
      </c>
      <c r="Q1678" s="1">
        <v>1.8167437333919501E-2</v>
      </c>
      <c r="R1678" s="1">
        <v>7.0177465529967797E-4</v>
      </c>
      <c r="S1678" s="16">
        <f t="shared" si="182"/>
        <v>0.65350308553853553</v>
      </c>
      <c r="T1678" s="16">
        <f t="shared" si="183"/>
        <v>5.7929596704396923E-2</v>
      </c>
      <c r="U1678" s="5">
        <f t="shared" si="184"/>
        <v>1.790419412434344E-3</v>
      </c>
      <c r="V1678" s="18">
        <f t="shared" si="185"/>
        <v>1.5871122384766281E-4</v>
      </c>
      <c r="W1678" s="18">
        <f t="shared" si="186"/>
        <v>1.4601432593984979E-4</v>
      </c>
      <c r="X1678" s="5">
        <f>LOOKUP(G437,'Load Factor Adjustment'!$A$2:$A$15,'Load Factor Adjustment'!$D$2:$D$15)</f>
        <v>0.68571428571428572</v>
      </c>
      <c r="Y1678" s="5">
        <f t="shared" si="187"/>
        <v>1.2277161685264072E-3</v>
      </c>
      <c r="Z1678" s="18">
        <f t="shared" si="188"/>
        <v>1.0012410921589701E-4</v>
      </c>
    </row>
    <row r="1679" spans="1:26" ht="15" customHeight="1" x14ac:dyDescent="0.25">
      <c r="A1679" s="2">
        <v>2017</v>
      </c>
      <c r="B1679" s="2">
        <v>2889</v>
      </c>
      <c r="C1679" s="3" t="s">
        <v>16</v>
      </c>
      <c r="D1679" s="4">
        <v>43118</v>
      </c>
      <c r="E1679" s="2">
        <v>7156</v>
      </c>
      <c r="F1679" s="3" t="s">
        <v>5</v>
      </c>
      <c r="G1679" s="3" t="s">
        <v>1</v>
      </c>
      <c r="H1679" s="3" t="s">
        <v>4</v>
      </c>
      <c r="I1679" s="2">
        <v>1976</v>
      </c>
      <c r="J1679" s="2">
        <v>200</v>
      </c>
      <c r="K1679" s="2">
        <v>186</v>
      </c>
      <c r="L1679" s="2">
        <v>0.7</v>
      </c>
      <c r="M1679" s="1">
        <v>11.16</v>
      </c>
      <c r="N1679" s="1">
        <v>2.5999999999999998E-4</v>
      </c>
      <c r="O1679" s="1">
        <v>0.39600000000000002</v>
      </c>
      <c r="P1679" s="1">
        <v>2.8799999999999999E-5</v>
      </c>
      <c r="Q1679" s="1">
        <v>0.38899258177516399</v>
      </c>
      <c r="R1679" s="1">
        <v>1.8971999403976501E-2</v>
      </c>
      <c r="S1679" s="16"/>
      <c r="T1679" s="16"/>
      <c r="U1679" s="5"/>
      <c r="V1679" s="18"/>
      <c r="W1679" s="18"/>
      <c r="X1679" s="5"/>
      <c r="Y1679" s="5"/>
      <c r="Z1679" s="18"/>
    </row>
    <row r="1680" spans="1:26" x14ac:dyDescent="0.25">
      <c r="A1680" s="2">
        <v>2017</v>
      </c>
      <c r="B1680" s="2">
        <v>2889</v>
      </c>
      <c r="C1680" s="3" t="s">
        <v>16</v>
      </c>
      <c r="D1680" s="4">
        <v>43118</v>
      </c>
      <c r="E1680" s="2">
        <v>7157</v>
      </c>
      <c r="F1680" s="3" t="s">
        <v>2</v>
      </c>
      <c r="G1680" s="3" t="s">
        <v>1</v>
      </c>
      <c r="H1680" s="3" t="s">
        <v>0</v>
      </c>
      <c r="I1680" s="2">
        <v>2017</v>
      </c>
      <c r="J1680" s="2">
        <v>200</v>
      </c>
      <c r="K1680" s="2">
        <v>115</v>
      </c>
      <c r="L1680" s="2">
        <v>0.7</v>
      </c>
      <c r="M1680" s="1">
        <v>0.26</v>
      </c>
      <c r="N1680" s="1">
        <v>3.9999999999999998E-6</v>
      </c>
      <c r="O1680" s="1">
        <v>8.9999999999999993E-3</v>
      </c>
      <c r="P1680" s="1">
        <v>3.9999999999999998E-7</v>
      </c>
      <c r="Q1680" s="1">
        <v>4.6851849359699797E-3</v>
      </c>
      <c r="R1680" s="1">
        <v>1.6682097802064299E-4</v>
      </c>
      <c r="S1680" s="16">
        <f t="shared" si="182"/>
        <v>0.38430739683919402</v>
      </c>
      <c r="T1680" s="16">
        <f t="shared" si="183"/>
        <v>1.880517842595586E-2</v>
      </c>
      <c r="U1680" s="5">
        <f t="shared" si="184"/>
        <v>1.0528969776416274E-3</v>
      </c>
      <c r="V1680" s="18">
        <f t="shared" si="185"/>
        <v>5.1521036783440711E-5</v>
      </c>
      <c r="W1680" s="18">
        <f t="shared" si="186"/>
        <v>4.7399353840765456E-5</v>
      </c>
      <c r="X1680" s="5">
        <f>LOOKUP(G439,'Load Factor Adjustment'!$A$2:$A$15,'Load Factor Adjustment'!$D$2:$D$15)</f>
        <v>0.68571428571428572</v>
      </c>
      <c r="Y1680" s="5">
        <f t="shared" si="187"/>
        <v>7.2198649895425875E-4</v>
      </c>
      <c r="Z1680" s="18">
        <f t="shared" si="188"/>
        <v>3.2502414062239168E-5</v>
      </c>
    </row>
    <row r="1681" spans="1:26" ht="15" customHeight="1" x14ac:dyDescent="0.25">
      <c r="A1681" s="2">
        <v>2018</v>
      </c>
      <c r="B1681" s="2">
        <v>2897</v>
      </c>
      <c r="C1681" s="3" t="s">
        <v>3</v>
      </c>
      <c r="D1681" s="4">
        <v>43217</v>
      </c>
      <c r="E1681" s="2">
        <v>7137</v>
      </c>
      <c r="F1681" s="3" t="s">
        <v>5</v>
      </c>
      <c r="G1681" s="3" t="s">
        <v>1</v>
      </c>
      <c r="H1681" s="3" t="s">
        <v>4</v>
      </c>
      <c r="I1681" s="2">
        <v>1988</v>
      </c>
      <c r="J1681" s="2">
        <v>300</v>
      </c>
      <c r="K1681" s="2">
        <v>97</v>
      </c>
      <c r="L1681" s="2">
        <v>0.7</v>
      </c>
      <c r="M1681" s="1">
        <v>8.17</v>
      </c>
      <c r="N1681" s="1">
        <v>1.9000000000000001E-4</v>
      </c>
      <c r="O1681" s="1">
        <v>0.47899999999999998</v>
      </c>
      <c r="P1681" s="1">
        <v>3.6100000000000003E-5</v>
      </c>
      <c r="Q1681" s="1">
        <v>0.22824189741578499</v>
      </c>
      <c r="R1681" s="1">
        <v>1.9266399805066899E-2</v>
      </c>
      <c r="S1681" s="16"/>
      <c r="T1681" s="16"/>
      <c r="U1681" s="5"/>
      <c r="V1681" s="18"/>
      <c r="W1681" s="18"/>
      <c r="X1681" s="5"/>
      <c r="Y1681" s="5"/>
      <c r="Z1681" s="18"/>
    </row>
    <row r="1682" spans="1:26" x14ac:dyDescent="0.25">
      <c r="A1682" s="2">
        <v>2018</v>
      </c>
      <c r="B1682" s="2">
        <v>2897</v>
      </c>
      <c r="C1682" s="3" t="s">
        <v>3</v>
      </c>
      <c r="D1682" s="4">
        <v>43217</v>
      </c>
      <c r="E1682" s="2">
        <v>7138</v>
      </c>
      <c r="F1682" s="3" t="s">
        <v>2</v>
      </c>
      <c r="G1682" s="3" t="s">
        <v>1</v>
      </c>
      <c r="H1682" s="3" t="s">
        <v>0</v>
      </c>
      <c r="I1682" s="2">
        <v>2017</v>
      </c>
      <c r="J1682" s="2">
        <v>300</v>
      </c>
      <c r="K1682" s="2">
        <v>117</v>
      </c>
      <c r="L1682" s="2">
        <v>0.7</v>
      </c>
      <c r="M1682" s="1">
        <v>0.26</v>
      </c>
      <c r="N1682" s="1">
        <v>3.9999999999999998E-6</v>
      </c>
      <c r="O1682" s="1">
        <v>8.9999999999999993E-3</v>
      </c>
      <c r="P1682" s="1">
        <v>3.9999999999999998E-7</v>
      </c>
      <c r="Q1682" s="1">
        <v>7.2041662852833799E-3</v>
      </c>
      <c r="R1682" s="1">
        <v>2.59999985269225E-4</v>
      </c>
      <c r="S1682" s="16">
        <f t="shared" si="182"/>
        <v>0.2210377311305016</v>
      </c>
      <c r="T1682" s="16">
        <f t="shared" si="183"/>
        <v>1.9006399819797674E-2</v>
      </c>
      <c r="U1682" s="5">
        <f t="shared" si="184"/>
        <v>6.0558282501507288E-4</v>
      </c>
      <c r="V1682" s="18">
        <f t="shared" si="185"/>
        <v>5.2072328273418288E-5</v>
      </c>
      <c r="W1682" s="18">
        <f t="shared" si="186"/>
        <v>4.790654201154483E-5</v>
      </c>
      <c r="X1682" s="5">
        <f>LOOKUP(G441,'Load Factor Adjustment'!$A$2:$A$15,'Load Factor Adjustment'!$D$2:$D$15)</f>
        <v>0.68571428571428572</v>
      </c>
      <c r="Y1682" s="5">
        <f t="shared" si="187"/>
        <v>4.1525679429604996E-4</v>
      </c>
      <c r="Z1682" s="18">
        <f t="shared" si="188"/>
        <v>3.2850200236487885E-5</v>
      </c>
    </row>
    <row r="1683" spans="1:26" ht="15" customHeight="1" x14ac:dyDescent="0.25">
      <c r="A1683" s="2">
        <v>2017</v>
      </c>
      <c r="B1683" s="2">
        <v>2898</v>
      </c>
      <c r="C1683" s="3" t="s">
        <v>3</v>
      </c>
      <c r="D1683" s="4">
        <v>43182</v>
      </c>
      <c r="E1683" s="2">
        <v>7131</v>
      </c>
      <c r="F1683" s="3" t="s">
        <v>5</v>
      </c>
      <c r="G1683" s="3" t="s">
        <v>1</v>
      </c>
      <c r="H1683" s="3" t="s">
        <v>4</v>
      </c>
      <c r="I1683" s="2">
        <v>1965</v>
      </c>
      <c r="J1683" s="2">
        <v>350</v>
      </c>
      <c r="K1683" s="2">
        <v>108</v>
      </c>
      <c r="L1683" s="2">
        <v>0.7</v>
      </c>
      <c r="M1683" s="1">
        <v>12.09</v>
      </c>
      <c r="N1683" s="1">
        <v>2.7999999999999998E-4</v>
      </c>
      <c r="O1683" s="1">
        <v>0.60499999999999998</v>
      </c>
      <c r="P1683" s="1">
        <v>4.3999999999999999E-5</v>
      </c>
      <c r="Q1683" s="1">
        <v>0.45062499939386402</v>
      </c>
      <c r="R1683" s="1">
        <v>3.3045833447156503E-2</v>
      </c>
      <c r="S1683" s="16"/>
      <c r="T1683" s="16"/>
      <c r="U1683" s="5"/>
      <c r="V1683" s="18"/>
      <c r="W1683" s="18"/>
      <c r="X1683" s="5"/>
      <c r="Y1683" s="5"/>
      <c r="Z1683" s="18"/>
    </row>
    <row r="1684" spans="1:26" x14ac:dyDescent="0.25">
      <c r="A1684" s="2">
        <v>2017</v>
      </c>
      <c r="B1684" s="2">
        <v>2898</v>
      </c>
      <c r="C1684" s="3" t="s">
        <v>3</v>
      </c>
      <c r="D1684" s="4">
        <v>43182</v>
      </c>
      <c r="E1684" s="2">
        <v>7132</v>
      </c>
      <c r="F1684" s="3" t="s">
        <v>2</v>
      </c>
      <c r="G1684" s="3" t="s">
        <v>1</v>
      </c>
      <c r="H1684" s="3" t="s">
        <v>0</v>
      </c>
      <c r="I1684" s="2">
        <v>2017</v>
      </c>
      <c r="J1684" s="2">
        <v>350</v>
      </c>
      <c r="K1684" s="2">
        <v>125</v>
      </c>
      <c r="L1684" s="2">
        <v>0.7</v>
      </c>
      <c r="M1684" s="1">
        <v>0.26</v>
      </c>
      <c r="N1684" s="1">
        <v>3.9999999999999998E-6</v>
      </c>
      <c r="O1684" s="1">
        <v>8.9999999999999993E-3</v>
      </c>
      <c r="P1684" s="1">
        <v>3.9999999999999998E-7</v>
      </c>
      <c r="Q1684" s="1">
        <v>9.0133097091541492E-3</v>
      </c>
      <c r="R1684" s="1">
        <v>3.27449827299964E-4</v>
      </c>
      <c r="S1684" s="16">
        <f t="shared" si="182"/>
        <v>0.44161168968470987</v>
      </c>
      <c r="T1684" s="16">
        <f t="shared" si="183"/>
        <v>3.2718383619856538E-2</v>
      </c>
      <c r="U1684" s="5">
        <f t="shared" si="184"/>
        <v>1.2098950402320819E-3</v>
      </c>
      <c r="V1684" s="18">
        <f t="shared" si="185"/>
        <v>8.9639407177689149E-5</v>
      </c>
      <c r="W1684" s="18">
        <f t="shared" si="186"/>
        <v>8.2468254603474016E-5</v>
      </c>
      <c r="X1684" s="5">
        <f>LOOKUP(G443,'Load Factor Adjustment'!$A$2:$A$15,'Load Factor Adjustment'!$D$2:$D$15)</f>
        <v>0.68571428571428572</v>
      </c>
      <c r="Y1684" s="5">
        <f t="shared" si="187"/>
        <v>8.2964231330199905E-4</v>
      </c>
      <c r="Z1684" s="18">
        <f t="shared" si="188"/>
        <v>5.6549660299525042E-5</v>
      </c>
    </row>
    <row r="1685" spans="1:26" ht="15" customHeight="1" x14ac:dyDescent="0.25">
      <c r="A1685" s="2">
        <v>2017</v>
      </c>
      <c r="B1685" s="2">
        <v>2902</v>
      </c>
      <c r="C1685" s="3" t="s">
        <v>3</v>
      </c>
      <c r="D1685" s="4">
        <v>43224</v>
      </c>
      <c r="E1685" s="2">
        <v>7121</v>
      </c>
      <c r="F1685" s="3" t="s">
        <v>5</v>
      </c>
      <c r="G1685" s="3" t="s">
        <v>1</v>
      </c>
      <c r="H1685" s="3" t="s">
        <v>8</v>
      </c>
      <c r="I1685" s="2">
        <v>1999</v>
      </c>
      <c r="J1685" s="2">
        <v>1000</v>
      </c>
      <c r="K1685" s="2">
        <v>110</v>
      </c>
      <c r="L1685" s="2">
        <v>0.7</v>
      </c>
      <c r="M1685" s="1">
        <v>6.54</v>
      </c>
      <c r="N1685" s="1">
        <v>1.4999999999999999E-4</v>
      </c>
      <c r="O1685" s="1">
        <v>0.30399999999999999</v>
      </c>
      <c r="P1685" s="1">
        <v>2.2099999999999998E-5</v>
      </c>
      <c r="Q1685" s="1">
        <v>0.70787036233418199</v>
      </c>
      <c r="R1685" s="1">
        <v>4.8311725840522901E-2</v>
      </c>
      <c r="S1685" s="16"/>
      <c r="T1685" s="16"/>
      <c r="U1685" s="5"/>
      <c r="V1685" s="18"/>
      <c r="W1685" s="18"/>
      <c r="X1685" s="5"/>
      <c r="Y1685" s="5"/>
      <c r="Z1685" s="18"/>
    </row>
    <row r="1686" spans="1:26" x14ac:dyDescent="0.25">
      <c r="A1686" s="2">
        <v>2017</v>
      </c>
      <c r="B1686" s="2">
        <v>2902</v>
      </c>
      <c r="C1686" s="3" t="s">
        <v>3</v>
      </c>
      <c r="D1686" s="4">
        <v>43224</v>
      </c>
      <c r="E1686" s="2">
        <v>7122</v>
      </c>
      <c r="F1686" s="3" t="s">
        <v>2</v>
      </c>
      <c r="G1686" s="3" t="s">
        <v>1</v>
      </c>
      <c r="H1686" s="3" t="s">
        <v>0</v>
      </c>
      <c r="I1686" s="2">
        <v>2017</v>
      </c>
      <c r="J1686" s="2">
        <v>1000</v>
      </c>
      <c r="K1686" s="2">
        <v>114</v>
      </c>
      <c r="L1686" s="2">
        <v>0.7</v>
      </c>
      <c r="M1686" s="1">
        <v>0.26</v>
      </c>
      <c r="N1686" s="1">
        <v>3.9999999999999998E-6</v>
      </c>
      <c r="O1686" s="1">
        <v>8.9999999999999993E-3</v>
      </c>
      <c r="P1686" s="1">
        <v>3.9999999999999998E-7</v>
      </c>
      <c r="Q1686" s="1">
        <v>2.46296283668677E-2</v>
      </c>
      <c r="R1686" s="1">
        <v>9.6759254409096898E-4</v>
      </c>
      <c r="S1686" s="16">
        <f t="shared" si="182"/>
        <v>0.68324073396731433</v>
      </c>
      <c r="T1686" s="16">
        <f t="shared" si="183"/>
        <v>4.7344133296431931E-2</v>
      </c>
      <c r="U1686" s="5">
        <f t="shared" si="184"/>
        <v>1.8718924218282585E-3</v>
      </c>
      <c r="V1686" s="18">
        <f t="shared" si="185"/>
        <v>1.2970995423679981E-4</v>
      </c>
      <c r="W1686" s="18">
        <f t="shared" si="186"/>
        <v>1.1933315789785583E-4</v>
      </c>
      <c r="X1686" s="5">
        <f>LOOKUP(G445,'Load Factor Adjustment'!$A$2:$A$15,'Load Factor Adjustment'!$D$2:$D$15)</f>
        <v>0.68571428571428572</v>
      </c>
      <c r="Y1686" s="5">
        <f t="shared" si="187"/>
        <v>1.2835833749679487E-3</v>
      </c>
      <c r="Z1686" s="18">
        <f t="shared" si="188"/>
        <v>8.182845112995829E-5</v>
      </c>
    </row>
    <row r="1687" spans="1:26" ht="15" customHeight="1" x14ac:dyDescent="0.25">
      <c r="A1687" s="2">
        <v>2017</v>
      </c>
      <c r="B1687" s="2">
        <v>2906</v>
      </c>
      <c r="C1687" s="3" t="s">
        <v>10</v>
      </c>
      <c r="D1687" s="4">
        <v>43200</v>
      </c>
      <c r="E1687" s="2">
        <v>7112</v>
      </c>
      <c r="F1687" s="3" t="s">
        <v>5</v>
      </c>
      <c r="G1687" s="3" t="s">
        <v>26</v>
      </c>
      <c r="H1687" s="3" t="s">
        <v>4</v>
      </c>
      <c r="I1687" s="2">
        <v>1985</v>
      </c>
      <c r="J1687" s="2">
        <v>500</v>
      </c>
      <c r="K1687" s="2">
        <v>125</v>
      </c>
      <c r="L1687" s="2">
        <v>0.51</v>
      </c>
      <c r="M1687" s="1">
        <v>10.23</v>
      </c>
      <c r="N1687" s="1">
        <v>2.4000000000000001E-4</v>
      </c>
      <c r="O1687" s="1">
        <v>0.39600000000000002</v>
      </c>
      <c r="P1687" s="1">
        <v>2.8799999999999999E-5</v>
      </c>
      <c r="Q1687" s="1">
        <v>0.460627452905149</v>
      </c>
      <c r="R1687" s="1">
        <v>2.60565467189788E-2</v>
      </c>
      <c r="S1687" s="16"/>
      <c r="T1687" s="16"/>
      <c r="U1687" s="5"/>
      <c r="V1687" s="18"/>
      <c r="W1687" s="18"/>
      <c r="X1687" s="5"/>
      <c r="Y1687" s="5"/>
      <c r="Z1687" s="18"/>
    </row>
    <row r="1688" spans="1:26" x14ac:dyDescent="0.25">
      <c r="A1688" s="2">
        <v>2017</v>
      </c>
      <c r="B1688" s="2">
        <v>2906</v>
      </c>
      <c r="C1688" s="3" t="s">
        <v>10</v>
      </c>
      <c r="D1688" s="4">
        <v>43200</v>
      </c>
      <c r="E1688" s="2">
        <v>7113</v>
      </c>
      <c r="F1688" s="3" t="s">
        <v>2</v>
      </c>
      <c r="G1688" s="3" t="s">
        <v>26</v>
      </c>
      <c r="H1688" s="3" t="s">
        <v>13</v>
      </c>
      <c r="I1688" s="2">
        <v>2017</v>
      </c>
      <c r="J1688" s="2">
        <v>500</v>
      </c>
      <c r="K1688" s="2">
        <v>110</v>
      </c>
      <c r="L1688" s="2">
        <v>0.51</v>
      </c>
      <c r="M1688" s="1">
        <v>2.3199999999999998</v>
      </c>
      <c r="N1688" s="1">
        <v>3.0000000000000001E-5</v>
      </c>
      <c r="O1688" s="1">
        <v>0.112</v>
      </c>
      <c r="P1688" s="1">
        <v>7.9999999999999996E-6</v>
      </c>
      <c r="Q1688" s="1">
        <v>7.4051749138103903E-2</v>
      </c>
      <c r="R1688" s="1">
        <v>4.0813492353589604E-3</v>
      </c>
      <c r="S1688" s="16">
        <f t="shared" si="182"/>
        <v>0.38657570376704509</v>
      </c>
      <c r="T1688" s="16">
        <f t="shared" si="183"/>
        <v>2.197519748361984E-2</v>
      </c>
      <c r="U1688" s="5">
        <f t="shared" si="184"/>
        <v>1.0591115171699865E-3</v>
      </c>
      <c r="V1688" s="18">
        <f t="shared" si="185"/>
        <v>6.0206020503068054E-5</v>
      </c>
      <c r="W1688" s="18">
        <f t="shared" si="186"/>
        <v>5.538953886282261E-5</v>
      </c>
      <c r="X1688" s="5">
        <f>LOOKUP(G447,'Load Factor Adjustment'!$A$2:$A$15,'Load Factor Adjustment'!$D$2:$D$15)</f>
        <v>0.68571428571428572</v>
      </c>
      <c r="Y1688" s="5">
        <f t="shared" si="187"/>
        <v>7.2624789748799068E-4</v>
      </c>
      <c r="Z1688" s="18">
        <f t="shared" si="188"/>
        <v>3.7981398077364076E-5</v>
      </c>
    </row>
    <row r="1689" spans="1:26" ht="15" customHeight="1" x14ac:dyDescent="0.25">
      <c r="A1689" s="2">
        <v>2017</v>
      </c>
      <c r="B1689" s="2">
        <v>2907</v>
      </c>
      <c r="C1689" s="3" t="s">
        <v>10</v>
      </c>
      <c r="D1689" s="4">
        <v>43143</v>
      </c>
      <c r="E1689" s="2">
        <v>7110</v>
      </c>
      <c r="F1689" s="3" t="s">
        <v>5</v>
      </c>
      <c r="G1689" s="3" t="s">
        <v>1</v>
      </c>
      <c r="H1689" s="3" t="s">
        <v>4</v>
      </c>
      <c r="I1689" s="2">
        <v>1971</v>
      </c>
      <c r="J1689" s="2">
        <v>260</v>
      </c>
      <c r="K1689" s="2">
        <v>150</v>
      </c>
      <c r="L1689" s="2">
        <v>0.7</v>
      </c>
      <c r="M1689" s="1">
        <v>11.16</v>
      </c>
      <c r="N1689" s="1">
        <v>2.5999999999999998E-4</v>
      </c>
      <c r="O1689" s="1">
        <v>0.39600000000000002</v>
      </c>
      <c r="P1689" s="1">
        <v>2.8799999999999999E-5</v>
      </c>
      <c r="Q1689" s="1">
        <v>0.42972221056792798</v>
      </c>
      <c r="R1689" s="1">
        <v>2.2316665933043999E-2</v>
      </c>
      <c r="S1689" s="16"/>
      <c r="T1689" s="16"/>
      <c r="U1689" s="5"/>
      <c r="V1689" s="18"/>
      <c r="W1689" s="18"/>
      <c r="X1689" s="5"/>
      <c r="Y1689" s="5"/>
      <c r="Z1689" s="18"/>
    </row>
    <row r="1690" spans="1:26" x14ac:dyDescent="0.25">
      <c r="A1690" s="2">
        <v>2017</v>
      </c>
      <c r="B1690" s="2">
        <v>2907</v>
      </c>
      <c r="C1690" s="3" t="s">
        <v>10</v>
      </c>
      <c r="D1690" s="4">
        <v>43143</v>
      </c>
      <c r="E1690" s="2">
        <v>7111</v>
      </c>
      <c r="F1690" s="3" t="s">
        <v>2</v>
      </c>
      <c r="G1690" s="3" t="s">
        <v>1</v>
      </c>
      <c r="H1690" s="3" t="s">
        <v>0</v>
      </c>
      <c r="I1690" s="2">
        <v>2017</v>
      </c>
      <c r="J1690" s="2">
        <v>260</v>
      </c>
      <c r="K1690" s="2">
        <v>143</v>
      </c>
      <c r="L1690" s="2">
        <v>0.7</v>
      </c>
      <c r="M1690" s="1">
        <v>0.26</v>
      </c>
      <c r="N1690" s="1">
        <v>3.9999999999999998E-6</v>
      </c>
      <c r="O1690" s="1">
        <v>8.9999999999999993E-3</v>
      </c>
      <c r="P1690" s="1">
        <v>3.9999999999999998E-7</v>
      </c>
      <c r="Q1690" s="1">
        <v>7.6081292260946403E-3</v>
      </c>
      <c r="R1690" s="1">
        <v>2.73112330087566E-4</v>
      </c>
      <c r="S1690" s="16">
        <f t="shared" si="182"/>
        <v>0.42211408134183331</v>
      </c>
      <c r="T1690" s="16">
        <f t="shared" si="183"/>
        <v>2.2043553602956432E-2</v>
      </c>
      <c r="U1690" s="5">
        <f t="shared" si="184"/>
        <v>1.156476935183105E-3</v>
      </c>
      <c r="V1690" s="18">
        <f t="shared" si="185"/>
        <v>6.0393297542346389E-5</v>
      </c>
      <c r="W1690" s="18">
        <f t="shared" si="186"/>
        <v>5.5561833738958683E-5</v>
      </c>
      <c r="X1690" s="5">
        <f>LOOKUP(G449,'Load Factor Adjustment'!$A$2:$A$15,'Load Factor Adjustment'!$D$2:$D$15)</f>
        <v>0.68571428571428572</v>
      </c>
      <c r="Y1690" s="5">
        <f t="shared" si="187"/>
        <v>7.9301275555412919E-4</v>
      </c>
      <c r="Z1690" s="18">
        <f t="shared" si="188"/>
        <v>3.8099543135285955E-5</v>
      </c>
    </row>
    <row r="1691" spans="1:26" ht="15" customHeight="1" x14ac:dyDescent="0.25">
      <c r="A1691" s="2">
        <v>2017</v>
      </c>
      <c r="B1691" s="2">
        <v>2908</v>
      </c>
      <c r="C1691" s="3" t="s">
        <v>10</v>
      </c>
      <c r="D1691" s="4">
        <v>43143</v>
      </c>
      <c r="E1691" s="2">
        <v>7108</v>
      </c>
      <c r="F1691" s="3" t="s">
        <v>5</v>
      </c>
      <c r="G1691" s="3" t="s">
        <v>1</v>
      </c>
      <c r="H1691" s="3" t="s">
        <v>4</v>
      </c>
      <c r="I1691" s="2">
        <v>1970</v>
      </c>
      <c r="J1691" s="2">
        <v>260</v>
      </c>
      <c r="K1691" s="2">
        <v>152</v>
      </c>
      <c r="L1691" s="2">
        <v>0.7</v>
      </c>
      <c r="M1691" s="1">
        <v>11.16</v>
      </c>
      <c r="N1691" s="1">
        <v>2.5999999999999998E-4</v>
      </c>
      <c r="O1691" s="1">
        <v>0.39600000000000002</v>
      </c>
      <c r="P1691" s="1">
        <v>2.8799999999999999E-5</v>
      </c>
      <c r="Q1691" s="1">
        <v>0.43545184004216703</v>
      </c>
      <c r="R1691" s="1">
        <v>2.2614221478817899E-2</v>
      </c>
      <c r="S1691" s="16"/>
      <c r="T1691" s="16"/>
      <c r="U1691" s="5"/>
      <c r="V1691" s="18"/>
      <c r="W1691" s="18"/>
      <c r="X1691" s="5"/>
      <c r="Y1691" s="5"/>
      <c r="Z1691" s="18"/>
    </row>
    <row r="1692" spans="1:26" x14ac:dyDescent="0.25">
      <c r="A1692" s="2">
        <v>2017</v>
      </c>
      <c r="B1692" s="2">
        <v>2908</v>
      </c>
      <c r="C1692" s="3" t="s">
        <v>10</v>
      </c>
      <c r="D1692" s="4">
        <v>43143</v>
      </c>
      <c r="E1692" s="2">
        <v>7109</v>
      </c>
      <c r="F1692" s="3" t="s">
        <v>2</v>
      </c>
      <c r="G1692" s="3" t="s">
        <v>1</v>
      </c>
      <c r="H1692" s="3" t="s">
        <v>0</v>
      </c>
      <c r="I1692" s="2">
        <v>2017</v>
      </c>
      <c r="J1692" s="2">
        <v>260</v>
      </c>
      <c r="K1692" s="2">
        <v>143</v>
      </c>
      <c r="L1692" s="2">
        <v>0.7</v>
      </c>
      <c r="M1692" s="1">
        <v>0.26</v>
      </c>
      <c r="N1692" s="1">
        <v>3.9999999999999998E-6</v>
      </c>
      <c r="O1692" s="1">
        <v>8.9999999999999993E-3</v>
      </c>
      <c r="P1692" s="1">
        <v>3.9999999999999998E-7</v>
      </c>
      <c r="Q1692" s="1">
        <v>7.6081292260946403E-3</v>
      </c>
      <c r="R1692" s="1">
        <v>2.73112330087566E-4</v>
      </c>
      <c r="S1692" s="16">
        <f t="shared" si="182"/>
        <v>0.42784371081607236</v>
      </c>
      <c r="T1692" s="16">
        <f t="shared" si="183"/>
        <v>2.2341109148730331E-2</v>
      </c>
      <c r="U1692" s="5">
        <f t="shared" si="184"/>
        <v>1.1721745501810201E-3</v>
      </c>
      <c r="V1692" s="18">
        <f t="shared" si="185"/>
        <v>6.1208518215699533E-5</v>
      </c>
      <c r="W1692" s="18">
        <f t="shared" si="186"/>
        <v>5.6311836758443571E-5</v>
      </c>
      <c r="X1692" s="5">
        <f>LOOKUP(G451,'Load Factor Adjustment'!$A$2:$A$15,'Load Factor Adjustment'!$D$2:$D$15)</f>
        <v>0.68571428571428572</v>
      </c>
      <c r="Y1692" s="5">
        <f t="shared" si="187"/>
        <v>8.0377683440984241E-4</v>
      </c>
      <c r="Z1692" s="18">
        <f t="shared" si="188"/>
        <v>3.8613830920075595E-5</v>
      </c>
    </row>
    <row r="1693" spans="1:26" ht="15" customHeight="1" x14ac:dyDescent="0.25">
      <c r="A1693" s="2">
        <v>2017</v>
      </c>
      <c r="B1693" s="2">
        <v>2909</v>
      </c>
      <c r="C1693" s="3" t="s">
        <v>10</v>
      </c>
      <c r="D1693" s="4">
        <v>43143</v>
      </c>
      <c r="E1693" s="2">
        <v>7106</v>
      </c>
      <c r="F1693" s="3" t="s">
        <v>5</v>
      </c>
      <c r="G1693" s="3" t="s">
        <v>1</v>
      </c>
      <c r="H1693" s="3" t="s">
        <v>4</v>
      </c>
      <c r="I1693" s="2">
        <v>1985</v>
      </c>
      <c r="J1693" s="2">
        <v>260</v>
      </c>
      <c r="K1693" s="2">
        <v>138</v>
      </c>
      <c r="L1693" s="2">
        <v>0.7</v>
      </c>
      <c r="M1693" s="1">
        <v>10.23</v>
      </c>
      <c r="N1693" s="1">
        <v>2.4000000000000001E-4</v>
      </c>
      <c r="O1693" s="1">
        <v>0.39600000000000002</v>
      </c>
      <c r="P1693" s="1">
        <v>2.8799999999999999E-5</v>
      </c>
      <c r="Q1693" s="1">
        <v>0.347138979800243</v>
      </c>
      <c r="R1693" s="1">
        <v>1.8633679410116899E-2</v>
      </c>
      <c r="S1693" s="16"/>
      <c r="T1693" s="16"/>
      <c r="U1693" s="5"/>
      <c r="V1693" s="18"/>
      <c r="W1693" s="18"/>
      <c r="X1693" s="5"/>
      <c r="Y1693" s="5"/>
      <c r="Z1693" s="18"/>
    </row>
    <row r="1694" spans="1:26" x14ac:dyDescent="0.25">
      <c r="A1694" s="2">
        <v>2017</v>
      </c>
      <c r="B1694" s="2">
        <v>2909</v>
      </c>
      <c r="C1694" s="3" t="s">
        <v>10</v>
      </c>
      <c r="D1694" s="4">
        <v>43143</v>
      </c>
      <c r="E1694" s="2">
        <v>7107</v>
      </c>
      <c r="F1694" s="3" t="s">
        <v>2</v>
      </c>
      <c r="G1694" s="3" t="s">
        <v>1</v>
      </c>
      <c r="H1694" s="3" t="s">
        <v>0</v>
      </c>
      <c r="I1694" s="2">
        <v>2017</v>
      </c>
      <c r="J1694" s="2">
        <v>260</v>
      </c>
      <c r="K1694" s="2">
        <v>143</v>
      </c>
      <c r="L1694" s="2">
        <v>0.7</v>
      </c>
      <c r="M1694" s="1">
        <v>0.26</v>
      </c>
      <c r="N1694" s="1">
        <v>3.9999999999999998E-6</v>
      </c>
      <c r="O1694" s="1">
        <v>8.9999999999999993E-3</v>
      </c>
      <c r="P1694" s="1">
        <v>3.9999999999999998E-7</v>
      </c>
      <c r="Q1694" s="1">
        <v>7.6081292260946403E-3</v>
      </c>
      <c r="R1694" s="1">
        <v>2.73112330087566E-4</v>
      </c>
      <c r="S1694" s="16">
        <f t="shared" si="182"/>
        <v>0.33953085057414834</v>
      </c>
      <c r="T1694" s="16">
        <f t="shared" si="183"/>
        <v>1.8360567080029332E-2</v>
      </c>
      <c r="U1694" s="5">
        <f t="shared" si="184"/>
        <v>9.3022150842232416E-4</v>
      </c>
      <c r="V1694" s="18">
        <f t="shared" si="185"/>
        <v>5.0302923506929675E-5</v>
      </c>
      <c r="W1694" s="18">
        <f t="shared" si="186"/>
        <v>4.6278689626375306E-5</v>
      </c>
      <c r="X1694" s="5">
        <f>LOOKUP(G453,'Load Factor Adjustment'!$A$2:$A$15,'Load Factor Adjustment'!$D$2:$D$15)</f>
        <v>0.68571428571428572</v>
      </c>
      <c r="Y1694" s="5">
        <f t="shared" si="187"/>
        <v>6.3786617720387945E-4</v>
      </c>
      <c r="Z1694" s="18">
        <f t="shared" si="188"/>
        <v>3.1733958600943066E-5</v>
      </c>
    </row>
    <row r="1695" spans="1:26" ht="15" customHeight="1" x14ac:dyDescent="0.25">
      <c r="A1695" s="2">
        <v>2017</v>
      </c>
      <c r="B1695" s="2">
        <v>2910</v>
      </c>
      <c r="C1695" s="3" t="s">
        <v>10</v>
      </c>
      <c r="D1695" s="4">
        <v>43143</v>
      </c>
      <c r="E1695" s="2">
        <v>7104</v>
      </c>
      <c r="F1695" s="3" t="s">
        <v>5</v>
      </c>
      <c r="G1695" s="3" t="s">
        <v>1</v>
      </c>
      <c r="H1695" s="3" t="s">
        <v>4</v>
      </c>
      <c r="I1695" s="2">
        <v>1970</v>
      </c>
      <c r="J1695" s="2">
        <v>260</v>
      </c>
      <c r="K1695" s="2">
        <v>134</v>
      </c>
      <c r="L1695" s="2">
        <v>0.7</v>
      </c>
      <c r="M1695" s="1">
        <v>11.16</v>
      </c>
      <c r="N1695" s="1">
        <v>2.5999999999999998E-4</v>
      </c>
      <c r="O1695" s="1">
        <v>0.39600000000000002</v>
      </c>
      <c r="P1695" s="1">
        <v>2.8799999999999999E-5</v>
      </c>
      <c r="Q1695" s="1">
        <v>0.38388517477401501</v>
      </c>
      <c r="R1695" s="1">
        <v>1.9936221566852701E-2</v>
      </c>
      <c r="S1695" s="16"/>
      <c r="T1695" s="16"/>
      <c r="U1695" s="5"/>
      <c r="V1695" s="18"/>
      <c r="W1695" s="18"/>
      <c r="X1695" s="5"/>
      <c r="Y1695" s="5"/>
      <c r="Z1695" s="18"/>
    </row>
    <row r="1696" spans="1:26" x14ac:dyDescent="0.25">
      <c r="A1696" s="2">
        <v>2017</v>
      </c>
      <c r="B1696" s="2">
        <v>2910</v>
      </c>
      <c r="C1696" s="3" t="s">
        <v>10</v>
      </c>
      <c r="D1696" s="4">
        <v>43143</v>
      </c>
      <c r="E1696" s="2">
        <v>7105</v>
      </c>
      <c r="F1696" s="3" t="s">
        <v>2</v>
      </c>
      <c r="G1696" s="3" t="s">
        <v>1</v>
      </c>
      <c r="H1696" s="3" t="s">
        <v>0</v>
      </c>
      <c r="I1696" s="2">
        <v>2017</v>
      </c>
      <c r="J1696" s="2">
        <v>260</v>
      </c>
      <c r="K1696" s="2">
        <v>164</v>
      </c>
      <c r="L1696" s="2">
        <v>0.7</v>
      </c>
      <c r="M1696" s="1">
        <v>0.26</v>
      </c>
      <c r="N1696" s="1">
        <v>3.9999999999999998E-6</v>
      </c>
      <c r="O1696" s="1">
        <v>8.9999999999999993E-3</v>
      </c>
      <c r="P1696" s="1">
        <v>3.9999999999999998E-7</v>
      </c>
      <c r="Q1696" s="1">
        <v>8.7254069446120307E-3</v>
      </c>
      <c r="R1696" s="1">
        <v>3.1321973520532099E-4</v>
      </c>
      <c r="S1696" s="16">
        <f t="shared" si="182"/>
        <v>0.37515976782940297</v>
      </c>
      <c r="T1696" s="16">
        <f t="shared" si="183"/>
        <v>1.962300183164738E-2</v>
      </c>
      <c r="U1696" s="5">
        <f t="shared" si="184"/>
        <v>1.0278349803545287E-3</v>
      </c>
      <c r="V1696" s="18">
        <f t="shared" si="185"/>
        <v>5.3761648853828437E-5</v>
      </c>
      <c r="W1696" s="18">
        <f t="shared" si="186"/>
        <v>4.9460716945522167E-5</v>
      </c>
      <c r="X1696" s="5">
        <f>LOOKUP(G455,'Load Factor Adjustment'!$A$2:$A$15,'Load Factor Adjustment'!$D$2:$D$15)</f>
        <v>0.68571428571428572</v>
      </c>
      <c r="Y1696" s="5">
        <f t="shared" si="187"/>
        <v>7.0480112938596257E-4</v>
      </c>
      <c r="Z1696" s="18">
        <f t="shared" si="188"/>
        <v>3.3915920191215201E-5</v>
      </c>
    </row>
    <row r="1697" spans="1:26" ht="15" customHeight="1" x14ac:dyDescent="0.25">
      <c r="A1697" s="2">
        <v>2017</v>
      </c>
      <c r="B1697" s="2">
        <v>2911</v>
      </c>
      <c r="C1697" s="3" t="s">
        <v>10</v>
      </c>
      <c r="D1697" s="4">
        <v>43151</v>
      </c>
      <c r="E1697" s="2">
        <v>7102</v>
      </c>
      <c r="F1697" s="3" t="s">
        <v>5</v>
      </c>
      <c r="G1697" s="3" t="s">
        <v>1</v>
      </c>
      <c r="H1697" s="3" t="s">
        <v>4</v>
      </c>
      <c r="I1697" s="2">
        <v>1972</v>
      </c>
      <c r="J1697" s="2">
        <v>260</v>
      </c>
      <c r="K1697" s="2">
        <v>129</v>
      </c>
      <c r="L1697" s="2">
        <v>0.7</v>
      </c>
      <c r="M1697" s="1">
        <v>11.16</v>
      </c>
      <c r="N1697" s="1">
        <v>2.5999999999999998E-4</v>
      </c>
      <c r="O1697" s="1">
        <v>0.39600000000000002</v>
      </c>
      <c r="P1697" s="1">
        <v>2.8799999999999999E-5</v>
      </c>
      <c r="Q1697" s="1">
        <v>0.369561101088418</v>
      </c>
      <c r="R1697" s="1">
        <v>1.9192332702417901E-2</v>
      </c>
      <c r="S1697" s="16"/>
      <c r="T1697" s="16"/>
      <c r="U1697" s="5"/>
      <c r="V1697" s="18"/>
      <c r="W1697" s="18"/>
      <c r="X1697" s="5"/>
      <c r="Y1697" s="5"/>
      <c r="Z1697" s="18"/>
    </row>
    <row r="1698" spans="1:26" x14ac:dyDescent="0.25">
      <c r="A1698" s="2">
        <v>2017</v>
      </c>
      <c r="B1698" s="2">
        <v>2911</v>
      </c>
      <c r="C1698" s="3" t="s">
        <v>10</v>
      </c>
      <c r="D1698" s="4">
        <v>43151</v>
      </c>
      <c r="E1698" s="2">
        <v>7103</v>
      </c>
      <c r="F1698" s="3" t="s">
        <v>2</v>
      </c>
      <c r="G1698" s="3" t="s">
        <v>1</v>
      </c>
      <c r="H1698" s="3" t="s">
        <v>0</v>
      </c>
      <c r="I1698" s="2">
        <v>2017</v>
      </c>
      <c r="J1698" s="2">
        <v>260</v>
      </c>
      <c r="K1698" s="2">
        <v>143</v>
      </c>
      <c r="L1698" s="2">
        <v>0.7</v>
      </c>
      <c r="M1698" s="1">
        <v>0.26</v>
      </c>
      <c r="N1698" s="1">
        <v>3.9999999999999998E-6</v>
      </c>
      <c r="O1698" s="1">
        <v>8.9999999999999993E-3</v>
      </c>
      <c r="P1698" s="1">
        <v>3.9999999999999998E-7</v>
      </c>
      <c r="Q1698" s="1">
        <v>7.6081292260946403E-3</v>
      </c>
      <c r="R1698" s="1">
        <v>2.73112330087566E-4</v>
      </c>
      <c r="S1698" s="16">
        <f t="shared" si="182"/>
        <v>0.36195297186232334</v>
      </c>
      <c r="T1698" s="16">
        <f t="shared" si="183"/>
        <v>1.8919220372330334E-2</v>
      </c>
      <c r="U1698" s="5">
        <f t="shared" si="184"/>
        <v>9.9165197770499538E-4</v>
      </c>
      <c r="V1698" s="18">
        <f t="shared" si="185"/>
        <v>5.1833480472137903E-5</v>
      </c>
      <c r="W1698" s="18">
        <f t="shared" si="186"/>
        <v>4.7686802034366875E-5</v>
      </c>
      <c r="X1698" s="5">
        <f>LOOKUP(G457,'Load Factor Adjustment'!$A$2:$A$15,'Load Factor Adjustment'!$D$2:$D$15)</f>
        <v>0.68571428571428572</v>
      </c>
      <c r="Y1698" s="5">
        <f t="shared" si="187"/>
        <v>6.7998992756913965E-4</v>
      </c>
      <c r="Z1698" s="18">
        <f t="shared" si="188"/>
        <v>3.2699521394994426E-5</v>
      </c>
    </row>
    <row r="1699" spans="1:26" ht="15" customHeight="1" x14ac:dyDescent="0.25">
      <c r="A1699" s="2">
        <v>2017</v>
      </c>
      <c r="B1699" s="2">
        <v>2912</v>
      </c>
      <c r="C1699" s="3" t="s">
        <v>10</v>
      </c>
      <c r="D1699" s="4">
        <v>43143</v>
      </c>
      <c r="E1699" s="2">
        <v>7100</v>
      </c>
      <c r="F1699" s="3" t="s">
        <v>5</v>
      </c>
      <c r="G1699" s="3" t="s">
        <v>1</v>
      </c>
      <c r="H1699" s="3" t="s">
        <v>4</v>
      </c>
      <c r="I1699" s="2">
        <v>1967</v>
      </c>
      <c r="J1699" s="2">
        <v>260</v>
      </c>
      <c r="K1699" s="2">
        <v>120</v>
      </c>
      <c r="L1699" s="2">
        <v>0.7</v>
      </c>
      <c r="M1699" s="1">
        <v>13.02</v>
      </c>
      <c r="N1699" s="1">
        <v>2.9999999999999997E-4</v>
      </c>
      <c r="O1699" s="1">
        <v>0.55400000000000005</v>
      </c>
      <c r="P1699" s="1">
        <v>4.0299999999999997E-5</v>
      </c>
      <c r="Q1699" s="1">
        <v>0.40011111943394201</v>
      </c>
      <c r="R1699" s="1">
        <v>2.49792596840052E-2</v>
      </c>
      <c r="S1699" s="16"/>
      <c r="T1699" s="16"/>
      <c r="U1699" s="5"/>
      <c r="V1699" s="18"/>
      <c r="W1699" s="18"/>
      <c r="X1699" s="5"/>
      <c r="Y1699" s="5"/>
      <c r="Z1699" s="18"/>
    </row>
    <row r="1700" spans="1:26" x14ac:dyDescent="0.25">
      <c r="A1700" s="2">
        <v>2017</v>
      </c>
      <c r="B1700" s="2">
        <v>2912</v>
      </c>
      <c r="C1700" s="3" t="s">
        <v>10</v>
      </c>
      <c r="D1700" s="4">
        <v>43143</v>
      </c>
      <c r="E1700" s="2">
        <v>7101</v>
      </c>
      <c r="F1700" s="3" t="s">
        <v>2</v>
      </c>
      <c r="G1700" s="3" t="s">
        <v>1</v>
      </c>
      <c r="H1700" s="3" t="s">
        <v>0</v>
      </c>
      <c r="I1700" s="2">
        <v>2017</v>
      </c>
      <c r="J1700" s="2">
        <v>260</v>
      </c>
      <c r="K1700" s="2">
        <v>143</v>
      </c>
      <c r="L1700" s="2">
        <v>0.7</v>
      </c>
      <c r="M1700" s="1">
        <v>0.26</v>
      </c>
      <c r="N1700" s="1">
        <v>3.9999999999999998E-6</v>
      </c>
      <c r="O1700" s="1">
        <v>8.9999999999999993E-3</v>
      </c>
      <c r="P1700" s="1">
        <v>3.9999999999999998E-7</v>
      </c>
      <c r="Q1700" s="1">
        <v>7.6081292260946403E-3</v>
      </c>
      <c r="R1700" s="1">
        <v>2.73112330087566E-4</v>
      </c>
      <c r="S1700" s="16">
        <f t="shared" si="182"/>
        <v>0.39250299020784735</v>
      </c>
      <c r="T1700" s="16">
        <f t="shared" si="183"/>
        <v>2.4706147353917633E-2</v>
      </c>
      <c r="U1700" s="5">
        <f t="shared" si="184"/>
        <v>1.0753506581036914E-3</v>
      </c>
      <c r="V1700" s="18">
        <f t="shared" si="185"/>
        <v>6.7688074942240083E-5</v>
      </c>
      <c r="W1700" s="18">
        <f t="shared" si="186"/>
        <v>6.2273028946860877E-5</v>
      </c>
      <c r="X1700" s="5">
        <f>LOOKUP(G459,'Load Factor Adjustment'!$A$2:$A$15,'Load Factor Adjustment'!$D$2:$D$15)</f>
        <v>0.68571428571428572</v>
      </c>
      <c r="Y1700" s="5">
        <f t="shared" si="187"/>
        <v>7.3738330841395983E-4</v>
      </c>
      <c r="Z1700" s="18">
        <f t="shared" si="188"/>
        <v>4.2701505563561748E-5</v>
      </c>
    </row>
    <row r="1701" spans="1:26" ht="15" customHeight="1" x14ac:dyDescent="0.25">
      <c r="A1701" s="2">
        <v>2017</v>
      </c>
      <c r="B1701" s="2">
        <v>2913</v>
      </c>
      <c r="C1701" s="3" t="s">
        <v>10</v>
      </c>
      <c r="D1701" s="4">
        <v>43164</v>
      </c>
      <c r="E1701" s="2">
        <v>7098</v>
      </c>
      <c r="F1701" s="3" t="s">
        <v>5</v>
      </c>
      <c r="G1701" s="3" t="s">
        <v>1</v>
      </c>
      <c r="H1701" s="3" t="s">
        <v>4</v>
      </c>
      <c r="I1701" s="2">
        <v>1983</v>
      </c>
      <c r="J1701" s="2">
        <v>300</v>
      </c>
      <c r="K1701" s="2">
        <v>102</v>
      </c>
      <c r="L1701" s="2">
        <v>0.7</v>
      </c>
      <c r="M1701" s="1">
        <v>12.09</v>
      </c>
      <c r="N1701" s="1">
        <v>2.7999999999999998E-4</v>
      </c>
      <c r="O1701" s="1">
        <v>0.60499999999999998</v>
      </c>
      <c r="P1701" s="1">
        <v>4.3999999999999999E-5</v>
      </c>
      <c r="Q1701" s="1">
        <v>0.36280833282345498</v>
      </c>
      <c r="R1701" s="1">
        <v>2.64397223172382E-2</v>
      </c>
      <c r="S1701" s="16"/>
      <c r="T1701" s="16"/>
      <c r="U1701" s="5"/>
      <c r="V1701" s="18"/>
      <c r="W1701" s="18"/>
      <c r="X1701" s="5"/>
      <c r="Y1701" s="5"/>
      <c r="Z1701" s="18"/>
    </row>
    <row r="1702" spans="1:26" x14ac:dyDescent="0.25">
      <c r="A1702" s="2">
        <v>2017</v>
      </c>
      <c r="B1702" s="2">
        <v>2913</v>
      </c>
      <c r="C1702" s="3" t="s">
        <v>10</v>
      </c>
      <c r="D1702" s="4">
        <v>43164</v>
      </c>
      <c r="E1702" s="2">
        <v>7099</v>
      </c>
      <c r="F1702" s="3" t="s">
        <v>2</v>
      </c>
      <c r="G1702" s="3" t="s">
        <v>1</v>
      </c>
      <c r="H1702" s="3" t="s">
        <v>0</v>
      </c>
      <c r="I1702" s="2">
        <v>2017</v>
      </c>
      <c r="J1702" s="2">
        <v>300</v>
      </c>
      <c r="K1702" s="2">
        <v>110</v>
      </c>
      <c r="L1702" s="2">
        <v>0.7</v>
      </c>
      <c r="M1702" s="1">
        <v>0.26</v>
      </c>
      <c r="N1702" s="1">
        <v>3.9999999999999998E-6</v>
      </c>
      <c r="O1702" s="1">
        <v>8.9999999999999993E-3</v>
      </c>
      <c r="P1702" s="1">
        <v>3.9999999999999998E-7</v>
      </c>
      <c r="Q1702" s="1">
        <v>6.7731477895826599E-3</v>
      </c>
      <c r="R1702" s="1">
        <v>2.4444443059499799E-4</v>
      </c>
      <c r="S1702" s="16">
        <f t="shared" si="182"/>
        <v>0.35603518503387233</v>
      </c>
      <c r="T1702" s="16">
        <f t="shared" si="183"/>
        <v>2.6195277886643203E-2</v>
      </c>
      <c r="U1702" s="5">
        <f t="shared" si="184"/>
        <v>9.7543886310649949E-4</v>
      </c>
      <c r="V1702" s="18">
        <f t="shared" si="185"/>
        <v>7.1767884620940281E-5</v>
      </c>
      <c r="W1702" s="18">
        <f t="shared" si="186"/>
        <v>6.6026453851265063E-5</v>
      </c>
      <c r="X1702" s="5">
        <f>LOOKUP(G461,'Load Factor Adjustment'!$A$2:$A$15,'Load Factor Adjustment'!$D$2:$D$15)</f>
        <v>0.68571428571428572</v>
      </c>
      <c r="Y1702" s="5">
        <f t="shared" si="187"/>
        <v>6.6887236327302824E-4</v>
      </c>
      <c r="Z1702" s="18">
        <f t="shared" si="188"/>
        <v>4.5275282640867473E-5</v>
      </c>
    </row>
    <row r="1703" spans="1:26" ht="15" customHeight="1" x14ac:dyDescent="0.25">
      <c r="A1703" s="2">
        <v>2017</v>
      </c>
      <c r="B1703" s="2">
        <v>2914</v>
      </c>
      <c r="C1703" s="3" t="s">
        <v>10</v>
      </c>
      <c r="D1703" s="4">
        <v>43164</v>
      </c>
      <c r="E1703" s="2">
        <v>7096</v>
      </c>
      <c r="F1703" s="3" t="s">
        <v>5</v>
      </c>
      <c r="G1703" s="3" t="s">
        <v>1</v>
      </c>
      <c r="H1703" s="3" t="s">
        <v>4</v>
      </c>
      <c r="I1703" s="2">
        <v>1988</v>
      </c>
      <c r="J1703" s="2">
        <v>265</v>
      </c>
      <c r="K1703" s="2">
        <v>165</v>
      </c>
      <c r="L1703" s="2">
        <v>0.7</v>
      </c>
      <c r="M1703" s="1">
        <v>7.6</v>
      </c>
      <c r="N1703" s="1">
        <v>1.8000000000000001E-4</v>
      </c>
      <c r="O1703" s="1">
        <v>0.27400000000000002</v>
      </c>
      <c r="P1703" s="1">
        <v>1.9899999999999999E-5</v>
      </c>
      <c r="Q1703" s="1">
        <v>0.31112900851716302</v>
      </c>
      <c r="R1703" s="1">
        <v>1.5293594271219201E-2</v>
      </c>
      <c r="S1703" s="16"/>
      <c r="T1703" s="16"/>
      <c r="U1703" s="5"/>
      <c r="V1703" s="18"/>
      <c r="W1703" s="18"/>
      <c r="X1703" s="5"/>
      <c r="Y1703" s="5"/>
      <c r="Z1703" s="18"/>
    </row>
    <row r="1704" spans="1:26" x14ac:dyDescent="0.25">
      <c r="A1704" s="2">
        <v>2017</v>
      </c>
      <c r="B1704" s="2">
        <v>2914</v>
      </c>
      <c r="C1704" s="3" t="s">
        <v>10</v>
      </c>
      <c r="D1704" s="4">
        <v>43164</v>
      </c>
      <c r="E1704" s="2">
        <v>7097</v>
      </c>
      <c r="F1704" s="3" t="s">
        <v>2</v>
      </c>
      <c r="G1704" s="3" t="s">
        <v>1</v>
      </c>
      <c r="H1704" s="3" t="s">
        <v>0</v>
      </c>
      <c r="I1704" s="2">
        <v>2017</v>
      </c>
      <c r="J1704" s="2">
        <v>265</v>
      </c>
      <c r="K1704" s="2">
        <v>175</v>
      </c>
      <c r="L1704" s="2">
        <v>0.7</v>
      </c>
      <c r="M1704" s="1">
        <v>0.26</v>
      </c>
      <c r="N1704" s="1">
        <v>3.5999999999999998E-6</v>
      </c>
      <c r="O1704" s="1">
        <v>8.9999999999999993E-3</v>
      </c>
      <c r="P1704" s="1">
        <v>2.9999999999999999E-7</v>
      </c>
      <c r="Q1704" s="1">
        <v>9.4743117997541006E-3</v>
      </c>
      <c r="R1704" s="1">
        <v>3.3627240568145803E-4</v>
      </c>
      <c r="S1704" s="16">
        <f t="shared" si="182"/>
        <v>0.30165469671740891</v>
      </c>
      <c r="T1704" s="16">
        <f t="shared" si="183"/>
        <v>1.4957321865537743E-2</v>
      </c>
      <c r="U1704" s="5">
        <f t="shared" si="184"/>
        <v>8.2645122388331203E-4</v>
      </c>
      <c r="V1704" s="18">
        <f t="shared" si="185"/>
        <v>4.0978964015171902E-5</v>
      </c>
      <c r="W1704" s="18">
        <f t="shared" si="186"/>
        <v>3.7700646893958154E-5</v>
      </c>
      <c r="X1704" s="5">
        <f>LOOKUP(G463,'Load Factor Adjustment'!$A$2:$A$15,'Load Factor Adjustment'!$D$2:$D$15)</f>
        <v>0.68571428571428572</v>
      </c>
      <c r="Y1704" s="5">
        <f t="shared" si="187"/>
        <v>5.6670941066284258E-4</v>
      </c>
      <c r="Z1704" s="18">
        <f t="shared" si="188"/>
        <v>2.5851872155857019E-5</v>
      </c>
    </row>
    <row r="1705" spans="1:26" ht="15" customHeight="1" x14ac:dyDescent="0.25">
      <c r="A1705" s="2">
        <v>2017</v>
      </c>
      <c r="B1705" s="2">
        <v>2915</v>
      </c>
      <c r="C1705" s="3" t="s">
        <v>10</v>
      </c>
      <c r="D1705" s="4">
        <v>43133</v>
      </c>
      <c r="E1705" s="2">
        <v>7094</v>
      </c>
      <c r="F1705" s="3" t="s">
        <v>5</v>
      </c>
      <c r="G1705" s="3" t="s">
        <v>1</v>
      </c>
      <c r="H1705" s="3" t="s">
        <v>4</v>
      </c>
      <c r="I1705" s="2">
        <v>1973</v>
      </c>
      <c r="J1705" s="2">
        <v>400</v>
      </c>
      <c r="K1705" s="2">
        <v>200</v>
      </c>
      <c r="L1705" s="2">
        <v>0.7</v>
      </c>
      <c r="M1705" s="1">
        <v>11.16</v>
      </c>
      <c r="N1705" s="1">
        <v>2.5999999999999998E-4</v>
      </c>
      <c r="O1705" s="1">
        <v>0.39600000000000002</v>
      </c>
      <c r="P1705" s="1">
        <v>2.8799999999999999E-5</v>
      </c>
      <c r="Q1705" s="1">
        <v>0.88148145757523599</v>
      </c>
      <c r="R1705" s="1">
        <v>4.5777776272910797E-2</v>
      </c>
      <c r="S1705" s="16"/>
      <c r="T1705" s="16"/>
      <c r="U1705" s="5"/>
      <c r="V1705" s="18"/>
      <c r="W1705" s="18"/>
      <c r="X1705" s="5"/>
      <c r="Y1705" s="5"/>
      <c r="Z1705" s="18"/>
    </row>
    <row r="1706" spans="1:26" x14ac:dyDescent="0.25">
      <c r="A1706" s="2">
        <v>2017</v>
      </c>
      <c r="B1706" s="2">
        <v>2915</v>
      </c>
      <c r="C1706" s="3" t="s">
        <v>10</v>
      </c>
      <c r="D1706" s="4">
        <v>43133</v>
      </c>
      <c r="E1706" s="2">
        <v>7095</v>
      </c>
      <c r="F1706" s="3" t="s">
        <v>2</v>
      </c>
      <c r="G1706" s="3" t="s">
        <v>1</v>
      </c>
      <c r="H1706" s="3" t="s">
        <v>0</v>
      </c>
      <c r="I1706" s="2">
        <v>2016</v>
      </c>
      <c r="J1706" s="2">
        <v>400</v>
      </c>
      <c r="K1706" s="2">
        <v>115</v>
      </c>
      <c r="L1706" s="2">
        <v>0.7</v>
      </c>
      <c r="M1706" s="1">
        <v>2.3199999999999998</v>
      </c>
      <c r="N1706" s="1">
        <v>3.0000000000000001E-5</v>
      </c>
      <c r="O1706" s="1">
        <v>0.112</v>
      </c>
      <c r="P1706" s="1">
        <v>7.9999999999999996E-6</v>
      </c>
      <c r="Q1706" s="1">
        <v>8.4475304780101901E-2</v>
      </c>
      <c r="R1706" s="1">
        <v>4.5432099204436097E-3</v>
      </c>
      <c r="S1706" s="16">
        <f t="shared" si="182"/>
        <v>0.79700615279513409</v>
      </c>
      <c r="T1706" s="16">
        <f t="shared" si="183"/>
        <v>4.1234566352467188E-2</v>
      </c>
      <c r="U1706" s="5">
        <f t="shared" si="184"/>
        <v>2.1835785008085867E-3</v>
      </c>
      <c r="V1706" s="18">
        <f t="shared" si="185"/>
        <v>1.1297141466429367E-4</v>
      </c>
      <c r="W1706" s="18">
        <f t="shared" si="186"/>
        <v>1.0393370149115017E-4</v>
      </c>
      <c r="X1706" s="5">
        <f>LOOKUP(G465,'Load Factor Adjustment'!$A$2:$A$15,'Load Factor Adjustment'!$D$2:$D$15)</f>
        <v>0.68571428571428572</v>
      </c>
      <c r="Y1706" s="5">
        <f t="shared" si="187"/>
        <v>1.4973109719830309E-3</v>
      </c>
      <c r="Z1706" s="18">
        <f t="shared" si="188"/>
        <v>7.1268823879645831E-5</v>
      </c>
    </row>
    <row r="1707" spans="1:26" ht="15" customHeight="1" x14ac:dyDescent="0.25">
      <c r="A1707" s="2">
        <v>2017</v>
      </c>
      <c r="B1707" s="2">
        <v>2916</v>
      </c>
      <c r="C1707" s="3" t="s">
        <v>10</v>
      </c>
      <c r="D1707" s="4">
        <v>43133</v>
      </c>
      <c r="E1707" s="2">
        <v>7092</v>
      </c>
      <c r="F1707" s="3" t="s">
        <v>5</v>
      </c>
      <c r="G1707" s="3" t="s">
        <v>1</v>
      </c>
      <c r="H1707" s="3" t="s">
        <v>6</v>
      </c>
      <c r="I1707" s="2">
        <v>2004</v>
      </c>
      <c r="J1707" s="2">
        <v>800</v>
      </c>
      <c r="K1707" s="2">
        <v>99</v>
      </c>
      <c r="L1707" s="2">
        <v>0.7</v>
      </c>
      <c r="M1707" s="1">
        <v>4.75</v>
      </c>
      <c r="N1707" s="1">
        <v>7.1000000000000005E-5</v>
      </c>
      <c r="O1707" s="1">
        <v>0.192</v>
      </c>
      <c r="P1707" s="1">
        <v>1.4100000000000001E-5</v>
      </c>
      <c r="Q1707" s="1">
        <v>0.342344440233675</v>
      </c>
      <c r="R1707" s="1">
        <v>2.2073333091670099E-2</v>
      </c>
      <c r="S1707" s="16"/>
      <c r="T1707" s="16"/>
      <c r="U1707" s="5"/>
      <c r="V1707" s="18"/>
      <c r="W1707" s="18"/>
      <c r="X1707" s="5"/>
      <c r="Y1707" s="5"/>
      <c r="Z1707" s="18"/>
    </row>
    <row r="1708" spans="1:26" x14ac:dyDescent="0.25">
      <c r="A1708" s="2">
        <v>2017</v>
      </c>
      <c r="B1708" s="2">
        <v>2916</v>
      </c>
      <c r="C1708" s="3" t="s">
        <v>10</v>
      </c>
      <c r="D1708" s="4">
        <v>43133</v>
      </c>
      <c r="E1708" s="2">
        <v>7093</v>
      </c>
      <c r="F1708" s="3" t="s">
        <v>2</v>
      </c>
      <c r="G1708" s="3" t="s">
        <v>1</v>
      </c>
      <c r="H1708" s="3" t="s">
        <v>0</v>
      </c>
      <c r="I1708" s="2">
        <v>2016</v>
      </c>
      <c r="J1708" s="2">
        <v>800</v>
      </c>
      <c r="K1708" s="2">
        <v>115</v>
      </c>
      <c r="L1708" s="2">
        <v>0.7</v>
      </c>
      <c r="M1708" s="1">
        <v>2.3199999999999998</v>
      </c>
      <c r="N1708" s="1">
        <v>3.0000000000000001E-5</v>
      </c>
      <c r="O1708" s="1">
        <v>0.112</v>
      </c>
      <c r="P1708" s="1">
        <v>7.9999999999999996E-6</v>
      </c>
      <c r="Q1708" s="1">
        <v>0.17320986863932999</v>
      </c>
      <c r="R1708" s="1">
        <v>1.0222222287812799E-2</v>
      </c>
      <c r="S1708" s="16">
        <f t="shared" si="182"/>
        <v>0.169134571594345</v>
      </c>
      <c r="T1708" s="16">
        <f t="shared" si="183"/>
        <v>1.18511108038573E-2</v>
      </c>
      <c r="U1708" s="5">
        <f t="shared" si="184"/>
        <v>4.6338238792971231E-4</v>
      </c>
      <c r="V1708" s="18">
        <f t="shared" si="185"/>
        <v>3.246879672289671E-5</v>
      </c>
      <c r="W1708" s="18">
        <f t="shared" si="186"/>
        <v>2.9871292985064973E-5</v>
      </c>
      <c r="X1708" s="5">
        <f>LOOKUP(G467,'Load Factor Adjustment'!$A$2:$A$15,'Load Factor Adjustment'!$D$2:$D$15)</f>
        <v>0.68571428571428572</v>
      </c>
      <c r="Y1708" s="5">
        <f t="shared" si="187"/>
        <v>3.1774792315180273E-4</v>
      </c>
      <c r="Z1708" s="18">
        <f t="shared" si="188"/>
        <v>2.0483172332615982E-5</v>
      </c>
    </row>
    <row r="1709" spans="1:26" ht="15" customHeight="1" x14ac:dyDescent="0.25">
      <c r="A1709" s="2">
        <v>2017</v>
      </c>
      <c r="B1709" s="2">
        <v>2917</v>
      </c>
      <c r="C1709" s="3" t="s">
        <v>10</v>
      </c>
      <c r="D1709" s="4">
        <v>43200</v>
      </c>
      <c r="E1709" s="2">
        <v>7090</v>
      </c>
      <c r="F1709" s="3" t="s">
        <v>5</v>
      </c>
      <c r="G1709" s="3" t="s">
        <v>1</v>
      </c>
      <c r="H1709" s="3" t="s">
        <v>8</v>
      </c>
      <c r="I1709" s="2">
        <v>1997</v>
      </c>
      <c r="J1709" s="2">
        <v>600</v>
      </c>
      <c r="K1709" s="2">
        <v>100</v>
      </c>
      <c r="L1709" s="2">
        <v>0.7</v>
      </c>
      <c r="M1709" s="1">
        <v>6.54</v>
      </c>
      <c r="N1709" s="1">
        <v>1.4999999999999999E-4</v>
      </c>
      <c r="O1709" s="1">
        <v>0.30399999999999999</v>
      </c>
      <c r="P1709" s="1">
        <v>2.2099999999999998E-5</v>
      </c>
      <c r="Q1709" s="1">
        <v>0.38611110672773502</v>
      </c>
      <c r="R1709" s="1">
        <v>2.6351850458467E-2</v>
      </c>
      <c r="S1709" s="16"/>
      <c r="T1709" s="16"/>
      <c r="U1709" s="5"/>
      <c r="V1709" s="18"/>
      <c r="W1709" s="18"/>
      <c r="X1709" s="5"/>
      <c r="Y1709" s="5"/>
      <c r="Z1709" s="18"/>
    </row>
    <row r="1710" spans="1:26" x14ac:dyDescent="0.25">
      <c r="A1710" s="2">
        <v>2017</v>
      </c>
      <c r="B1710" s="2">
        <v>2917</v>
      </c>
      <c r="C1710" s="3" t="s">
        <v>10</v>
      </c>
      <c r="D1710" s="4">
        <v>43200</v>
      </c>
      <c r="E1710" s="2">
        <v>7091</v>
      </c>
      <c r="F1710" s="3" t="s">
        <v>2</v>
      </c>
      <c r="G1710" s="3" t="s">
        <v>1</v>
      </c>
      <c r="H1710" s="3" t="s">
        <v>0</v>
      </c>
      <c r="I1710" s="2">
        <v>2017</v>
      </c>
      <c r="J1710" s="2">
        <v>600</v>
      </c>
      <c r="K1710" s="2">
        <v>120</v>
      </c>
      <c r="L1710" s="2">
        <v>0.7</v>
      </c>
      <c r="M1710" s="1">
        <v>0.26</v>
      </c>
      <c r="N1710" s="1">
        <v>3.9999999999999998E-6</v>
      </c>
      <c r="O1710" s="1">
        <v>8.9999999999999993E-3</v>
      </c>
      <c r="P1710" s="1">
        <v>3.9999999999999998E-7</v>
      </c>
      <c r="Q1710" s="1">
        <v>1.51111103222682E-2</v>
      </c>
      <c r="R1710" s="1">
        <v>5.6666663627156502E-4</v>
      </c>
      <c r="S1710" s="16">
        <f t="shared" si="182"/>
        <v>0.37099999640546683</v>
      </c>
      <c r="T1710" s="16">
        <f t="shared" si="183"/>
        <v>2.5785183822195436E-2</v>
      </c>
      <c r="U1710" s="5">
        <f t="shared" si="184"/>
        <v>1.0164383463163475E-3</v>
      </c>
      <c r="V1710" s="18">
        <f t="shared" si="185"/>
        <v>7.0644339238891613E-5</v>
      </c>
      <c r="W1710" s="18">
        <f t="shared" si="186"/>
        <v>6.4992792099780288E-5</v>
      </c>
      <c r="X1710" s="5">
        <f>LOOKUP(G469,'Load Factor Adjustment'!$A$2:$A$15,'Load Factor Adjustment'!$D$2:$D$15)</f>
        <v>0.68571428571428572</v>
      </c>
      <c r="Y1710" s="5">
        <f t="shared" si="187"/>
        <v>6.9698629461692398E-4</v>
      </c>
      <c r="Z1710" s="18">
        <f t="shared" si="188"/>
        <v>4.4566486011277914E-5</v>
      </c>
    </row>
    <row r="1711" spans="1:26" ht="15" customHeight="1" x14ac:dyDescent="0.25">
      <c r="A1711" s="2">
        <v>2017</v>
      </c>
      <c r="B1711" s="2">
        <v>2918</v>
      </c>
      <c r="C1711" s="3" t="s">
        <v>10</v>
      </c>
      <c r="D1711" s="4">
        <v>43202</v>
      </c>
      <c r="E1711" s="2">
        <v>7088</v>
      </c>
      <c r="F1711" s="3" t="s">
        <v>5</v>
      </c>
      <c r="G1711" s="3" t="s">
        <v>1</v>
      </c>
      <c r="H1711" s="3" t="s">
        <v>4</v>
      </c>
      <c r="I1711" s="2">
        <v>1980</v>
      </c>
      <c r="J1711" s="2">
        <v>850</v>
      </c>
      <c r="K1711" s="2">
        <v>84</v>
      </c>
      <c r="L1711" s="2">
        <v>0.7</v>
      </c>
      <c r="M1711" s="1">
        <v>12.09</v>
      </c>
      <c r="N1711" s="1">
        <v>2.7999999999999998E-4</v>
      </c>
      <c r="O1711" s="1">
        <v>0.60499999999999998</v>
      </c>
      <c r="P1711" s="1">
        <v>4.3999999999999999E-5</v>
      </c>
      <c r="Q1711" s="1">
        <v>0.85118055441063201</v>
      </c>
      <c r="R1711" s="1">
        <v>6.2419907622406699E-2</v>
      </c>
      <c r="S1711" s="16"/>
      <c r="T1711" s="16"/>
      <c r="U1711" s="5"/>
      <c r="V1711" s="18"/>
      <c r="W1711" s="18"/>
      <c r="X1711" s="5"/>
      <c r="Y1711" s="5"/>
      <c r="Z1711" s="18"/>
    </row>
    <row r="1712" spans="1:26" x14ac:dyDescent="0.25">
      <c r="A1712" s="2">
        <v>2017</v>
      </c>
      <c r="B1712" s="2">
        <v>2918</v>
      </c>
      <c r="C1712" s="3" t="s">
        <v>10</v>
      </c>
      <c r="D1712" s="4">
        <v>43202</v>
      </c>
      <c r="E1712" s="2">
        <v>7089</v>
      </c>
      <c r="F1712" s="3" t="s">
        <v>2</v>
      </c>
      <c r="G1712" s="3" t="s">
        <v>1</v>
      </c>
      <c r="H1712" s="3" t="s">
        <v>0</v>
      </c>
      <c r="I1712" s="2">
        <v>2015</v>
      </c>
      <c r="J1712" s="2">
        <v>850</v>
      </c>
      <c r="K1712" s="2">
        <v>100</v>
      </c>
      <c r="L1712" s="2">
        <v>0.7</v>
      </c>
      <c r="M1712" s="1">
        <v>0.26</v>
      </c>
      <c r="N1712" s="1">
        <v>3.9999999999999998E-6</v>
      </c>
      <c r="O1712" s="1">
        <v>8.9999999999999993E-3</v>
      </c>
      <c r="P1712" s="1">
        <v>3.9999999999999998E-7</v>
      </c>
      <c r="Q1712" s="1">
        <v>1.8167437333919501E-2</v>
      </c>
      <c r="R1712" s="1">
        <v>7.0177465529967797E-4</v>
      </c>
      <c r="S1712" s="16">
        <f t="shared" si="182"/>
        <v>0.83301311707671255</v>
      </c>
      <c r="T1712" s="16">
        <f t="shared" si="183"/>
        <v>6.1718132967107021E-2</v>
      </c>
      <c r="U1712" s="5">
        <f t="shared" si="184"/>
        <v>2.2822277180183904E-3</v>
      </c>
      <c r="V1712" s="18">
        <f t="shared" si="185"/>
        <v>1.6909077525234802E-4</v>
      </c>
      <c r="W1712" s="18">
        <f t="shared" si="186"/>
        <v>1.555635132321602E-4</v>
      </c>
      <c r="X1712" s="5">
        <f>LOOKUP(G471,'Load Factor Adjustment'!$A$2:$A$15,'Load Factor Adjustment'!$D$2:$D$15)</f>
        <v>0.68571428571428572</v>
      </c>
      <c r="Y1712" s="5">
        <f t="shared" si="187"/>
        <v>1.5649561494983249E-3</v>
      </c>
      <c r="Z1712" s="18">
        <f t="shared" si="188"/>
        <v>1.0667212335919556E-4</v>
      </c>
    </row>
    <row r="1713" spans="1:26" ht="15" customHeight="1" x14ac:dyDescent="0.25">
      <c r="A1713" s="2">
        <v>2017</v>
      </c>
      <c r="B1713" s="2">
        <v>2919</v>
      </c>
      <c r="C1713" s="3" t="s">
        <v>10</v>
      </c>
      <c r="D1713" s="4">
        <v>43166</v>
      </c>
      <c r="E1713" s="2">
        <v>7086</v>
      </c>
      <c r="F1713" s="3" t="s">
        <v>5</v>
      </c>
      <c r="G1713" s="3" t="s">
        <v>1</v>
      </c>
      <c r="H1713" s="3" t="s">
        <v>4</v>
      </c>
      <c r="I1713" s="2">
        <v>1980</v>
      </c>
      <c r="J1713" s="2">
        <v>100</v>
      </c>
      <c r="K1713" s="2">
        <v>97</v>
      </c>
      <c r="L1713" s="2">
        <v>0.7</v>
      </c>
      <c r="M1713" s="1">
        <v>12.09</v>
      </c>
      <c r="N1713" s="1">
        <v>2.7999999999999998E-4</v>
      </c>
      <c r="O1713" s="1">
        <v>0.60499999999999998</v>
      </c>
      <c r="P1713" s="1">
        <v>4.3999999999999999E-5</v>
      </c>
      <c r="Q1713" s="1">
        <v>9.9290277464017501E-2</v>
      </c>
      <c r="R1713" s="1">
        <v>5.9113117812857798E-3</v>
      </c>
      <c r="S1713" s="16"/>
      <c r="T1713" s="16"/>
      <c r="U1713" s="5"/>
      <c r="V1713" s="18"/>
      <c r="W1713" s="18"/>
      <c r="X1713" s="5"/>
      <c r="Y1713" s="5"/>
      <c r="Z1713" s="18"/>
    </row>
    <row r="1714" spans="1:26" x14ac:dyDescent="0.25">
      <c r="A1714" s="2">
        <v>2017</v>
      </c>
      <c r="B1714" s="2">
        <v>2919</v>
      </c>
      <c r="C1714" s="3" t="s">
        <v>10</v>
      </c>
      <c r="D1714" s="4">
        <v>43166</v>
      </c>
      <c r="E1714" s="2">
        <v>7087</v>
      </c>
      <c r="F1714" s="3" t="s">
        <v>2</v>
      </c>
      <c r="G1714" s="3" t="s">
        <v>1</v>
      </c>
      <c r="H1714" s="3" t="s">
        <v>0</v>
      </c>
      <c r="I1714" s="2">
        <v>2017</v>
      </c>
      <c r="J1714" s="2">
        <v>100</v>
      </c>
      <c r="K1714" s="2">
        <v>105</v>
      </c>
      <c r="L1714" s="2">
        <v>0.7</v>
      </c>
      <c r="M1714" s="1">
        <v>0.26</v>
      </c>
      <c r="N1714" s="1">
        <v>3.9999999999999998E-6</v>
      </c>
      <c r="O1714" s="1">
        <v>8.9999999999999993E-3</v>
      </c>
      <c r="P1714" s="1">
        <v>3.9999999999999998E-7</v>
      </c>
      <c r="Q1714" s="1">
        <v>2.1226850717298799E-3</v>
      </c>
      <c r="R1714" s="1">
        <v>7.4537032647712694E-5</v>
      </c>
      <c r="S1714" s="16">
        <f t="shared" si="182"/>
        <v>9.7167592392287616E-2</v>
      </c>
      <c r="T1714" s="16">
        <f t="shared" si="183"/>
        <v>5.8367747486380668E-3</v>
      </c>
      <c r="U1714" s="5">
        <f t="shared" si="184"/>
        <v>2.662125818966784E-4</v>
      </c>
      <c r="V1714" s="18">
        <f t="shared" si="185"/>
        <v>1.5991163694898812E-5</v>
      </c>
      <c r="W1714" s="18">
        <f t="shared" si="186"/>
        <v>1.4711870599306908E-5</v>
      </c>
      <c r="X1714" s="5">
        <f>LOOKUP(G473,'Load Factor Adjustment'!$A$2:$A$15,'Load Factor Adjustment'!$D$2:$D$15)</f>
        <v>0.68571428571428572</v>
      </c>
      <c r="Y1714" s="5">
        <f t="shared" si="187"/>
        <v>1.8254577044343661E-4</v>
      </c>
      <c r="Z1714" s="18">
        <f t="shared" si="188"/>
        <v>1.0088139839524738E-5</v>
      </c>
    </row>
    <row r="1715" spans="1:26" ht="15" customHeight="1" x14ac:dyDescent="0.25">
      <c r="A1715" s="2">
        <v>2017</v>
      </c>
      <c r="B1715" s="2">
        <v>2920</v>
      </c>
      <c r="C1715" s="3" t="s">
        <v>10</v>
      </c>
      <c r="D1715" s="4">
        <v>43221</v>
      </c>
      <c r="E1715" s="2">
        <v>7084</v>
      </c>
      <c r="F1715" s="3" t="s">
        <v>5</v>
      </c>
      <c r="G1715" s="3" t="s">
        <v>1</v>
      </c>
      <c r="H1715" s="3" t="s">
        <v>6</v>
      </c>
      <c r="I1715" s="2">
        <v>2006</v>
      </c>
      <c r="J1715" s="2">
        <v>265</v>
      </c>
      <c r="K1715" s="2">
        <v>92</v>
      </c>
      <c r="L1715" s="2">
        <v>0.7</v>
      </c>
      <c r="M1715" s="1">
        <v>4.75</v>
      </c>
      <c r="N1715" s="1">
        <v>7.1000000000000005E-5</v>
      </c>
      <c r="O1715" s="1">
        <v>0.192</v>
      </c>
      <c r="P1715" s="1">
        <v>1.4100000000000001E-5</v>
      </c>
      <c r="Q1715" s="1">
        <v>9.5018791150559306E-2</v>
      </c>
      <c r="R1715" s="1">
        <v>4.7364921764637604E-3</v>
      </c>
      <c r="S1715" s="16"/>
      <c r="T1715" s="16"/>
      <c r="U1715" s="5"/>
      <c r="V1715" s="18"/>
      <c r="W1715" s="18"/>
      <c r="X1715" s="5"/>
      <c r="Y1715" s="5"/>
      <c r="Z1715" s="18"/>
    </row>
    <row r="1716" spans="1:26" x14ac:dyDescent="0.25">
      <c r="A1716" s="2">
        <v>2017</v>
      </c>
      <c r="B1716" s="2">
        <v>2920</v>
      </c>
      <c r="C1716" s="3" t="s">
        <v>10</v>
      </c>
      <c r="D1716" s="4">
        <v>43221</v>
      </c>
      <c r="E1716" s="2">
        <v>7085</v>
      </c>
      <c r="F1716" s="3" t="s">
        <v>2</v>
      </c>
      <c r="G1716" s="3" t="s">
        <v>1</v>
      </c>
      <c r="H1716" s="3" t="s">
        <v>0</v>
      </c>
      <c r="I1716" s="2">
        <v>2017</v>
      </c>
      <c r="J1716" s="2">
        <v>265</v>
      </c>
      <c r="K1716" s="2">
        <v>106</v>
      </c>
      <c r="L1716" s="2">
        <v>0.7</v>
      </c>
      <c r="M1716" s="1">
        <v>2.3199999999999998</v>
      </c>
      <c r="N1716" s="1">
        <v>3.0000000000000001E-5</v>
      </c>
      <c r="O1716" s="1">
        <v>0.112</v>
      </c>
      <c r="P1716" s="1">
        <v>7.9999999999999996E-6</v>
      </c>
      <c r="Q1716" s="1">
        <v>5.1146122274498301E-2</v>
      </c>
      <c r="R1716" s="1">
        <v>2.65727935008424E-3</v>
      </c>
      <c r="S1716" s="16">
        <f t="shared" si="182"/>
        <v>4.3872668876061005E-2</v>
      </c>
      <c r="T1716" s="16">
        <f t="shared" si="183"/>
        <v>2.0792128263795204E-3</v>
      </c>
      <c r="U1716" s="5">
        <f t="shared" si="184"/>
        <v>1.2019909281112605E-4</v>
      </c>
      <c r="V1716" s="18">
        <f t="shared" si="185"/>
        <v>5.696473496930193E-6</v>
      </c>
      <c r="W1716" s="18">
        <f t="shared" si="186"/>
        <v>5.2407556171757781E-6</v>
      </c>
      <c r="X1716" s="5">
        <f>LOOKUP(G475,'Load Factor Adjustment'!$A$2:$A$15,'Load Factor Adjustment'!$D$2:$D$15)</f>
        <v>0.68571428571428572</v>
      </c>
      <c r="Y1716" s="5">
        <f t="shared" si="187"/>
        <v>8.2422235070486437E-5</v>
      </c>
      <c r="Z1716" s="18">
        <f t="shared" si="188"/>
        <v>3.5936609946348192E-6</v>
      </c>
    </row>
    <row r="1717" spans="1:26" ht="15" customHeight="1" x14ac:dyDescent="0.25">
      <c r="A1717" s="2">
        <v>2017</v>
      </c>
      <c r="B1717" s="2">
        <v>2921</v>
      </c>
      <c r="C1717" s="3" t="s">
        <v>16</v>
      </c>
      <c r="D1717" s="4">
        <v>43118</v>
      </c>
      <c r="E1717" s="2">
        <v>7080</v>
      </c>
      <c r="F1717" s="3" t="s">
        <v>5</v>
      </c>
      <c r="G1717" s="3" t="s">
        <v>1</v>
      </c>
      <c r="H1717" s="3" t="s">
        <v>4</v>
      </c>
      <c r="I1717" s="2">
        <v>1992</v>
      </c>
      <c r="J1717" s="2">
        <v>200</v>
      </c>
      <c r="K1717" s="2">
        <v>104</v>
      </c>
      <c r="L1717" s="2">
        <v>0.7</v>
      </c>
      <c r="M1717" s="1">
        <v>8.17</v>
      </c>
      <c r="N1717" s="1">
        <v>1.9000000000000001E-4</v>
      </c>
      <c r="O1717" s="1">
        <v>0.47899999999999998</v>
      </c>
      <c r="P1717" s="1">
        <v>3.6100000000000003E-5</v>
      </c>
      <c r="Q1717" s="1">
        <v>0.149419752355056</v>
      </c>
      <c r="R1717" s="1">
        <v>1.11639503072211E-2</v>
      </c>
      <c r="S1717" s="16"/>
      <c r="T1717" s="16"/>
      <c r="U1717" s="5"/>
      <c r="V1717" s="18"/>
      <c r="W1717" s="18"/>
      <c r="X1717" s="5"/>
      <c r="Y1717" s="5"/>
      <c r="Z1717" s="18"/>
    </row>
    <row r="1718" spans="1:26" x14ac:dyDescent="0.25">
      <c r="A1718" s="2">
        <v>2017</v>
      </c>
      <c r="B1718" s="2">
        <v>2921</v>
      </c>
      <c r="C1718" s="3" t="s">
        <v>16</v>
      </c>
      <c r="D1718" s="4">
        <v>43118</v>
      </c>
      <c r="E1718" s="2">
        <v>7081</v>
      </c>
      <c r="F1718" s="3" t="s">
        <v>2</v>
      </c>
      <c r="G1718" s="3" t="s">
        <v>1</v>
      </c>
      <c r="H1718" s="3" t="s">
        <v>0</v>
      </c>
      <c r="I1718" s="2">
        <v>2017</v>
      </c>
      <c r="J1718" s="2">
        <v>200</v>
      </c>
      <c r="K1718" s="2">
        <v>115</v>
      </c>
      <c r="L1718" s="2">
        <v>0.7</v>
      </c>
      <c r="M1718" s="1">
        <v>0.26</v>
      </c>
      <c r="N1718" s="1">
        <v>3.9999999999999998E-6</v>
      </c>
      <c r="O1718" s="1">
        <v>8.9999999999999993E-3</v>
      </c>
      <c r="P1718" s="1">
        <v>3.9999999999999998E-7</v>
      </c>
      <c r="Q1718" s="1">
        <v>4.6851849359699797E-3</v>
      </c>
      <c r="R1718" s="1">
        <v>1.6682097802064299E-4</v>
      </c>
      <c r="S1718" s="16">
        <f t="shared" si="182"/>
        <v>0.14473456741908602</v>
      </c>
      <c r="T1718" s="16">
        <f t="shared" si="183"/>
        <v>1.0997129329200456E-2</v>
      </c>
      <c r="U1718" s="5">
        <f t="shared" si="184"/>
        <v>3.9653306142215352E-4</v>
      </c>
      <c r="V1718" s="18">
        <f t="shared" si="185"/>
        <v>3.0129121449864264E-5</v>
      </c>
      <c r="W1718" s="18">
        <f t="shared" si="186"/>
        <v>2.7718791733875124E-5</v>
      </c>
      <c r="X1718" s="5">
        <f>LOOKUP(G477,'Load Factor Adjustment'!$A$2:$A$15,'Load Factor Adjustment'!$D$2:$D$15)</f>
        <v>0.68571428571428572</v>
      </c>
      <c r="Y1718" s="5">
        <f t="shared" si="187"/>
        <v>2.7190838497519101E-4</v>
      </c>
      <c r="Z1718" s="18">
        <f t="shared" si="188"/>
        <v>1.9007171474657227E-5</v>
      </c>
    </row>
    <row r="1719" spans="1:26" ht="15" customHeight="1" x14ac:dyDescent="0.25">
      <c r="A1719" s="2">
        <v>2018</v>
      </c>
      <c r="B1719" s="2">
        <v>2922</v>
      </c>
      <c r="C1719" s="3" t="s">
        <v>25</v>
      </c>
      <c r="D1719" s="4">
        <v>43229</v>
      </c>
      <c r="E1719" s="2">
        <v>7078</v>
      </c>
      <c r="F1719" s="3" t="s">
        <v>5</v>
      </c>
      <c r="G1719" s="3" t="s">
        <v>1</v>
      </c>
      <c r="H1719" s="3" t="s">
        <v>4</v>
      </c>
      <c r="I1719" s="2">
        <v>1994</v>
      </c>
      <c r="J1719" s="2">
        <v>400</v>
      </c>
      <c r="K1719" s="2">
        <v>100</v>
      </c>
      <c r="L1719" s="2">
        <v>0.7</v>
      </c>
      <c r="M1719" s="1">
        <v>8.17</v>
      </c>
      <c r="N1719" s="1">
        <v>1.9000000000000001E-4</v>
      </c>
      <c r="O1719" s="1">
        <v>0.47899999999999998</v>
      </c>
      <c r="P1719" s="1">
        <v>3.6100000000000003E-5</v>
      </c>
      <c r="Q1719" s="1">
        <v>0.320185184276226</v>
      </c>
      <c r="R1719" s="1">
        <v>2.7708640995683102E-2</v>
      </c>
      <c r="S1719" s="16"/>
      <c r="T1719" s="16"/>
      <c r="U1719" s="5"/>
      <c r="V1719" s="18"/>
      <c r="W1719" s="18"/>
      <c r="X1719" s="5"/>
      <c r="Y1719" s="5"/>
      <c r="Z1719" s="18"/>
    </row>
    <row r="1720" spans="1:26" x14ac:dyDescent="0.25">
      <c r="A1720" s="2">
        <v>2018</v>
      </c>
      <c r="B1720" s="2">
        <v>2922</v>
      </c>
      <c r="C1720" s="3" t="s">
        <v>25</v>
      </c>
      <c r="D1720" s="4">
        <v>43229</v>
      </c>
      <c r="E1720" s="2">
        <v>7079</v>
      </c>
      <c r="F1720" s="3" t="s">
        <v>2</v>
      </c>
      <c r="G1720" s="3" t="s">
        <v>1</v>
      </c>
      <c r="H1720" s="3" t="s">
        <v>0</v>
      </c>
      <c r="I1720" s="2">
        <v>2017</v>
      </c>
      <c r="J1720" s="2">
        <v>400</v>
      </c>
      <c r="K1720" s="2">
        <v>115</v>
      </c>
      <c r="L1720" s="2">
        <v>0.7</v>
      </c>
      <c r="M1720" s="1">
        <v>0.26</v>
      </c>
      <c r="N1720" s="1">
        <v>3.9999999999999998E-6</v>
      </c>
      <c r="O1720" s="1">
        <v>8.9999999999999993E-3</v>
      </c>
      <c r="P1720" s="1">
        <v>3.9999999999999998E-7</v>
      </c>
      <c r="Q1720" s="1">
        <v>9.5123451778056506E-3</v>
      </c>
      <c r="R1720" s="1">
        <v>3.4783948682961499E-4</v>
      </c>
      <c r="S1720" s="16">
        <f t="shared" si="182"/>
        <v>0.31067283909842036</v>
      </c>
      <c r="T1720" s="16">
        <f t="shared" si="183"/>
        <v>2.7360801508853488E-2</v>
      </c>
      <c r="U1720" s="5">
        <f t="shared" si="184"/>
        <v>8.5115846328334341E-4</v>
      </c>
      <c r="V1720" s="18">
        <f t="shared" si="185"/>
        <v>7.4961100024256133E-5</v>
      </c>
      <c r="W1720" s="18">
        <f t="shared" si="186"/>
        <v>6.8964212022315651E-5</v>
      </c>
      <c r="X1720" s="5">
        <f>LOOKUP(G479,'Load Factor Adjustment'!$A$2:$A$15,'Load Factor Adjustment'!$D$2:$D$15)</f>
        <v>0.68571428571428572</v>
      </c>
      <c r="Y1720" s="5">
        <f t="shared" si="187"/>
        <v>5.8365151768000696E-4</v>
      </c>
      <c r="Z1720" s="18">
        <f t="shared" si="188"/>
        <v>4.7289745386730733E-5</v>
      </c>
    </row>
    <row r="1721" spans="1:26" ht="15" customHeight="1" x14ac:dyDescent="0.25">
      <c r="A1721" s="2">
        <v>2017</v>
      </c>
      <c r="B1721" s="2">
        <v>2936</v>
      </c>
      <c r="C1721" s="3" t="s">
        <v>16</v>
      </c>
      <c r="D1721" s="4">
        <v>43118</v>
      </c>
      <c r="E1721" s="2">
        <v>7074</v>
      </c>
      <c r="F1721" s="3" t="s">
        <v>5</v>
      </c>
      <c r="G1721" s="3" t="s">
        <v>1</v>
      </c>
      <c r="H1721" s="3" t="s">
        <v>4</v>
      </c>
      <c r="I1721" s="2">
        <v>1983</v>
      </c>
      <c r="J1721" s="2">
        <v>200</v>
      </c>
      <c r="K1721" s="2">
        <v>97</v>
      </c>
      <c r="L1721" s="2">
        <v>0.7</v>
      </c>
      <c r="M1721" s="1">
        <v>12.09</v>
      </c>
      <c r="N1721" s="1">
        <v>2.7999999999999998E-4</v>
      </c>
      <c r="O1721" s="1">
        <v>0.60499999999999998</v>
      </c>
      <c r="P1721" s="1">
        <v>4.3999999999999999E-5</v>
      </c>
      <c r="Q1721" s="1">
        <v>0.213669443962971</v>
      </c>
      <c r="R1721" s="1">
        <v>1.41937346518222E-2</v>
      </c>
      <c r="S1721" s="16"/>
      <c r="T1721" s="16"/>
      <c r="U1721" s="5"/>
      <c r="V1721" s="18"/>
      <c r="W1721" s="18"/>
      <c r="X1721" s="5"/>
      <c r="Y1721" s="5"/>
      <c r="Z1721" s="18"/>
    </row>
    <row r="1722" spans="1:26" x14ac:dyDescent="0.25">
      <c r="A1722" s="2">
        <v>2017</v>
      </c>
      <c r="B1722" s="2">
        <v>2936</v>
      </c>
      <c r="C1722" s="3" t="s">
        <v>16</v>
      </c>
      <c r="D1722" s="4">
        <v>43118</v>
      </c>
      <c r="E1722" s="2">
        <v>7075</v>
      </c>
      <c r="F1722" s="3" t="s">
        <v>2</v>
      </c>
      <c r="G1722" s="3" t="s">
        <v>1</v>
      </c>
      <c r="H1722" s="3" t="s">
        <v>0</v>
      </c>
      <c r="I1722" s="2">
        <v>2017</v>
      </c>
      <c r="J1722" s="2">
        <v>200</v>
      </c>
      <c r="K1722" s="2">
        <v>115</v>
      </c>
      <c r="L1722" s="2">
        <v>0.7</v>
      </c>
      <c r="M1722" s="1">
        <v>0.26</v>
      </c>
      <c r="N1722" s="1">
        <v>3.9999999999999998E-6</v>
      </c>
      <c r="O1722" s="1">
        <v>8.9999999999999993E-3</v>
      </c>
      <c r="P1722" s="1">
        <v>3.9999999999999998E-7</v>
      </c>
      <c r="Q1722" s="1">
        <v>4.6851849359699797E-3</v>
      </c>
      <c r="R1722" s="1">
        <v>1.6682097802064299E-4</v>
      </c>
      <c r="S1722" s="16">
        <f t="shared" si="182"/>
        <v>0.20898425902700102</v>
      </c>
      <c r="T1722" s="16">
        <f t="shared" si="183"/>
        <v>1.4026913673801556E-2</v>
      </c>
      <c r="U1722" s="5">
        <f t="shared" si="184"/>
        <v>5.7255961377260549E-4</v>
      </c>
      <c r="V1722" s="18">
        <f t="shared" si="185"/>
        <v>3.8429900476168648E-5</v>
      </c>
      <c r="W1722" s="18">
        <f t="shared" si="186"/>
        <v>3.535550843807516E-5</v>
      </c>
      <c r="X1722" s="5">
        <f>LOOKUP(G481,'Load Factor Adjustment'!$A$2:$A$15,'Load Factor Adjustment'!$D$2:$D$15)</f>
        <v>0.68571428571428572</v>
      </c>
      <c r="Y1722" s="5">
        <f t="shared" si="187"/>
        <v>3.9261230658692948E-4</v>
      </c>
      <c r="Z1722" s="18">
        <f t="shared" si="188"/>
        <v>2.4243777214680111E-5</v>
      </c>
    </row>
    <row r="1723" spans="1:26" ht="15" customHeight="1" x14ac:dyDescent="0.25">
      <c r="A1723" s="2">
        <v>2018</v>
      </c>
      <c r="B1723" s="2">
        <v>2939</v>
      </c>
      <c r="C1723" s="3" t="s">
        <v>16</v>
      </c>
      <c r="D1723" s="4">
        <v>43209</v>
      </c>
      <c r="E1723" s="2">
        <v>7058</v>
      </c>
      <c r="F1723" s="3" t="s">
        <v>5</v>
      </c>
      <c r="G1723" s="3" t="s">
        <v>1</v>
      </c>
      <c r="H1723" s="3" t="s">
        <v>4</v>
      </c>
      <c r="I1723" s="2">
        <v>1989</v>
      </c>
      <c r="J1723" s="2">
        <v>500</v>
      </c>
      <c r="K1723" s="2">
        <v>81</v>
      </c>
      <c r="L1723" s="2">
        <v>0.7</v>
      </c>
      <c r="M1723" s="1">
        <v>8.17</v>
      </c>
      <c r="N1723" s="1">
        <v>1.9000000000000001E-4</v>
      </c>
      <c r="O1723" s="1">
        <v>0.47899999999999998</v>
      </c>
      <c r="P1723" s="1">
        <v>3.6100000000000003E-5</v>
      </c>
      <c r="Q1723" s="1">
        <v>0.32656249911565899</v>
      </c>
      <c r="R1723" s="1">
        <v>2.85062489804047E-2</v>
      </c>
      <c r="S1723" s="16"/>
      <c r="T1723" s="16"/>
      <c r="U1723" s="5"/>
      <c r="V1723" s="18"/>
      <c r="W1723" s="18"/>
      <c r="X1723" s="5"/>
      <c r="Y1723" s="5"/>
      <c r="Z1723" s="18"/>
    </row>
    <row r="1724" spans="1:26" x14ac:dyDescent="0.25">
      <c r="A1724" s="2">
        <v>2018</v>
      </c>
      <c r="B1724" s="2">
        <v>2939</v>
      </c>
      <c r="C1724" s="3" t="s">
        <v>16</v>
      </c>
      <c r="D1724" s="4">
        <v>43209</v>
      </c>
      <c r="E1724" s="2">
        <v>7059</v>
      </c>
      <c r="F1724" s="3" t="s">
        <v>2</v>
      </c>
      <c r="G1724" s="3" t="s">
        <v>1</v>
      </c>
      <c r="H1724" s="3" t="s">
        <v>0</v>
      </c>
      <c r="I1724" s="2">
        <v>2015</v>
      </c>
      <c r="J1724" s="2">
        <v>500</v>
      </c>
      <c r="K1724" s="2">
        <v>76</v>
      </c>
      <c r="L1724" s="2">
        <v>0.7</v>
      </c>
      <c r="M1724" s="1">
        <v>0.26</v>
      </c>
      <c r="N1724" s="1">
        <v>3.4999999999999999E-6</v>
      </c>
      <c r="O1724" s="1">
        <v>8.9999999999999993E-3</v>
      </c>
      <c r="P1724" s="1">
        <v>8.9999999999999996E-7</v>
      </c>
      <c r="Q1724" s="1">
        <v>7.8800150217951895E-3</v>
      </c>
      <c r="R1724" s="1">
        <v>3.29861092300505E-4</v>
      </c>
      <c r="S1724" s="16">
        <f t="shared" si="182"/>
        <v>0.31868248409386379</v>
      </c>
      <c r="T1724" s="16">
        <f t="shared" si="183"/>
        <v>2.8176387888104195E-2</v>
      </c>
      <c r="U1724" s="5">
        <f t="shared" si="184"/>
        <v>8.7310269614757205E-4</v>
      </c>
      <c r="V1724" s="18">
        <f t="shared" si="185"/>
        <v>7.7195583255079984E-5</v>
      </c>
      <c r="W1724" s="18">
        <f t="shared" si="186"/>
        <v>7.1019936594673595E-5</v>
      </c>
      <c r="X1724" s="5">
        <f>LOOKUP(G483,'Load Factor Adjustment'!$A$2:$A$15,'Load Factor Adjustment'!$D$2:$D$15)</f>
        <v>0.68571428571428572</v>
      </c>
      <c r="Y1724" s="5">
        <f t="shared" si="187"/>
        <v>5.9869899164404937E-4</v>
      </c>
      <c r="Z1724" s="18">
        <f t="shared" si="188"/>
        <v>4.8699385093490464E-5</v>
      </c>
    </row>
    <row r="1725" spans="1:26" ht="15" customHeight="1" x14ac:dyDescent="0.25">
      <c r="A1725" s="2">
        <v>2017</v>
      </c>
      <c r="B1725" s="2">
        <v>2940</v>
      </c>
      <c r="C1725" s="3" t="s">
        <v>16</v>
      </c>
      <c r="D1725" s="4">
        <v>43118</v>
      </c>
      <c r="E1725" s="2">
        <v>7076</v>
      </c>
      <c r="F1725" s="3" t="s">
        <v>5</v>
      </c>
      <c r="G1725" s="3" t="s">
        <v>1</v>
      </c>
      <c r="H1725" s="3" t="s">
        <v>4</v>
      </c>
      <c r="I1725" s="2">
        <v>1978</v>
      </c>
      <c r="J1725" s="2">
        <v>200</v>
      </c>
      <c r="K1725" s="2">
        <v>103</v>
      </c>
      <c r="L1725" s="2">
        <v>0.7</v>
      </c>
      <c r="M1725" s="1">
        <v>12.09</v>
      </c>
      <c r="N1725" s="1">
        <v>2.7999999999999998E-4</v>
      </c>
      <c r="O1725" s="1">
        <v>0.60499999999999998</v>
      </c>
      <c r="P1725" s="1">
        <v>4.3999999999999999E-5</v>
      </c>
      <c r="Q1725" s="1">
        <v>0.23133672792688401</v>
      </c>
      <c r="R1725" s="1">
        <v>1.5771080329577601E-2</v>
      </c>
      <c r="S1725" s="16"/>
      <c r="T1725" s="16"/>
      <c r="U1725" s="5"/>
      <c r="V1725" s="18"/>
      <c r="W1725" s="18"/>
      <c r="X1725" s="5"/>
      <c r="Y1725" s="5"/>
      <c r="Z1725" s="18"/>
    </row>
    <row r="1726" spans="1:26" x14ac:dyDescent="0.25">
      <c r="A1726" s="2">
        <v>2017</v>
      </c>
      <c r="B1726" s="2">
        <v>2940</v>
      </c>
      <c r="C1726" s="3" t="s">
        <v>16</v>
      </c>
      <c r="D1726" s="4">
        <v>43118</v>
      </c>
      <c r="E1726" s="2">
        <v>7077</v>
      </c>
      <c r="F1726" s="3" t="s">
        <v>2</v>
      </c>
      <c r="G1726" s="3" t="s">
        <v>1</v>
      </c>
      <c r="H1726" s="3" t="s">
        <v>0</v>
      </c>
      <c r="I1726" s="2">
        <v>2017</v>
      </c>
      <c r="J1726" s="2">
        <v>200</v>
      </c>
      <c r="K1726" s="2">
        <v>115</v>
      </c>
      <c r="L1726" s="2">
        <v>0.7</v>
      </c>
      <c r="M1726" s="1">
        <v>0.26</v>
      </c>
      <c r="N1726" s="1">
        <v>3.9999999999999998E-6</v>
      </c>
      <c r="O1726" s="1">
        <v>8.9999999999999993E-3</v>
      </c>
      <c r="P1726" s="1">
        <v>3.9999999999999998E-7</v>
      </c>
      <c r="Q1726" s="1">
        <v>4.6851849359699797E-3</v>
      </c>
      <c r="R1726" s="1">
        <v>1.6682097802064299E-4</v>
      </c>
      <c r="S1726" s="16">
        <f t="shared" si="182"/>
        <v>0.22665154299091403</v>
      </c>
      <c r="T1726" s="16">
        <f t="shared" si="183"/>
        <v>1.5604259351556958E-2</v>
      </c>
      <c r="U1726" s="5">
        <f t="shared" si="184"/>
        <v>6.2096313148195627E-4</v>
      </c>
      <c r="V1726" s="18">
        <f t="shared" si="185"/>
        <v>4.2751395483717692E-5</v>
      </c>
      <c r="W1726" s="18">
        <f t="shared" si="186"/>
        <v>3.9331283845020276E-5</v>
      </c>
      <c r="X1726" s="5">
        <f>LOOKUP(G485,'Load Factor Adjustment'!$A$2:$A$15,'Load Factor Adjustment'!$D$2:$D$15)</f>
        <v>0.68571428571428572</v>
      </c>
      <c r="Y1726" s="5">
        <f t="shared" si="187"/>
        <v>4.2580329015905573E-4</v>
      </c>
      <c r="Z1726" s="18">
        <f t="shared" si="188"/>
        <v>2.6970023208013905E-5</v>
      </c>
    </row>
    <row r="1727" spans="1:26" ht="15" customHeight="1" x14ac:dyDescent="0.25">
      <c r="A1727" s="2">
        <v>2017</v>
      </c>
      <c r="B1727" s="2">
        <v>2941</v>
      </c>
      <c r="C1727" s="3" t="s">
        <v>16</v>
      </c>
      <c r="D1727" s="4">
        <v>43118</v>
      </c>
      <c r="E1727" s="2">
        <v>7072</v>
      </c>
      <c r="F1727" s="3" t="s">
        <v>5</v>
      </c>
      <c r="G1727" s="3" t="s">
        <v>1</v>
      </c>
      <c r="H1727" s="3" t="s">
        <v>4</v>
      </c>
      <c r="I1727" s="2">
        <v>1982</v>
      </c>
      <c r="J1727" s="2">
        <v>200</v>
      </c>
      <c r="K1727" s="2">
        <v>97</v>
      </c>
      <c r="L1727" s="2">
        <v>0.7</v>
      </c>
      <c r="M1727" s="1">
        <v>12.09</v>
      </c>
      <c r="N1727" s="1">
        <v>2.7999999999999998E-4</v>
      </c>
      <c r="O1727" s="1">
        <v>0.60499999999999998</v>
      </c>
      <c r="P1727" s="1">
        <v>4.3999999999999999E-5</v>
      </c>
      <c r="Q1727" s="1">
        <v>0.21450771557602299</v>
      </c>
      <c r="R1727" s="1">
        <v>1.43254630456695E-2</v>
      </c>
      <c r="S1727" s="16"/>
      <c r="T1727" s="16"/>
      <c r="U1727" s="5"/>
      <c r="V1727" s="18"/>
      <c r="W1727" s="18"/>
      <c r="X1727" s="5"/>
      <c r="Y1727" s="5"/>
      <c r="Z1727" s="18"/>
    </row>
    <row r="1728" spans="1:26" x14ac:dyDescent="0.25">
      <c r="A1728" s="2">
        <v>2017</v>
      </c>
      <c r="B1728" s="2">
        <v>2941</v>
      </c>
      <c r="C1728" s="3" t="s">
        <v>16</v>
      </c>
      <c r="D1728" s="4">
        <v>43118</v>
      </c>
      <c r="E1728" s="2">
        <v>7073</v>
      </c>
      <c r="F1728" s="3" t="s">
        <v>2</v>
      </c>
      <c r="G1728" s="3" t="s">
        <v>1</v>
      </c>
      <c r="H1728" s="3" t="s">
        <v>0</v>
      </c>
      <c r="I1728" s="2">
        <v>2017</v>
      </c>
      <c r="J1728" s="2">
        <v>200</v>
      </c>
      <c r="K1728" s="2">
        <v>115</v>
      </c>
      <c r="L1728" s="2">
        <v>0.7</v>
      </c>
      <c r="M1728" s="1">
        <v>0.26</v>
      </c>
      <c r="N1728" s="1">
        <v>3.9999999999999998E-6</v>
      </c>
      <c r="O1728" s="1">
        <v>8.9999999999999993E-3</v>
      </c>
      <c r="P1728" s="1">
        <v>3.9999999999999998E-7</v>
      </c>
      <c r="Q1728" s="1">
        <v>4.6851849359699797E-3</v>
      </c>
      <c r="R1728" s="1">
        <v>1.6682097802064299E-4</v>
      </c>
      <c r="S1728" s="16">
        <f t="shared" si="182"/>
        <v>0.20982253064005302</v>
      </c>
      <c r="T1728" s="16">
        <f t="shared" si="183"/>
        <v>1.4158642067648856E-2</v>
      </c>
      <c r="U1728" s="5">
        <f t="shared" si="184"/>
        <v>5.7485624832891234E-4</v>
      </c>
      <c r="V1728" s="18">
        <f t="shared" si="185"/>
        <v>3.8790800185339335E-5</v>
      </c>
      <c r="W1728" s="18">
        <f t="shared" si="186"/>
        <v>3.568753617051219E-5</v>
      </c>
      <c r="X1728" s="5">
        <f>LOOKUP(G487,'Load Factor Adjustment'!$A$2:$A$15,'Load Factor Adjustment'!$D$2:$D$15)</f>
        <v>0.68571428571428572</v>
      </c>
      <c r="Y1728" s="5">
        <f t="shared" si="187"/>
        <v>3.9418714171125417E-4</v>
      </c>
      <c r="Z1728" s="18">
        <f t="shared" si="188"/>
        <v>2.44714533740655E-5</v>
      </c>
    </row>
    <row r="1729" spans="1:26" ht="15" customHeight="1" x14ac:dyDescent="0.25">
      <c r="A1729" s="2">
        <v>2017</v>
      </c>
      <c r="B1729" s="2">
        <v>2942</v>
      </c>
      <c r="C1729" s="3" t="s">
        <v>16</v>
      </c>
      <c r="D1729" s="4">
        <v>43118</v>
      </c>
      <c r="E1729" s="2">
        <v>7070</v>
      </c>
      <c r="F1729" s="3" t="s">
        <v>5</v>
      </c>
      <c r="G1729" s="3" t="s">
        <v>1</v>
      </c>
      <c r="H1729" s="3" t="s">
        <v>4</v>
      </c>
      <c r="I1729" s="2">
        <v>1976</v>
      </c>
      <c r="J1729" s="2">
        <v>200</v>
      </c>
      <c r="K1729" s="2">
        <v>105</v>
      </c>
      <c r="L1729" s="2">
        <v>0.7</v>
      </c>
      <c r="M1729" s="1">
        <v>12.09</v>
      </c>
      <c r="N1729" s="1">
        <v>2.7999999999999998E-4</v>
      </c>
      <c r="O1729" s="1">
        <v>0.60499999999999998</v>
      </c>
      <c r="P1729" s="1">
        <v>4.3999999999999999E-5</v>
      </c>
      <c r="Q1729" s="1">
        <v>0.23764351805881601</v>
      </c>
      <c r="R1729" s="1">
        <v>1.6362500081639898E-2</v>
      </c>
      <c r="S1729" s="16"/>
      <c r="T1729" s="16"/>
      <c r="U1729" s="5"/>
      <c r="V1729" s="18"/>
      <c r="W1729" s="18"/>
      <c r="X1729" s="5"/>
      <c r="Y1729" s="5"/>
      <c r="Z1729" s="18"/>
    </row>
    <row r="1730" spans="1:26" x14ac:dyDescent="0.25">
      <c r="A1730" s="2">
        <v>2017</v>
      </c>
      <c r="B1730" s="2">
        <v>2942</v>
      </c>
      <c r="C1730" s="3" t="s">
        <v>16</v>
      </c>
      <c r="D1730" s="4">
        <v>43118</v>
      </c>
      <c r="E1730" s="2">
        <v>7071</v>
      </c>
      <c r="F1730" s="3" t="s">
        <v>2</v>
      </c>
      <c r="G1730" s="3" t="s">
        <v>1</v>
      </c>
      <c r="H1730" s="3" t="s">
        <v>0</v>
      </c>
      <c r="I1730" s="2">
        <v>2017</v>
      </c>
      <c r="J1730" s="2">
        <v>200</v>
      </c>
      <c r="K1730" s="2">
        <v>115</v>
      </c>
      <c r="L1730" s="2">
        <v>0.7</v>
      </c>
      <c r="M1730" s="1">
        <v>0.26</v>
      </c>
      <c r="N1730" s="1">
        <v>3.9999999999999998E-6</v>
      </c>
      <c r="O1730" s="1">
        <v>8.9999999999999993E-3</v>
      </c>
      <c r="P1730" s="1">
        <v>3.9999999999999998E-7</v>
      </c>
      <c r="Q1730" s="1">
        <v>4.6851849359699797E-3</v>
      </c>
      <c r="R1730" s="1">
        <v>1.6682097802064299E-4</v>
      </c>
      <c r="S1730" s="16">
        <f t="shared" si="182"/>
        <v>0.23295833312284603</v>
      </c>
      <c r="T1730" s="16">
        <f t="shared" si="183"/>
        <v>1.6195679103619257E-2</v>
      </c>
      <c r="U1730" s="5">
        <f t="shared" si="184"/>
        <v>6.3824200855574251E-4</v>
      </c>
      <c r="V1730" s="18">
        <f t="shared" si="185"/>
        <v>4.4371723571559608E-5</v>
      </c>
      <c r="W1730" s="18">
        <f t="shared" si="186"/>
        <v>4.0821985685834841E-5</v>
      </c>
      <c r="X1730" s="5">
        <f>LOOKUP(G489,'Load Factor Adjustment'!$A$2:$A$15,'Load Factor Adjustment'!$D$2:$D$15)</f>
        <v>0.68571428571428572</v>
      </c>
      <c r="Y1730" s="5">
        <f t="shared" si="187"/>
        <v>4.3765166300965201E-4</v>
      </c>
      <c r="Z1730" s="18">
        <f t="shared" si="188"/>
        <v>2.7992218756001034E-5</v>
      </c>
    </row>
    <row r="1731" spans="1:26" ht="15" customHeight="1" x14ac:dyDescent="0.25">
      <c r="A1731" s="2">
        <v>2017</v>
      </c>
      <c r="B1731" s="2">
        <v>2945</v>
      </c>
      <c r="C1731" s="3" t="s">
        <v>16</v>
      </c>
      <c r="D1731" s="4">
        <v>43118</v>
      </c>
      <c r="E1731" s="2">
        <v>7068</v>
      </c>
      <c r="F1731" s="3" t="s">
        <v>5</v>
      </c>
      <c r="G1731" s="3" t="s">
        <v>1</v>
      </c>
      <c r="H1731" s="3" t="s">
        <v>4</v>
      </c>
      <c r="I1731" s="2">
        <v>1957</v>
      </c>
      <c r="J1731" s="2">
        <v>250</v>
      </c>
      <c r="K1731" s="2">
        <v>45</v>
      </c>
      <c r="L1731" s="2">
        <v>0.7</v>
      </c>
      <c r="M1731" s="1">
        <v>6.51</v>
      </c>
      <c r="N1731" s="1">
        <v>9.7999999999999997E-5</v>
      </c>
      <c r="O1731" s="1">
        <v>0.54700000000000004</v>
      </c>
      <c r="P1731" s="1">
        <v>4.2400000000000001E-5</v>
      </c>
      <c r="Q1731" s="1">
        <v>6.6718750516932504E-2</v>
      </c>
      <c r="R1731" s="1">
        <v>9.1649302244165599E-3</v>
      </c>
      <c r="S1731" s="16"/>
      <c r="T1731" s="16"/>
      <c r="U1731" s="5"/>
      <c r="V1731" s="18"/>
      <c r="W1731" s="18"/>
      <c r="X1731" s="5"/>
      <c r="Y1731" s="5"/>
      <c r="Z1731" s="18"/>
    </row>
    <row r="1732" spans="1:26" x14ac:dyDescent="0.25">
      <c r="A1732" s="2">
        <v>2017</v>
      </c>
      <c r="B1732" s="2">
        <v>2945</v>
      </c>
      <c r="C1732" s="3" t="s">
        <v>16</v>
      </c>
      <c r="D1732" s="4">
        <v>43118</v>
      </c>
      <c r="E1732" s="2">
        <v>7069</v>
      </c>
      <c r="F1732" s="3" t="s">
        <v>2</v>
      </c>
      <c r="G1732" s="3" t="s">
        <v>1</v>
      </c>
      <c r="H1732" s="3" t="s">
        <v>0</v>
      </c>
      <c r="I1732" s="2">
        <v>2017</v>
      </c>
      <c r="J1732" s="2">
        <v>250</v>
      </c>
      <c r="K1732" s="2">
        <v>33</v>
      </c>
      <c r="L1732" s="2">
        <v>0.7</v>
      </c>
      <c r="M1732" s="1">
        <v>2.75</v>
      </c>
      <c r="N1732" s="1">
        <v>5.7000000000000003E-5</v>
      </c>
      <c r="O1732" s="1">
        <v>8.9999999999999993E-3</v>
      </c>
      <c r="P1732" s="1">
        <v>9.9999999999999995E-7</v>
      </c>
      <c r="Q1732" s="1">
        <v>1.79593457677747E-2</v>
      </c>
      <c r="R1732" s="1">
        <v>6.5248838995041406E-5</v>
      </c>
      <c r="S1732" s="16">
        <f t="shared" ref="S1732:S1794" si="189">Q1731-Q1732</f>
        <v>4.8759404749157804E-2</v>
      </c>
      <c r="T1732" s="16">
        <f t="shared" ref="T1732:T1794" si="190">R1731-R1732</f>
        <v>9.0996813854215177E-3</v>
      </c>
      <c r="U1732" s="5">
        <f t="shared" ref="U1732:U1794" si="191">S1732/365</f>
        <v>1.3358741027166523E-4</v>
      </c>
      <c r="V1732" s="18">
        <f t="shared" ref="V1732:V1794" si="192">T1732/365</f>
        <v>2.4930633932661692E-5</v>
      </c>
      <c r="W1732" s="18">
        <f t="shared" ref="W1732:W1794" si="193">V1732*0.92</f>
        <v>2.2936183218048757E-5</v>
      </c>
      <c r="X1732" s="5">
        <f>LOOKUP(G491,'Load Factor Adjustment'!$A$2:$A$15,'Load Factor Adjustment'!$D$2:$D$15)</f>
        <v>0.68571428571428572</v>
      </c>
      <c r="Y1732" s="5">
        <f t="shared" ref="Y1732:Y1794" si="194">U1732*X1732</f>
        <v>9.1602795614856151E-5</v>
      </c>
      <c r="Z1732" s="18">
        <f t="shared" ref="Z1732:Z1794" si="195">W1732*X1732</f>
        <v>1.5727668492376289E-5</v>
      </c>
    </row>
    <row r="1733" spans="1:26" ht="15" customHeight="1" x14ac:dyDescent="0.25">
      <c r="A1733" s="2">
        <v>2018</v>
      </c>
      <c r="B1733" s="2">
        <v>2946</v>
      </c>
      <c r="C1733" s="3" t="s">
        <v>16</v>
      </c>
      <c r="D1733" s="4">
        <v>43187</v>
      </c>
      <c r="E1733" s="2">
        <v>7056</v>
      </c>
      <c r="F1733" s="3" t="s">
        <v>5</v>
      </c>
      <c r="G1733" s="3" t="s">
        <v>1</v>
      </c>
      <c r="H1733" s="3" t="s">
        <v>4</v>
      </c>
      <c r="I1733" s="2">
        <v>1975</v>
      </c>
      <c r="J1733" s="2">
        <v>900</v>
      </c>
      <c r="K1733" s="2">
        <v>139</v>
      </c>
      <c r="L1733" s="2">
        <v>0.7</v>
      </c>
      <c r="M1733" s="1">
        <v>11.16</v>
      </c>
      <c r="N1733" s="1">
        <v>2.5999999999999998E-4</v>
      </c>
      <c r="O1733" s="1">
        <v>0.39600000000000002</v>
      </c>
      <c r="P1733" s="1">
        <v>2.8799999999999999E-5</v>
      </c>
      <c r="Q1733" s="1">
        <v>1.37841662928328</v>
      </c>
      <c r="R1733" s="1">
        <v>7.1584997646764306E-2</v>
      </c>
      <c r="S1733" s="16"/>
      <c r="T1733" s="16"/>
      <c r="U1733" s="5"/>
      <c r="V1733" s="18"/>
      <c r="W1733" s="18"/>
      <c r="X1733" s="5"/>
      <c r="Y1733" s="5"/>
      <c r="Z1733" s="18"/>
    </row>
    <row r="1734" spans="1:26" x14ac:dyDescent="0.25">
      <c r="A1734" s="2">
        <v>2018</v>
      </c>
      <c r="B1734" s="2">
        <v>2946</v>
      </c>
      <c r="C1734" s="3" t="s">
        <v>16</v>
      </c>
      <c r="D1734" s="4">
        <v>43187</v>
      </c>
      <c r="E1734" s="2">
        <v>7057</v>
      </c>
      <c r="F1734" s="3" t="s">
        <v>2</v>
      </c>
      <c r="G1734" s="3" t="s">
        <v>1</v>
      </c>
      <c r="H1734" s="3" t="s">
        <v>0</v>
      </c>
      <c r="I1734" s="2">
        <v>2017</v>
      </c>
      <c r="J1734" s="2">
        <v>900</v>
      </c>
      <c r="K1734" s="2">
        <v>115</v>
      </c>
      <c r="L1734" s="2">
        <v>0.7</v>
      </c>
      <c r="M1734" s="1">
        <v>0.26</v>
      </c>
      <c r="N1734" s="1">
        <v>3.9999999999999998E-6</v>
      </c>
      <c r="O1734" s="1">
        <v>8.9999999999999993E-3</v>
      </c>
      <c r="P1734" s="1">
        <v>3.9999999999999998E-7</v>
      </c>
      <c r="Q1734" s="1">
        <v>2.2201387745557299E-2</v>
      </c>
      <c r="R1734" s="1">
        <v>8.6249995605098401E-4</v>
      </c>
      <c r="S1734" s="16">
        <f t="shared" si="189"/>
        <v>1.3562152415377227</v>
      </c>
      <c r="T1734" s="16">
        <f t="shared" si="190"/>
        <v>7.0722497690713329E-2</v>
      </c>
      <c r="U1734" s="5">
        <f t="shared" si="191"/>
        <v>3.7156581959937609E-3</v>
      </c>
      <c r="V1734" s="18">
        <f t="shared" si="192"/>
        <v>1.9376026764578993E-4</v>
      </c>
      <c r="W1734" s="18">
        <f t="shared" si="193"/>
        <v>1.7825944623412675E-4</v>
      </c>
      <c r="X1734" s="5">
        <f>LOOKUP(G493,'Load Factor Adjustment'!$A$2:$A$15,'Load Factor Adjustment'!$D$2:$D$15)</f>
        <v>0.62857142857142867</v>
      </c>
      <c r="Y1734" s="5">
        <f t="shared" si="194"/>
        <v>2.3355565803389357E-3</v>
      </c>
      <c r="Z1734" s="18">
        <f t="shared" si="195"/>
        <v>1.1204879477573682E-4</v>
      </c>
    </row>
    <row r="1735" spans="1:26" ht="15" customHeight="1" x14ac:dyDescent="0.25">
      <c r="A1735" s="2">
        <v>2018</v>
      </c>
      <c r="B1735" s="2">
        <v>2948</v>
      </c>
      <c r="C1735" s="3" t="s">
        <v>7</v>
      </c>
      <c r="D1735" s="4">
        <v>43360</v>
      </c>
      <c r="E1735" s="2">
        <v>7700</v>
      </c>
      <c r="F1735" s="3" t="s">
        <v>5</v>
      </c>
      <c r="G1735" s="3" t="s">
        <v>1</v>
      </c>
      <c r="H1735" s="3" t="s">
        <v>4</v>
      </c>
      <c r="I1735" s="2">
        <v>1990</v>
      </c>
      <c r="J1735" s="2">
        <v>300</v>
      </c>
      <c r="K1735" s="2">
        <v>300</v>
      </c>
      <c r="L1735" s="2">
        <v>0.7</v>
      </c>
      <c r="M1735" s="1">
        <v>7.6</v>
      </c>
      <c r="N1735" s="1">
        <v>1.8000000000000001E-4</v>
      </c>
      <c r="O1735" s="1">
        <v>0.27400000000000002</v>
      </c>
      <c r="P1735" s="1">
        <v>1.9899999999999999E-5</v>
      </c>
      <c r="Q1735" s="1">
        <v>0.65152776193562101</v>
      </c>
      <c r="R1735" s="1">
        <v>3.2709026838836003E-2</v>
      </c>
      <c r="S1735" s="16"/>
      <c r="T1735" s="16"/>
      <c r="U1735" s="5"/>
      <c r="V1735" s="18"/>
      <c r="W1735" s="18"/>
      <c r="X1735" s="5"/>
      <c r="Y1735" s="5"/>
      <c r="Z1735" s="18"/>
    </row>
    <row r="1736" spans="1:26" x14ac:dyDescent="0.25">
      <c r="A1736" s="2">
        <v>2018</v>
      </c>
      <c r="B1736" s="2">
        <v>2948</v>
      </c>
      <c r="C1736" s="3" t="s">
        <v>7</v>
      </c>
      <c r="D1736" s="4">
        <v>43360</v>
      </c>
      <c r="E1736" s="2">
        <v>7701</v>
      </c>
      <c r="F1736" s="3" t="s">
        <v>2</v>
      </c>
      <c r="G1736" s="3" t="s">
        <v>1</v>
      </c>
      <c r="H1736" s="3" t="s">
        <v>0</v>
      </c>
      <c r="I1736" s="2">
        <v>2018</v>
      </c>
      <c r="J1736" s="2">
        <v>300</v>
      </c>
      <c r="K1736" s="2">
        <v>106</v>
      </c>
      <c r="L1736" s="2">
        <v>0.7</v>
      </c>
      <c r="M1736" s="1">
        <v>2.3199999999999998</v>
      </c>
      <c r="N1736" s="1">
        <v>3.0000000000000001E-5</v>
      </c>
      <c r="O1736" s="1">
        <v>0.112</v>
      </c>
      <c r="P1736" s="1">
        <v>7.9999999999999996E-6</v>
      </c>
      <c r="Q1736" s="1">
        <v>5.8030089938428502E-2</v>
      </c>
      <c r="R1736" s="1">
        <v>3.0425926248603902E-3</v>
      </c>
      <c r="S1736" s="16">
        <f t="shared" si="189"/>
        <v>0.5934976719971925</v>
      </c>
      <c r="T1736" s="16">
        <f t="shared" si="190"/>
        <v>2.9666434213975613E-2</v>
      </c>
      <c r="U1736" s="5">
        <f t="shared" si="191"/>
        <v>1.6260210191703904E-3</v>
      </c>
      <c r="V1736" s="18">
        <f t="shared" si="192"/>
        <v>8.1277901956097566E-5</v>
      </c>
      <c r="W1736" s="18">
        <f t="shared" si="193"/>
        <v>7.4775669799609766E-5</v>
      </c>
      <c r="X1736" s="5">
        <f>LOOKUP(G495,'Load Factor Adjustment'!$A$2:$A$15,'Load Factor Adjustment'!$D$2:$D$15)</f>
        <v>0.68571428571428572</v>
      </c>
      <c r="Y1736" s="5">
        <f t="shared" si="194"/>
        <v>1.1149858417168392E-3</v>
      </c>
      <c r="Z1736" s="18">
        <f t="shared" si="195"/>
        <v>5.1274745005446695E-5</v>
      </c>
    </row>
    <row r="1737" spans="1:26" ht="15" customHeight="1" x14ac:dyDescent="0.25">
      <c r="A1737" s="2">
        <v>2018</v>
      </c>
      <c r="B1737" s="2">
        <v>2949</v>
      </c>
      <c r="C1737" s="3" t="s">
        <v>7</v>
      </c>
      <c r="D1737" s="4">
        <v>43360</v>
      </c>
      <c r="E1737" s="2">
        <v>7702</v>
      </c>
      <c r="F1737" s="3" t="s">
        <v>5</v>
      </c>
      <c r="G1737" s="3" t="s">
        <v>1</v>
      </c>
      <c r="H1737" s="3" t="s">
        <v>4</v>
      </c>
      <c r="I1737" s="2">
        <v>1977</v>
      </c>
      <c r="J1737" s="2">
        <v>800</v>
      </c>
      <c r="K1737" s="2">
        <v>111</v>
      </c>
      <c r="L1737" s="2">
        <v>0.7</v>
      </c>
      <c r="M1737" s="1">
        <v>12.09</v>
      </c>
      <c r="N1737" s="1">
        <v>2.7999999999999998E-4</v>
      </c>
      <c r="O1737" s="1">
        <v>0.60499999999999998</v>
      </c>
      <c r="P1737" s="1">
        <v>4.3999999999999999E-5</v>
      </c>
      <c r="Q1737" s="1">
        <v>1.05861110968717</v>
      </c>
      <c r="R1737" s="1">
        <v>7.7631481748875505E-2</v>
      </c>
      <c r="S1737" s="16"/>
      <c r="T1737" s="16"/>
      <c r="U1737" s="5"/>
      <c r="V1737" s="18"/>
      <c r="W1737" s="18"/>
      <c r="X1737" s="5"/>
      <c r="Y1737" s="5"/>
      <c r="Z1737" s="18"/>
    </row>
    <row r="1738" spans="1:26" x14ac:dyDescent="0.25">
      <c r="A1738" s="2">
        <v>2018</v>
      </c>
      <c r="B1738" s="2">
        <v>2949</v>
      </c>
      <c r="C1738" s="3" t="s">
        <v>7</v>
      </c>
      <c r="D1738" s="4">
        <v>43360</v>
      </c>
      <c r="E1738" s="2">
        <v>7703</v>
      </c>
      <c r="F1738" s="3" t="s">
        <v>2</v>
      </c>
      <c r="G1738" s="3" t="s">
        <v>1</v>
      </c>
      <c r="H1738" s="3" t="s">
        <v>0</v>
      </c>
      <c r="I1738" s="2">
        <v>2018</v>
      </c>
      <c r="J1738" s="2">
        <v>800</v>
      </c>
      <c r="K1738" s="2">
        <v>115</v>
      </c>
      <c r="L1738" s="2">
        <v>0.7</v>
      </c>
      <c r="M1738" s="1">
        <v>0.26</v>
      </c>
      <c r="N1738" s="1">
        <v>3.9999999999999998E-6</v>
      </c>
      <c r="O1738" s="1">
        <v>8.9999999999999993E-3</v>
      </c>
      <c r="P1738" s="1">
        <v>3.9999999999999998E-7</v>
      </c>
      <c r="Q1738" s="1">
        <v>1.9592591579074101E-2</v>
      </c>
      <c r="R1738" s="1">
        <v>7.5246909681254601E-4</v>
      </c>
      <c r="S1738" s="16">
        <f t="shared" si="189"/>
        <v>1.039018518108096</v>
      </c>
      <c r="T1738" s="16">
        <f t="shared" si="190"/>
        <v>7.6879012652062956E-2</v>
      </c>
      <c r="U1738" s="5">
        <f t="shared" si="191"/>
        <v>2.8466260770084822E-3</v>
      </c>
      <c r="V1738" s="18">
        <f t="shared" si="192"/>
        <v>2.1062743192346015E-4</v>
      </c>
      <c r="W1738" s="18">
        <f t="shared" si="193"/>
        <v>1.9377723736958334E-4</v>
      </c>
      <c r="X1738" s="5">
        <f>LOOKUP(G497,'Load Factor Adjustment'!$A$2:$A$15,'Load Factor Adjustment'!$D$2:$D$15)</f>
        <v>0.68571428571428572</v>
      </c>
      <c r="Y1738" s="5">
        <f t="shared" si="194"/>
        <v>1.9519721670915307E-3</v>
      </c>
      <c r="Z1738" s="18">
        <f t="shared" si="195"/>
        <v>1.3287581991057142E-4</v>
      </c>
    </row>
    <row r="1739" spans="1:26" ht="15" customHeight="1" x14ac:dyDescent="0.25">
      <c r="A1739" s="2">
        <v>2017</v>
      </c>
      <c r="B1739" s="2">
        <v>2950</v>
      </c>
      <c r="C1739" s="3" t="s">
        <v>7</v>
      </c>
      <c r="D1739" s="4">
        <v>43350</v>
      </c>
      <c r="E1739" s="2">
        <v>7705</v>
      </c>
      <c r="F1739" s="3" t="s">
        <v>5</v>
      </c>
      <c r="G1739" s="3" t="s">
        <v>1</v>
      </c>
      <c r="H1739" s="3" t="s">
        <v>6</v>
      </c>
      <c r="I1739" s="2">
        <v>2006</v>
      </c>
      <c r="J1739" s="2">
        <v>2000</v>
      </c>
      <c r="K1739" s="2">
        <v>120</v>
      </c>
      <c r="L1739" s="2">
        <v>0.7</v>
      </c>
      <c r="M1739" s="1">
        <v>4.1500000000000004</v>
      </c>
      <c r="N1739" s="1">
        <v>6.0000000000000002E-5</v>
      </c>
      <c r="O1739" s="1">
        <v>0.128</v>
      </c>
      <c r="P1739" s="1">
        <v>9.3999999999999998E-6</v>
      </c>
      <c r="Q1739" s="1">
        <v>0.90185185078575802</v>
      </c>
      <c r="R1739" s="1">
        <v>4.4592592350509101E-2</v>
      </c>
      <c r="S1739" s="16"/>
      <c r="T1739" s="16"/>
      <c r="U1739" s="5"/>
      <c r="V1739" s="18"/>
      <c r="W1739" s="18"/>
      <c r="X1739" s="5"/>
      <c r="Y1739" s="5"/>
      <c r="Z1739" s="18"/>
    </row>
    <row r="1740" spans="1:26" x14ac:dyDescent="0.25">
      <c r="A1740" s="2">
        <v>2017</v>
      </c>
      <c r="B1740" s="2">
        <v>2950</v>
      </c>
      <c r="C1740" s="3" t="s">
        <v>7</v>
      </c>
      <c r="D1740" s="4">
        <v>43350</v>
      </c>
      <c r="E1740" s="2">
        <v>7706</v>
      </c>
      <c r="F1740" s="3" t="s">
        <v>2</v>
      </c>
      <c r="G1740" s="3" t="s">
        <v>1</v>
      </c>
      <c r="H1740" s="3" t="s">
        <v>0</v>
      </c>
      <c r="I1740" s="2">
        <v>2017</v>
      </c>
      <c r="J1740" s="2">
        <v>2000</v>
      </c>
      <c r="K1740" s="2">
        <v>106</v>
      </c>
      <c r="L1740" s="2">
        <v>0.7</v>
      </c>
      <c r="M1740" s="1">
        <v>2.3199999999999998</v>
      </c>
      <c r="N1740" s="1">
        <v>3.0000000000000001E-5</v>
      </c>
      <c r="O1740" s="1">
        <v>0.112</v>
      </c>
      <c r="P1740" s="1">
        <v>7.9999999999999996E-6</v>
      </c>
      <c r="Q1740" s="1">
        <v>0.428580227455027</v>
      </c>
      <c r="R1740" s="1">
        <v>3.1407407405010697E-2</v>
      </c>
      <c r="S1740" s="16">
        <f t="shared" si="189"/>
        <v>0.47327162333073103</v>
      </c>
      <c r="T1740" s="16">
        <f t="shared" si="190"/>
        <v>1.3185184945498404E-2</v>
      </c>
      <c r="U1740" s="5">
        <f t="shared" si="191"/>
        <v>1.2966345844677562E-3</v>
      </c>
      <c r="V1740" s="18">
        <f t="shared" si="192"/>
        <v>3.6123794371228505E-5</v>
      </c>
      <c r="W1740" s="18">
        <f t="shared" si="193"/>
        <v>3.3233890821530228E-5</v>
      </c>
      <c r="X1740" s="5">
        <f>LOOKUP(G499,'Load Factor Adjustment'!$A$2:$A$15,'Load Factor Adjustment'!$D$2:$D$15)</f>
        <v>0.68571428571428572</v>
      </c>
      <c r="Y1740" s="5">
        <f t="shared" si="194"/>
        <v>8.8912085792074711E-4</v>
      </c>
      <c r="Z1740" s="18">
        <f t="shared" si="195"/>
        <v>2.2788953706192157E-5</v>
      </c>
    </row>
    <row r="1741" spans="1:26" ht="15" customHeight="1" x14ac:dyDescent="0.25">
      <c r="A1741" s="2">
        <v>2017</v>
      </c>
      <c r="B1741" s="2">
        <v>2951</v>
      </c>
      <c r="C1741" s="3" t="s">
        <v>7</v>
      </c>
      <c r="D1741" s="4">
        <v>43332</v>
      </c>
      <c r="E1741" s="2">
        <v>7707</v>
      </c>
      <c r="F1741" s="3" t="s">
        <v>5</v>
      </c>
      <c r="G1741" s="3" t="s">
        <v>1</v>
      </c>
      <c r="H1741" s="3" t="s">
        <v>6</v>
      </c>
      <c r="I1741" s="2">
        <v>2006</v>
      </c>
      <c r="J1741" s="2">
        <v>1800</v>
      </c>
      <c r="K1741" s="2">
        <v>105</v>
      </c>
      <c r="L1741" s="2">
        <v>0.7</v>
      </c>
      <c r="M1741" s="1">
        <v>4.1500000000000004</v>
      </c>
      <c r="N1741" s="1">
        <v>6.0000000000000002E-5</v>
      </c>
      <c r="O1741" s="1">
        <v>0.128</v>
      </c>
      <c r="P1741" s="1">
        <v>9.3999999999999998E-6</v>
      </c>
      <c r="Q1741" s="1">
        <v>0.71020833249378501</v>
      </c>
      <c r="R1741" s="1">
        <v>3.5116666476025897E-2</v>
      </c>
      <c r="S1741" s="16"/>
      <c r="T1741" s="16"/>
      <c r="U1741" s="5"/>
      <c r="V1741" s="18"/>
      <c r="W1741" s="18"/>
      <c r="X1741" s="5"/>
      <c r="Y1741" s="5"/>
      <c r="Z1741" s="18"/>
    </row>
    <row r="1742" spans="1:26" x14ac:dyDescent="0.25">
      <c r="A1742" s="2">
        <v>2017</v>
      </c>
      <c r="B1742" s="2">
        <v>2951</v>
      </c>
      <c r="C1742" s="3" t="s">
        <v>7</v>
      </c>
      <c r="D1742" s="4">
        <v>43332</v>
      </c>
      <c r="E1742" s="2">
        <v>7708</v>
      </c>
      <c r="F1742" s="3" t="s">
        <v>2</v>
      </c>
      <c r="G1742" s="3" t="s">
        <v>1</v>
      </c>
      <c r="H1742" s="3" t="s">
        <v>0</v>
      </c>
      <c r="I1742" s="2">
        <v>2017</v>
      </c>
      <c r="J1742" s="2">
        <v>1800</v>
      </c>
      <c r="K1742" s="2">
        <v>106</v>
      </c>
      <c r="L1742" s="2">
        <v>0.7</v>
      </c>
      <c r="M1742" s="1">
        <v>2.3199999999999998</v>
      </c>
      <c r="N1742" s="1">
        <v>3.0000000000000001E-5</v>
      </c>
      <c r="O1742" s="1">
        <v>0.112</v>
      </c>
      <c r="P1742" s="1">
        <v>7.9999999999999996E-6</v>
      </c>
      <c r="Q1742" s="1">
        <v>0.38130553822964802</v>
      </c>
      <c r="R1742" s="1">
        <v>2.7088888909762899E-2</v>
      </c>
      <c r="S1742" s="16">
        <f t="shared" si="189"/>
        <v>0.32890279426413699</v>
      </c>
      <c r="T1742" s="16">
        <f t="shared" si="190"/>
        <v>8.0277775662629981E-3</v>
      </c>
      <c r="U1742" s="5">
        <f t="shared" si="191"/>
        <v>9.0110354592914238E-4</v>
      </c>
      <c r="V1742" s="18">
        <f t="shared" si="192"/>
        <v>2.199391114044657E-5</v>
      </c>
      <c r="W1742" s="18">
        <f t="shared" si="193"/>
        <v>2.0234398249210844E-5</v>
      </c>
      <c r="X1742" s="5">
        <f>LOOKUP(G501,'Load Factor Adjustment'!$A$2:$A$15,'Load Factor Adjustment'!$D$2:$D$15)</f>
        <v>0.68571428571428572</v>
      </c>
      <c r="Y1742" s="5">
        <f t="shared" si="194"/>
        <v>6.178995743514119E-4</v>
      </c>
      <c r="Z1742" s="18">
        <f t="shared" si="195"/>
        <v>1.3875015942316008E-5</v>
      </c>
    </row>
    <row r="1743" spans="1:26" ht="15" customHeight="1" x14ac:dyDescent="0.25">
      <c r="A1743" s="2">
        <v>2017</v>
      </c>
      <c r="B1743" s="2">
        <v>2952</v>
      </c>
      <c r="C1743" s="3" t="s">
        <v>7</v>
      </c>
      <c r="D1743" s="4">
        <v>43332</v>
      </c>
      <c r="E1743" s="2">
        <v>7709</v>
      </c>
      <c r="F1743" s="3" t="s">
        <v>5</v>
      </c>
      <c r="G1743" s="3" t="s">
        <v>1</v>
      </c>
      <c r="H1743" s="3" t="s">
        <v>4</v>
      </c>
      <c r="I1743" s="2">
        <v>1992</v>
      </c>
      <c r="J1743" s="2">
        <v>1800</v>
      </c>
      <c r="K1743" s="2">
        <v>200</v>
      </c>
      <c r="L1743" s="2">
        <v>0.7</v>
      </c>
      <c r="M1743" s="1">
        <v>7.6</v>
      </c>
      <c r="N1743" s="1">
        <v>1.8000000000000001E-4</v>
      </c>
      <c r="O1743" s="1">
        <v>0.27400000000000002</v>
      </c>
      <c r="P1743" s="1">
        <v>1.9899999999999999E-5</v>
      </c>
      <c r="Q1743" s="1">
        <v>2.71111104754613</v>
      </c>
      <c r="R1743" s="1">
        <v>0.14244444081316199</v>
      </c>
      <c r="S1743" s="16"/>
      <c r="T1743" s="16"/>
      <c r="U1743" s="5"/>
      <c r="V1743" s="18"/>
      <c r="W1743" s="18"/>
      <c r="X1743" s="5"/>
      <c r="Y1743" s="5"/>
      <c r="Z1743" s="18"/>
    </row>
    <row r="1744" spans="1:26" x14ac:dyDescent="0.25">
      <c r="A1744" s="2">
        <v>2017</v>
      </c>
      <c r="B1744" s="2">
        <v>2952</v>
      </c>
      <c r="C1744" s="3" t="s">
        <v>7</v>
      </c>
      <c r="D1744" s="4">
        <v>43332</v>
      </c>
      <c r="E1744" s="2">
        <v>7710</v>
      </c>
      <c r="F1744" s="3" t="s">
        <v>2</v>
      </c>
      <c r="G1744" s="3" t="s">
        <v>1</v>
      </c>
      <c r="H1744" s="3" t="s">
        <v>0</v>
      </c>
      <c r="I1744" s="2">
        <v>2017</v>
      </c>
      <c r="J1744" s="2">
        <v>1800</v>
      </c>
      <c r="K1744" s="2">
        <v>106</v>
      </c>
      <c r="L1744" s="2">
        <v>0.7</v>
      </c>
      <c r="M1744" s="1">
        <v>2.3199999999999998</v>
      </c>
      <c r="N1744" s="1">
        <v>3.0000000000000001E-5</v>
      </c>
      <c r="O1744" s="1">
        <v>0.112</v>
      </c>
      <c r="P1744" s="1">
        <v>7.9999999999999996E-6</v>
      </c>
      <c r="Q1744" s="1">
        <v>0.38130553822964802</v>
      </c>
      <c r="R1744" s="1">
        <v>2.7088888909762899E-2</v>
      </c>
      <c r="S1744" s="16">
        <f t="shared" si="189"/>
        <v>2.3298055093164818</v>
      </c>
      <c r="T1744" s="16">
        <f t="shared" si="190"/>
        <v>0.11535555190339909</v>
      </c>
      <c r="U1744" s="5">
        <f t="shared" si="191"/>
        <v>6.383028792647895E-3</v>
      </c>
      <c r="V1744" s="18">
        <f t="shared" si="192"/>
        <v>3.1604260795451805E-4</v>
      </c>
      <c r="W1744" s="18">
        <f t="shared" si="193"/>
        <v>2.9075919931815662E-4</v>
      </c>
      <c r="X1744" s="5">
        <f>LOOKUP(G503,'Load Factor Adjustment'!$A$2:$A$15,'Load Factor Adjustment'!$D$2:$D$15)</f>
        <v>0.68571428571428572</v>
      </c>
      <c r="Y1744" s="5">
        <f t="shared" si="194"/>
        <v>4.3769340292442709E-3</v>
      </c>
      <c r="Z1744" s="18">
        <f t="shared" si="195"/>
        <v>1.9937773667530741E-4</v>
      </c>
    </row>
    <row r="1745" spans="1:26" ht="15" customHeight="1" x14ac:dyDescent="0.25">
      <c r="A1745" s="2">
        <v>2018</v>
      </c>
      <c r="B1745" s="2">
        <v>2953</v>
      </c>
      <c r="C1745" s="3" t="s">
        <v>7</v>
      </c>
      <c r="D1745" s="4">
        <v>43368</v>
      </c>
      <c r="E1745" s="2">
        <v>7711</v>
      </c>
      <c r="F1745" s="3" t="s">
        <v>5</v>
      </c>
      <c r="G1745" s="3" t="s">
        <v>1</v>
      </c>
      <c r="H1745" s="3" t="s">
        <v>4</v>
      </c>
      <c r="I1745" s="2">
        <v>1996</v>
      </c>
      <c r="J1745" s="2">
        <v>1000</v>
      </c>
      <c r="K1745" s="2">
        <v>103</v>
      </c>
      <c r="L1745" s="2">
        <v>0.7</v>
      </c>
      <c r="M1745" s="1">
        <v>8.17</v>
      </c>
      <c r="N1745" s="1">
        <v>1.9000000000000001E-4</v>
      </c>
      <c r="O1745" s="1">
        <v>0.47899999999999998</v>
      </c>
      <c r="P1745" s="1">
        <v>3.6100000000000003E-5</v>
      </c>
      <c r="Q1745" s="1">
        <v>0.83051697305957795</v>
      </c>
      <c r="R1745" s="1">
        <v>7.2497373950165006E-2</v>
      </c>
      <c r="S1745" s="16"/>
      <c r="T1745" s="16"/>
      <c r="U1745" s="5"/>
      <c r="V1745" s="18"/>
      <c r="W1745" s="18"/>
      <c r="X1745" s="5"/>
      <c r="Y1745" s="5"/>
      <c r="Z1745" s="18"/>
    </row>
    <row r="1746" spans="1:26" x14ac:dyDescent="0.25">
      <c r="A1746" s="2">
        <v>2018</v>
      </c>
      <c r="B1746" s="2">
        <v>2953</v>
      </c>
      <c r="C1746" s="3" t="s">
        <v>7</v>
      </c>
      <c r="D1746" s="4">
        <v>43368</v>
      </c>
      <c r="E1746" s="2">
        <v>7712</v>
      </c>
      <c r="F1746" s="3" t="s">
        <v>2</v>
      </c>
      <c r="G1746" s="3" t="s">
        <v>1</v>
      </c>
      <c r="H1746" s="3" t="s">
        <v>0</v>
      </c>
      <c r="I1746" s="2">
        <v>2017</v>
      </c>
      <c r="J1746" s="2">
        <v>1000</v>
      </c>
      <c r="K1746" s="2">
        <v>100</v>
      </c>
      <c r="L1746" s="2">
        <v>0.7</v>
      </c>
      <c r="M1746" s="1">
        <v>0.26</v>
      </c>
      <c r="N1746" s="1">
        <v>3.9999999999999998E-6</v>
      </c>
      <c r="O1746" s="1">
        <v>8.9999999999999993E-3</v>
      </c>
      <c r="P1746" s="1">
        <v>3.9999999999999998E-7</v>
      </c>
      <c r="Q1746" s="1">
        <v>2.1604937163919001E-2</v>
      </c>
      <c r="R1746" s="1">
        <v>8.4876538955348205E-4</v>
      </c>
      <c r="S1746" s="16">
        <f t="shared" si="189"/>
        <v>0.80891203589565897</v>
      </c>
      <c r="T1746" s="16">
        <f t="shared" si="190"/>
        <v>7.1648608560611518E-2</v>
      </c>
      <c r="U1746" s="5">
        <f t="shared" si="191"/>
        <v>2.2161973586182437E-3</v>
      </c>
      <c r="V1746" s="18">
        <f t="shared" si="192"/>
        <v>1.9629755770030554E-4</v>
      </c>
      <c r="W1746" s="18">
        <f t="shared" si="193"/>
        <v>1.805937530842811E-4</v>
      </c>
      <c r="X1746" s="5">
        <f>LOOKUP(G505,'Load Factor Adjustment'!$A$2:$A$15,'Load Factor Adjustment'!$D$2:$D$15)</f>
        <v>0.68571428571428572</v>
      </c>
      <c r="Y1746" s="5">
        <f t="shared" si="194"/>
        <v>1.5196781887667956E-3</v>
      </c>
      <c r="Z1746" s="18">
        <f t="shared" si="195"/>
        <v>1.2383571640064991E-4</v>
      </c>
    </row>
    <row r="1747" spans="1:26" ht="15" customHeight="1" x14ac:dyDescent="0.25">
      <c r="A1747" s="2">
        <v>2017</v>
      </c>
      <c r="B1747" s="2">
        <v>2954</v>
      </c>
      <c r="C1747" s="3" t="s">
        <v>10</v>
      </c>
      <c r="D1747" s="4">
        <v>43332</v>
      </c>
      <c r="E1747" s="2">
        <v>7747</v>
      </c>
      <c r="F1747" s="3" t="s">
        <v>5</v>
      </c>
      <c r="G1747" s="3" t="s">
        <v>24</v>
      </c>
      <c r="H1747" s="3" t="s">
        <v>4</v>
      </c>
      <c r="I1747" s="2">
        <v>1982</v>
      </c>
      <c r="J1747" s="2">
        <v>500</v>
      </c>
      <c r="K1747" s="2">
        <v>150</v>
      </c>
      <c r="L1747" s="2">
        <v>0.51</v>
      </c>
      <c r="M1747" s="1">
        <v>10.23</v>
      </c>
      <c r="N1747" s="1">
        <v>2.4000000000000001E-4</v>
      </c>
      <c r="O1747" s="1">
        <v>0.39600000000000002</v>
      </c>
      <c r="P1747" s="1">
        <v>2.8799999999999999E-5</v>
      </c>
      <c r="Q1747" s="1">
        <v>0.55275294348617898</v>
      </c>
      <c r="R1747" s="1">
        <v>3.1267856062774498E-2</v>
      </c>
      <c r="S1747" s="16"/>
      <c r="T1747" s="16"/>
      <c r="U1747" s="5"/>
      <c r="V1747" s="18"/>
      <c r="W1747" s="18"/>
      <c r="X1747" s="5"/>
      <c r="Y1747" s="5"/>
      <c r="Z1747" s="18"/>
    </row>
    <row r="1748" spans="1:26" x14ac:dyDescent="0.25">
      <c r="A1748" s="2">
        <v>2017</v>
      </c>
      <c r="B1748" s="2">
        <v>2954</v>
      </c>
      <c r="C1748" s="3" t="s">
        <v>10</v>
      </c>
      <c r="D1748" s="4">
        <v>43332</v>
      </c>
      <c r="E1748" s="2">
        <v>7716</v>
      </c>
      <c r="F1748" s="3" t="s">
        <v>2</v>
      </c>
      <c r="G1748" s="3" t="s">
        <v>24</v>
      </c>
      <c r="H1748" s="3" t="s">
        <v>23</v>
      </c>
      <c r="I1748" s="2">
        <v>2018</v>
      </c>
      <c r="J1748" s="2">
        <v>500</v>
      </c>
      <c r="K1748" s="2">
        <v>147</v>
      </c>
      <c r="L1748" s="2">
        <v>0.51</v>
      </c>
      <c r="M1748" s="1">
        <v>2.3199999999999998</v>
      </c>
      <c r="N1748" s="1">
        <v>3.0000000000000001E-5</v>
      </c>
      <c r="O1748" s="1">
        <v>0.112</v>
      </c>
      <c r="P1748" s="1">
        <v>7.9999999999999996E-6</v>
      </c>
      <c r="Q1748" s="1">
        <v>9.8960064757284305E-2</v>
      </c>
      <c r="R1748" s="1">
        <v>5.45416670543425E-3</v>
      </c>
      <c r="S1748" s="16">
        <f t="shared" si="189"/>
        <v>0.45379287872889468</v>
      </c>
      <c r="T1748" s="16">
        <f t="shared" si="190"/>
        <v>2.5813689357340248E-2</v>
      </c>
      <c r="U1748" s="5">
        <f t="shared" si="191"/>
        <v>1.2432681609010814E-3</v>
      </c>
      <c r="V1748" s="18">
        <f t="shared" si="192"/>
        <v>7.0722436595452735E-5</v>
      </c>
      <c r="W1748" s="18">
        <f t="shared" si="193"/>
        <v>6.5064641667816523E-5</v>
      </c>
      <c r="X1748" s="5">
        <f>LOOKUP(G507,'Load Factor Adjustment'!$A$2:$A$15,'Load Factor Adjustment'!$D$2:$D$15)</f>
        <v>0.68571428571428572</v>
      </c>
      <c r="Y1748" s="5">
        <f t="shared" si="194"/>
        <v>8.5252673890359862E-4</v>
      </c>
      <c r="Z1748" s="18">
        <f t="shared" si="195"/>
        <v>4.4615754286502757E-5</v>
      </c>
    </row>
    <row r="1749" spans="1:26" ht="15" customHeight="1" x14ac:dyDescent="0.25">
      <c r="A1749" s="2">
        <v>2018</v>
      </c>
      <c r="B1749" s="2">
        <v>2955</v>
      </c>
      <c r="C1749" s="3" t="s">
        <v>7</v>
      </c>
      <c r="D1749" s="4">
        <v>43353</v>
      </c>
      <c r="E1749" s="2">
        <v>7717</v>
      </c>
      <c r="F1749" s="3" t="s">
        <v>5</v>
      </c>
      <c r="G1749" s="3" t="s">
        <v>1</v>
      </c>
      <c r="H1749" s="3" t="s">
        <v>4</v>
      </c>
      <c r="I1749" s="2">
        <v>1964</v>
      </c>
      <c r="J1749" s="2">
        <v>200</v>
      </c>
      <c r="K1749" s="2">
        <v>55</v>
      </c>
      <c r="L1749" s="2">
        <v>0.7</v>
      </c>
      <c r="M1749" s="1">
        <v>12.09</v>
      </c>
      <c r="N1749" s="1">
        <v>2.7999999999999998E-4</v>
      </c>
      <c r="O1749" s="1">
        <v>0.60499999999999998</v>
      </c>
      <c r="P1749" s="1">
        <v>4.3999999999999999E-5</v>
      </c>
      <c r="Q1749" s="1">
        <v>0.130658950436295</v>
      </c>
      <c r="R1749" s="1">
        <v>9.5418210214660692E-3</v>
      </c>
      <c r="S1749" s="16"/>
      <c r="T1749" s="16"/>
      <c r="U1749" s="5"/>
      <c r="V1749" s="18"/>
      <c r="W1749" s="18"/>
      <c r="X1749" s="5"/>
      <c r="Y1749" s="5"/>
      <c r="Z1749" s="18"/>
    </row>
    <row r="1750" spans="1:26" x14ac:dyDescent="0.25">
      <c r="A1750" s="2">
        <v>2018</v>
      </c>
      <c r="B1750" s="2">
        <v>2955</v>
      </c>
      <c r="C1750" s="3" t="s">
        <v>7</v>
      </c>
      <c r="D1750" s="4">
        <v>43353</v>
      </c>
      <c r="E1750" s="2">
        <v>7718</v>
      </c>
      <c r="F1750" s="3" t="s">
        <v>2</v>
      </c>
      <c r="G1750" s="3" t="s">
        <v>1</v>
      </c>
      <c r="H1750" s="3" t="s">
        <v>0</v>
      </c>
      <c r="I1750" s="2">
        <v>2017</v>
      </c>
      <c r="J1750" s="2">
        <v>200</v>
      </c>
      <c r="K1750" s="2">
        <v>65</v>
      </c>
      <c r="L1750" s="2">
        <v>0.7</v>
      </c>
      <c r="M1750" s="1">
        <v>2.74</v>
      </c>
      <c r="N1750" s="1">
        <v>3.6000000000000001E-5</v>
      </c>
      <c r="O1750" s="1">
        <v>8.9999999999999993E-3</v>
      </c>
      <c r="P1750" s="1">
        <v>8.9999999999999996E-7</v>
      </c>
      <c r="Q1750" s="1">
        <v>2.7845678646571202E-2</v>
      </c>
      <c r="R1750" s="1">
        <v>9.9305549727264102E-5</v>
      </c>
      <c r="S1750" s="16">
        <f t="shared" si="189"/>
        <v>0.1028132717897238</v>
      </c>
      <c r="T1750" s="16">
        <f t="shared" si="190"/>
        <v>9.4425154717388046E-3</v>
      </c>
      <c r="U1750" s="5">
        <f t="shared" si="191"/>
        <v>2.8168019668417478E-4</v>
      </c>
      <c r="V1750" s="18">
        <f t="shared" si="192"/>
        <v>2.5869905402024122E-5</v>
      </c>
      <c r="W1750" s="18">
        <f t="shared" si="193"/>
        <v>2.3800312969862194E-5</v>
      </c>
      <c r="X1750" s="5">
        <f>LOOKUP(G509,'Load Factor Adjustment'!$A$2:$A$15,'Load Factor Adjustment'!$D$2:$D$15)</f>
        <v>0.68571428571428572</v>
      </c>
      <c r="Y1750" s="5">
        <f t="shared" si="194"/>
        <v>1.9315213486914841E-4</v>
      </c>
      <c r="Z1750" s="18">
        <f t="shared" si="195"/>
        <v>1.6320214607905506E-5</v>
      </c>
    </row>
    <row r="1751" spans="1:26" ht="15" customHeight="1" x14ac:dyDescent="0.25">
      <c r="A1751" s="2">
        <v>2018</v>
      </c>
      <c r="B1751" s="2">
        <v>2956</v>
      </c>
      <c r="C1751" s="3" t="s">
        <v>7</v>
      </c>
      <c r="D1751" s="4">
        <v>43349</v>
      </c>
      <c r="E1751" s="2">
        <v>7719</v>
      </c>
      <c r="F1751" s="3" t="s">
        <v>5</v>
      </c>
      <c r="G1751" s="3" t="s">
        <v>1</v>
      </c>
      <c r="H1751" s="3" t="s">
        <v>4</v>
      </c>
      <c r="I1751" s="2">
        <v>1981</v>
      </c>
      <c r="J1751" s="2">
        <v>500</v>
      </c>
      <c r="K1751" s="2">
        <v>105</v>
      </c>
      <c r="L1751" s="2">
        <v>0.7</v>
      </c>
      <c r="M1751" s="1">
        <v>12.09</v>
      </c>
      <c r="N1751" s="1">
        <v>2.7999999999999998E-4</v>
      </c>
      <c r="O1751" s="1">
        <v>0.60499999999999998</v>
      </c>
      <c r="P1751" s="1">
        <v>4.3999999999999999E-5</v>
      </c>
      <c r="Q1751" s="1">
        <v>0.62586805471369999</v>
      </c>
      <c r="R1751" s="1">
        <v>4.5896990898828399E-2</v>
      </c>
      <c r="S1751" s="16"/>
      <c r="T1751" s="16"/>
      <c r="U1751" s="5"/>
      <c r="V1751" s="18"/>
      <c r="W1751" s="18"/>
      <c r="X1751" s="5"/>
      <c r="Y1751" s="5"/>
      <c r="Z1751" s="18"/>
    </row>
    <row r="1752" spans="1:26" x14ac:dyDescent="0.25">
      <c r="A1752" s="2">
        <v>2018</v>
      </c>
      <c r="B1752" s="2">
        <v>2956</v>
      </c>
      <c r="C1752" s="3" t="s">
        <v>7</v>
      </c>
      <c r="D1752" s="4">
        <v>43349</v>
      </c>
      <c r="E1752" s="2">
        <v>7720</v>
      </c>
      <c r="F1752" s="3" t="s">
        <v>2</v>
      </c>
      <c r="G1752" s="3" t="s">
        <v>1</v>
      </c>
      <c r="H1752" s="3" t="s">
        <v>0</v>
      </c>
      <c r="I1752" s="2">
        <v>2016</v>
      </c>
      <c r="J1752" s="2">
        <v>500</v>
      </c>
      <c r="K1752" s="2">
        <v>100</v>
      </c>
      <c r="L1752" s="2">
        <v>0.7</v>
      </c>
      <c r="M1752" s="1">
        <v>0.26</v>
      </c>
      <c r="N1752" s="1">
        <v>3.9999999999999998E-6</v>
      </c>
      <c r="O1752" s="1">
        <v>8.9999999999999993E-3</v>
      </c>
      <c r="P1752" s="1">
        <v>3.9999999999999998E-7</v>
      </c>
      <c r="Q1752" s="1">
        <v>1.0416666120367899E-2</v>
      </c>
      <c r="R1752" s="1">
        <v>3.8580244806932598E-4</v>
      </c>
      <c r="S1752" s="16">
        <f t="shared" si="189"/>
        <v>0.61545138859333215</v>
      </c>
      <c r="T1752" s="16">
        <f t="shared" si="190"/>
        <v>4.551118845075907E-2</v>
      </c>
      <c r="U1752" s="5">
        <f t="shared" si="191"/>
        <v>1.6861681879269373E-3</v>
      </c>
      <c r="V1752" s="18">
        <f t="shared" si="192"/>
        <v>1.2468818753632623E-4</v>
      </c>
      <c r="W1752" s="18">
        <f t="shared" si="193"/>
        <v>1.1471313253342014E-4</v>
      </c>
      <c r="X1752" s="5">
        <f>LOOKUP(G511,'Load Factor Adjustment'!$A$2:$A$15,'Load Factor Adjustment'!$D$2:$D$15)</f>
        <v>0.68571428571428572</v>
      </c>
      <c r="Y1752" s="5">
        <f t="shared" si="194"/>
        <v>1.1562296145784714E-3</v>
      </c>
      <c r="Z1752" s="18">
        <f t="shared" si="195"/>
        <v>7.8660433737202373E-5</v>
      </c>
    </row>
    <row r="1753" spans="1:26" ht="15" customHeight="1" x14ac:dyDescent="0.25">
      <c r="A1753" s="2">
        <v>2018</v>
      </c>
      <c r="B1753" s="2">
        <v>2957</v>
      </c>
      <c r="C1753" s="3" t="s">
        <v>7</v>
      </c>
      <c r="D1753" s="4">
        <v>43343</v>
      </c>
      <c r="E1753" s="2">
        <v>7722</v>
      </c>
      <c r="F1753" s="3" t="s">
        <v>5</v>
      </c>
      <c r="G1753" s="3" t="s">
        <v>1</v>
      </c>
      <c r="H1753" s="3" t="s">
        <v>4</v>
      </c>
      <c r="I1753" s="2">
        <v>1972</v>
      </c>
      <c r="J1753" s="2">
        <v>300</v>
      </c>
      <c r="K1753" s="2">
        <v>72</v>
      </c>
      <c r="L1753" s="2">
        <v>0.7</v>
      </c>
      <c r="M1753" s="1">
        <v>12.09</v>
      </c>
      <c r="N1753" s="1">
        <v>2.7999999999999998E-4</v>
      </c>
      <c r="O1753" s="1">
        <v>0.60499999999999998</v>
      </c>
      <c r="P1753" s="1">
        <v>4.3999999999999999E-5</v>
      </c>
      <c r="Q1753" s="1">
        <v>0.25749999965363701</v>
      </c>
      <c r="R1753" s="1">
        <v>1.8883333398375099E-2</v>
      </c>
      <c r="S1753" s="16"/>
      <c r="T1753" s="16"/>
      <c r="U1753" s="5"/>
      <c r="V1753" s="18"/>
      <c r="W1753" s="18"/>
      <c r="X1753" s="5"/>
      <c r="Y1753" s="5"/>
      <c r="Z1753" s="18"/>
    </row>
    <row r="1754" spans="1:26" x14ac:dyDescent="0.25">
      <c r="A1754" s="2">
        <v>2018</v>
      </c>
      <c r="B1754" s="2">
        <v>2957</v>
      </c>
      <c r="C1754" s="3" t="s">
        <v>7</v>
      </c>
      <c r="D1754" s="4">
        <v>43343</v>
      </c>
      <c r="E1754" s="2">
        <v>7723</v>
      </c>
      <c r="F1754" s="3" t="s">
        <v>2</v>
      </c>
      <c r="G1754" s="3" t="s">
        <v>1</v>
      </c>
      <c r="H1754" s="3" t="s">
        <v>0</v>
      </c>
      <c r="I1754" s="2">
        <v>2016</v>
      </c>
      <c r="J1754" s="2">
        <v>300</v>
      </c>
      <c r="K1754" s="2">
        <v>80</v>
      </c>
      <c r="L1754" s="2">
        <v>0.7</v>
      </c>
      <c r="M1754" s="1">
        <v>0.26</v>
      </c>
      <c r="N1754" s="1">
        <v>3.4999999999999999E-6</v>
      </c>
      <c r="O1754" s="1">
        <v>8.9999999999999993E-3</v>
      </c>
      <c r="P1754" s="1">
        <v>8.9999999999999996E-7</v>
      </c>
      <c r="Q1754" s="1">
        <v>4.9120367781127104E-3</v>
      </c>
      <c r="R1754" s="1">
        <v>1.9166665553325699E-4</v>
      </c>
      <c r="S1754" s="16">
        <f t="shared" si="189"/>
        <v>0.25258796287552432</v>
      </c>
      <c r="T1754" s="16">
        <f t="shared" si="190"/>
        <v>1.8691666742841843E-2</v>
      </c>
      <c r="U1754" s="5">
        <f t="shared" si="191"/>
        <v>6.9202181609732689E-4</v>
      </c>
      <c r="V1754" s="18">
        <f t="shared" si="192"/>
        <v>5.1210045870799569E-5</v>
      </c>
      <c r="W1754" s="18">
        <f t="shared" si="193"/>
        <v>4.7113242201135606E-5</v>
      </c>
      <c r="X1754" s="5">
        <f>LOOKUP(G513,'Load Factor Adjustment'!$A$2:$A$15,'Load Factor Adjustment'!$D$2:$D$15)</f>
        <v>0.68571428571428572</v>
      </c>
      <c r="Y1754" s="5">
        <f t="shared" si="194"/>
        <v>4.7452924532388128E-4</v>
      </c>
      <c r="Z1754" s="18">
        <f t="shared" si="195"/>
        <v>3.2306223223635843E-5</v>
      </c>
    </row>
    <row r="1755" spans="1:26" ht="15" customHeight="1" x14ac:dyDescent="0.25">
      <c r="A1755" s="2">
        <v>2016</v>
      </c>
      <c r="B1755" s="2">
        <v>2958</v>
      </c>
      <c r="C1755" s="3" t="s">
        <v>7</v>
      </c>
      <c r="D1755" s="4">
        <v>43348</v>
      </c>
      <c r="E1755" s="2">
        <v>7724</v>
      </c>
      <c r="F1755" s="3" t="s">
        <v>5</v>
      </c>
      <c r="G1755" s="3" t="s">
        <v>1</v>
      </c>
      <c r="H1755" s="3" t="s">
        <v>4</v>
      </c>
      <c r="I1755" s="2">
        <v>1961</v>
      </c>
      <c r="J1755" s="2">
        <v>300</v>
      </c>
      <c r="K1755" s="2">
        <v>77</v>
      </c>
      <c r="L1755" s="2">
        <v>0.7</v>
      </c>
      <c r="M1755" s="1">
        <v>12.09</v>
      </c>
      <c r="N1755" s="1">
        <v>2.7999999999999998E-4</v>
      </c>
      <c r="O1755" s="1">
        <v>0.60499999999999998</v>
      </c>
      <c r="P1755" s="1">
        <v>4.3999999999999999E-5</v>
      </c>
      <c r="Q1755" s="1">
        <v>0.275381944074028</v>
      </c>
      <c r="R1755" s="1">
        <v>2.0194675995484499E-2</v>
      </c>
      <c r="S1755" s="16"/>
      <c r="T1755" s="16"/>
      <c r="U1755" s="5"/>
      <c r="V1755" s="18"/>
      <c r="W1755" s="18"/>
      <c r="X1755" s="5"/>
      <c r="Y1755" s="5"/>
      <c r="Z1755" s="18"/>
    </row>
    <row r="1756" spans="1:26" x14ac:dyDescent="0.25">
      <c r="A1756" s="2">
        <v>2016</v>
      </c>
      <c r="B1756" s="2">
        <v>2958</v>
      </c>
      <c r="C1756" s="3" t="s">
        <v>7</v>
      </c>
      <c r="D1756" s="4">
        <v>43348</v>
      </c>
      <c r="E1756" s="2">
        <v>7725</v>
      </c>
      <c r="F1756" s="3" t="s">
        <v>2</v>
      </c>
      <c r="G1756" s="3" t="s">
        <v>1</v>
      </c>
      <c r="H1756" s="3" t="s">
        <v>0</v>
      </c>
      <c r="I1756" s="2">
        <v>2018</v>
      </c>
      <c r="J1756" s="2">
        <v>300</v>
      </c>
      <c r="K1756" s="2">
        <v>80</v>
      </c>
      <c r="L1756" s="2">
        <v>0.7</v>
      </c>
      <c r="M1756" s="1">
        <v>0.26</v>
      </c>
      <c r="N1756" s="1">
        <v>3.4999999999999999E-6</v>
      </c>
      <c r="O1756" s="1">
        <v>8.9999999999999993E-3</v>
      </c>
      <c r="P1756" s="1">
        <v>8.9999999999999996E-7</v>
      </c>
      <c r="Q1756" s="1">
        <v>4.9120367781127104E-3</v>
      </c>
      <c r="R1756" s="1">
        <v>1.9166665553325699E-4</v>
      </c>
      <c r="S1756" s="16">
        <f t="shared" si="189"/>
        <v>0.2704699072959153</v>
      </c>
      <c r="T1756" s="16">
        <f t="shared" si="190"/>
        <v>2.0003009339951243E-2</v>
      </c>
      <c r="U1756" s="5">
        <f t="shared" si="191"/>
        <v>7.4101344464634329E-4</v>
      </c>
      <c r="V1756" s="18">
        <f t="shared" si="192"/>
        <v>5.4802765314934914E-5</v>
      </c>
      <c r="W1756" s="18">
        <f t="shared" si="193"/>
        <v>5.0418544089740124E-5</v>
      </c>
      <c r="X1756" s="5">
        <f>LOOKUP(G515,'Load Factor Adjustment'!$A$2:$A$15,'Load Factor Adjustment'!$D$2:$D$15)</f>
        <v>0.68571428571428572</v>
      </c>
      <c r="Y1756" s="5">
        <f t="shared" si="194"/>
        <v>5.0812350490034969E-4</v>
      </c>
      <c r="Z1756" s="18">
        <f t="shared" si="195"/>
        <v>3.4572715947250372E-5</v>
      </c>
    </row>
    <row r="1757" spans="1:26" ht="15" customHeight="1" x14ac:dyDescent="0.25">
      <c r="A1757" s="2">
        <v>2017</v>
      </c>
      <c r="B1757" s="2">
        <v>2959</v>
      </c>
      <c r="C1757" s="3" t="s">
        <v>7</v>
      </c>
      <c r="D1757" s="4">
        <v>43108</v>
      </c>
      <c r="E1757" s="2">
        <v>7726</v>
      </c>
      <c r="F1757" s="3" t="s">
        <v>5</v>
      </c>
      <c r="G1757" s="3" t="s">
        <v>15</v>
      </c>
      <c r="H1757" s="3" t="s">
        <v>4</v>
      </c>
      <c r="I1757" s="2">
        <v>1979</v>
      </c>
      <c r="J1757" s="2">
        <v>450</v>
      </c>
      <c r="K1757" s="2">
        <v>125</v>
      </c>
      <c r="L1757" s="2">
        <v>0.51</v>
      </c>
      <c r="M1757" s="1">
        <v>11.16</v>
      </c>
      <c r="N1757" s="1">
        <v>2.5999999999999998E-4</v>
      </c>
      <c r="O1757" s="1">
        <v>0.39600000000000002</v>
      </c>
      <c r="P1757" s="1">
        <v>2.8799999999999999E-5</v>
      </c>
      <c r="Q1757" s="1">
        <v>0.451562486999458</v>
      </c>
      <c r="R1757" s="1">
        <v>2.3450892047080899E-2</v>
      </c>
      <c r="S1757" s="16"/>
      <c r="T1757" s="16"/>
      <c r="U1757" s="5"/>
      <c r="V1757" s="18"/>
      <c r="W1757" s="18"/>
      <c r="X1757" s="5"/>
      <c r="Y1757" s="5"/>
      <c r="Z1757" s="18"/>
    </row>
    <row r="1758" spans="1:26" x14ac:dyDescent="0.25">
      <c r="A1758" s="2">
        <v>2017</v>
      </c>
      <c r="B1758" s="2">
        <v>2959</v>
      </c>
      <c r="C1758" s="3" t="s">
        <v>7</v>
      </c>
      <c r="D1758" s="4">
        <v>43108</v>
      </c>
      <c r="E1758" s="2">
        <v>7727</v>
      </c>
      <c r="F1758" s="3" t="s">
        <v>2</v>
      </c>
      <c r="G1758" s="3" t="s">
        <v>15</v>
      </c>
      <c r="H1758" s="3" t="s">
        <v>13</v>
      </c>
      <c r="I1758" s="2">
        <v>2011</v>
      </c>
      <c r="J1758" s="2">
        <v>450</v>
      </c>
      <c r="K1758" s="2">
        <v>110</v>
      </c>
      <c r="L1758" s="2">
        <v>0.51</v>
      </c>
      <c r="M1758" s="1">
        <v>2.3199999999999998</v>
      </c>
      <c r="N1758" s="1">
        <v>3.0000000000000001E-5</v>
      </c>
      <c r="O1758" s="1">
        <v>0.112</v>
      </c>
      <c r="P1758" s="1">
        <v>7.9999999999999996E-6</v>
      </c>
      <c r="Q1758" s="1">
        <v>6.6437868876325606E-2</v>
      </c>
      <c r="R1758" s="1">
        <v>3.61755955109953E-3</v>
      </c>
      <c r="S1758" s="16">
        <f t="shared" si="189"/>
        <v>0.38512461812313237</v>
      </c>
      <c r="T1758" s="16">
        <f t="shared" si="190"/>
        <v>1.9833332495981369E-2</v>
      </c>
      <c r="U1758" s="5">
        <f t="shared" si="191"/>
        <v>1.0551359400633763E-3</v>
      </c>
      <c r="V1758" s="18">
        <f t="shared" si="192"/>
        <v>5.4337897249264028E-5</v>
      </c>
      <c r="W1758" s="18">
        <f t="shared" si="193"/>
        <v>4.9990865469322904E-5</v>
      </c>
      <c r="X1758" s="5">
        <f>LOOKUP(G517,'Load Factor Adjustment'!$A$2:$A$15,'Load Factor Adjustment'!$D$2:$D$15)</f>
        <v>0.68571428571428572</v>
      </c>
      <c r="Y1758" s="5">
        <f t="shared" si="194"/>
        <v>7.2352178747202951E-4</v>
      </c>
      <c r="Z1758" s="18">
        <f t="shared" si="195"/>
        <v>3.4279450607535709E-5</v>
      </c>
    </row>
    <row r="1759" spans="1:26" ht="15" customHeight="1" x14ac:dyDescent="0.25">
      <c r="A1759" s="2">
        <v>2017</v>
      </c>
      <c r="B1759" s="2">
        <v>2960</v>
      </c>
      <c r="C1759" s="3" t="s">
        <v>10</v>
      </c>
      <c r="D1759" s="4">
        <v>43353</v>
      </c>
      <c r="E1759" s="2">
        <v>7728</v>
      </c>
      <c r="F1759" s="3" t="s">
        <v>5</v>
      </c>
      <c r="G1759" s="3" t="s">
        <v>1</v>
      </c>
      <c r="H1759" s="3" t="s">
        <v>4</v>
      </c>
      <c r="I1759" s="2">
        <v>1985</v>
      </c>
      <c r="J1759" s="2">
        <v>900</v>
      </c>
      <c r="K1759" s="2">
        <v>93</v>
      </c>
      <c r="L1759" s="2">
        <v>0.7</v>
      </c>
      <c r="M1759" s="1">
        <v>12.09</v>
      </c>
      <c r="N1759" s="1">
        <v>2.7999999999999998E-4</v>
      </c>
      <c r="O1759" s="1">
        <v>0.60499999999999998</v>
      </c>
      <c r="P1759" s="1">
        <v>4.3999999999999999E-5</v>
      </c>
      <c r="Q1759" s="1">
        <v>0.99781249865784205</v>
      </c>
      <c r="R1759" s="1">
        <v>7.3172916918703604E-2</v>
      </c>
      <c r="S1759" s="16"/>
      <c r="T1759" s="16"/>
      <c r="U1759" s="5"/>
      <c r="V1759" s="18"/>
      <c r="W1759" s="18"/>
      <c r="X1759" s="5"/>
      <c r="Y1759" s="5"/>
      <c r="Z1759" s="18"/>
    </row>
    <row r="1760" spans="1:26" x14ac:dyDescent="0.25">
      <c r="A1760" s="2">
        <v>2017</v>
      </c>
      <c r="B1760" s="2">
        <v>2960</v>
      </c>
      <c r="C1760" s="3" t="s">
        <v>10</v>
      </c>
      <c r="D1760" s="4">
        <v>43353</v>
      </c>
      <c r="E1760" s="2">
        <v>7748</v>
      </c>
      <c r="F1760" s="3" t="s">
        <v>2</v>
      </c>
      <c r="G1760" s="3" t="s">
        <v>1</v>
      </c>
      <c r="H1760" s="3" t="s">
        <v>0</v>
      </c>
      <c r="I1760" s="2">
        <v>2017</v>
      </c>
      <c r="J1760" s="2">
        <v>900</v>
      </c>
      <c r="K1760" s="2">
        <v>106</v>
      </c>
      <c r="L1760" s="2">
        <v>0.7</v>
      </c>
      <c r="M1760" s="1">
        <v>2.3199999999999998</v>
      </c>
      <c r="N1760" s="1">
        <v>3.0000000000000001E-5</v>
      </c>
      <c r="O1760" s="1">
        <v>0.112</v>
      </c>
      <c r="P1760" s="1">
        <v>7.9999999999999996E-6</v>
      </c>
      <c r="Q1760" s="1">
        <v>0.180715269535101</v>
      </c>
      <c r="R1760" s="1">
        <v>1.08944445067013E-2</v>
      </c>
      <c r="S1760" s="16">
        <f t="shared" si="189"/>
        <v>0.81709722912274108</v>
      </c>
      <c r="T1760" s="16">
        <f t="shared" si="190"/>
        <v>6.2278472412002302E-2</v>
      </c>
      <c r="U1760" s="5">
        <f t="shared" si="191"/>
        <v>2.2386225455417563E-3</v>
      </c>
      <c r="V1760" s="18">
        <f t="shared" si="192"/>
        <v>1.7062595181370493E-4</v>
      </c>
      <c r="W1760" s="18">
        <f t="shared" si="193"/>
        <v>1.5697587566860854E-4</v>
      </c>
      <c r="X1760" s="5">
        <f>LOOKUP(G519,'Load Factor Adjustment'!$A$2:$A$15,'Load Factor Adjustment'!$D$2:$D$15)</f>
        <v>0.68571428571428572</v>
      </c>
      <c r="Y1760" s="5">
        <f t="shared" si="194"/>
        <v>1.5350554598000615E-3</v>
      </c>
      <c r="Z1760" s="18">
        <f t="shared" si="195"/>
        <v>1.0764060045847443E-4</v>
      </c>
    </row>
    <row r="1761" spans="1:26" ht="15" customHeight="1" x14ac:dyDescent="0.25">
      <c r="A1761" s="2">
        <v>2017</v>
      </c>
      <c r="B1761" s="2">
        <v>2961</v>
      </c>
      <c r="C1761" s="3" t="s">
        <v>10</v>
      </c>
      <c r="D1761" s="4">
        <v>43362</v>
      </c>
      <c r="E1761" s="2">
        <v>7730</v>
      </c>
      <c r="F1761" s="3" t="s">
        <v>5</v>
      </c>
      <c r="G1761" s="3" t="s">
        <v>1</v>
      </c>
      <c r="H1761" s="3" t="s">
        <v>4</v>
      </c>
      <c r="I1761" s="2">
        <v>1978</v>
      </c>
      <c r="J1761" s="2">
        <v>250</v>
      </c>
      <c r="K1761" s="2">
        <v>72</v>
      </c>
      <c r="L1761" s="2">
        <v>0.7</v>
      </c>
      <c r="M1761" s="1">
        <v>12.09</v>
      </c>
      <c r="N1761" s="1">
        <v>2.7999999999999998E-4</v>
      </c>
      <c r="O1761" s="1">
        <v>0.60499999999999998</v>
      </c>
      <c r="P1761" s="1">
        <v>4.3999999999999999E-5</v>
      </c>
      <c r="Q1761" s="1">
        <v>0.21069444411816701</v>
      </c>
      <c r="R1761" s="1">
        <v>1.51250000598356E-2</v>
      </c>
      <c r="S1761" s="16"/>
      <c r="T1761" s="16"/>
      <c r="U1761" s="5"/>
      <c r="V1761" s="18"/>
      <c r="W1761" s="18"/>
      <c r="X1761" s="5"/>
      <c r="Y1761" s="5"/>
      <c r="Z1761" s="18"/>
    </row>
    <row r="1762" spans="1:26" x14ac:dyDescent="0.25">
      <c r="A1762" s="2">
        <v>2017</v>
      </c>
      <c r="B1762" s="2">
        <v>2961</v>
      </c>
      <c r="C1762" s="3" t="s">
        <v>10</v>
      </c>
      <c r="D1762" s="4">
        <v>43362</v>
      </c>
      <c r="E1762" s="2">
        <v>7731</v>
      </c>
      <c r="F1762" s="3" t="s">
        <v>2</v>
      </c>
      <c r="G1762" s="3" t="s">
        <v>1</v>
      </c>
      <c r="H1762" s="3" t="s">
        <v>0</v>
      </c>
      <c r="I1762" s="2">
        <v>2018</v>
      </c>
      <c r="J1762" s="2">
        <v>250</v>
      </c>
      <c r="K1762" s="2">
        <v>98</v>
      </c>
      <c r="L1762" s="2">
        <v>0.7</v>
      </c>
      <c r="M1762" s="1">
        <v>0.26</v>
      </c>
      <c r="N1762" s="1">
        <v>3.4999999999999999E-6</v>
      </c>
      <c r="O1762" s="1">
        <v>8.9999999999999993E-3</v>
      </c>
      <c r="P1762" s="1">
        <v>8.9999999999999996E-7</v>
      </c>
      <c r="Q1762" s="1">
        <v>4.9978295968473403E-3</v>
      </c>
      <c r="R1762" s="1">
        <v>1.91406238825278E-4</v>
      </c>
      <c r="S1762" s="16">
        <f t="shared" si="189"/>
        <v>0.20569661452131968</v>
      </c>
      <c r="T1762" s="16">
        <f t="shared" si="190"/>
        <v>1.4933593821010321E-2</v>
      </c>
      <c r="U1762" s="5">
        <f t="shared" si="191"/>
        <v>5.6355236855156073E-4</v>
      </c>
      <c r="V1762" s="18">
        <f t="shared" si="192"/>
        <v>4.0913955674000879E-5</v>
      </c>
      <c r="W1762" s="18">
        <f t="shared" si="193"/>
        <v>3.764083922008081E-5</v>
      </c>
      <c r="X1762" s="5">
        <f>LOOKUP(G521,'Load Factor Adjustment'!$A$2:$A$15,'Load Factor Adjustment'!$D$2:$D$15)</f>
        <v>0.68571428571428572</v>
      </c>
      <c r="Y1762" s="5">
        <f t="shared" si="194"/>
        <v>3.8643590986392739E-4</v>
      </c>
      <c r="Z1762" s="18">
        <f t="shared" si="195"/>
        <v>2.5810861179483985E-5</v>
      </c>
    </row>
    <row r="1763" spans="1:26" ht="15" customHeight="1" x14ac:dyDescent="0.25">
      <c r="A1763" s="2">
        <v>2018</v>
      </c>
      <c r="B1763" s="2">
        <v>2962</v>
      </c>
      <c r="C1763" s="3" t="s">
        <v>9</v>
      </c>
      <c r="D1763" s="4">
        <v>43325</v>
      </c>
      <c r="E1763" s="2">
        <v>7698</v>
      </c>
      <c r="F1763" s="3" t="s">
        <v>5</v>
      </c>
      <c r="G1763" s="3" t="s">
        <v>22</v>
      </c>
      <c r="H1763" s="3" t="s">
        <v>4</v>
      </c>
      <c r="I1763" s="2">
        <v>1997</v>
      </c>
      <c r="J1763" s="2">
        <v>500</v>
      </c>
      <c r="K1763" s="2">
        <v>60</v>
      </c>
      <c r="L1763" s="2">
        <v>0.37</v>
      </c>
      <c r="M1763" s="1">
        <v>8.17</v>
      </c>
      <c r="N1763" s="1">
        <v>1.9000000000000001E-4</v>
      </c>
      <c r="O1763" s="1">
        <v>0.47899999999999998</v>
      </c>
      <c r="P1763" s="1">
        <v>3.6100000000000003E-5</v>
      </c>
      <c r="Q1763" s="1">
        <v>0.127860453214451</v>
      </c>
      <c r="R1763" s="1">
        <v>1.11611771833839E-2</v>
      </c>
      <c r="S1763" s="16"/>
      <c r="T1763" s="16"/>
      <c r="U1763" s="5"/>
      <c r="V1763" s="18"/>
      <c r="W1763" s="18"/>
      <c r="X1763" s="5"/>
      <c r="Y1763" s="5"/>
      <c r="Z1763" s="18"/>
    </row>
    <row r="1764" spans="1:26" x14ac:dyDescent="0.25">
      <c r="A1764" s="2">
        <v>2018</v>
      </c>
      <c r="B1764" s="2">
        <v>2962</v>
      </c>
      <c r="C1764" s="3" t="s">
        <v>9</v>
      </c>
      <c r="D1764" s="4">
        <v>43325</v>
      </c>
      <c r="E1764" s="2">
        <v>7699</v>
      </c>
      <c r="F1764" s="3" t="s">
        <v>2</v>
      </c>
      <c r="G1764" s="3" t="s">
        <v>22</v>
      </c>
      <c r="H1764" s="3" t="s">
        <v>0</v>
      </c>
      <c r="I1764" s="2">
        <v>2017</v>
      </c>
      <c r="J1764" s="2">
        <v>500</v>
      </c>
      <c r="K1764" s="2">
        <v>74</v>
      </c>
      <c r="L1764" s="2">
        <v>0.37</v>
      </c>
      <c r="M1764" s="1">
        <v>2.74</v>
      </c>
      <c r="N1764" s="1">
        <v>3.6000000000000001E-5</v>
      </c>
      <c r="O1764" s="1">
        <v>8.9999999999999993E-3</v>
      </c>
      <c r="P1764" s="1">
        <v>8.9999999999999996E-7</v>
      </c>
      <c r="Q1764" s="1">
        <v>4.27057988022869E-2</v>
      </c>
      <c r="R1764" s="1">
        <v>1.6976686047724901E-4</v>
      </c>
      <c r="S1764" s="16">
        <f t="shared" si="189"/>
        <v>8.5154654412164105E-2</v>
      </c>
      <c r="T1764" s="16">
        <f t="shared" si="190"/>
        <v>1.0991410322906651E-2</v>
      </c>
      <c r="U1764" s="5">
        <f t="shared" si="191"/>
        <v>2.3330042304702493E-4</v>
      </c>
      <c r="V1764" s="18">
        <f t="shared" si="192"/>
        <v>3.0113452939470277E-5</v>
      </c>
      <c r="W1764" s="18">
        <f t="shared" si="193"/>
        <v>2.7704376704312656E-5</v>
      </c>
      <c r="X1764" s="5">
        <f>LOOKUP(G523,'Load Factor Adjustment'!$A$2:$A$15,'Load Factor Adjustment'!$D$2:$D$15)</f>
        <v>0.68571428571428572</v>
      </c>
      <c r="Y1764" s="5">
        <f t="shared" si="194"/>
        <v>1.5997743294653139E-4</v>
      </c>
      <c r="Z1764" s="18">
        <f t="shared" si="195"/>
        <v>1.8997286882957251E-5</v>
      </c>
    </row>
    <row r="1765" spans="1:26" ht="15" customHeight="1" x14ac:dyDescent="0.25">
      <c r="A1765" s="2">
        <v>2017</v>
      </c>
      <c r="B1765" s="2">
        <v>2963</v>
      </c>
      <c r="C1765" s="3" t="s">
        <v>9</v>
      </c>
      <c r="D1765" s="4">
        <v>43349</v>
      </c>
      <c r="E1765" s="2">
        <v>7696</v>
      </c>
      <c r="F1765" s="3" t="s">
        <v>5</v>
      </c>
      <c r="G1765" s="3" t="s">
        <v>1</v>
      </c>
      <c r="H1765" s="3" t="s">
        <v>4</v>
      </c>
      <c r="I1765" s="2">
        <v>1993</v>
      </c>
      <c r="J1765" s="2">
        <v>800</v>
      </c>
      <c r="K1765" s="2">
        <v>71</v>
      </c>
      <c r="L1765" s="2">
        <v>0.7</v>
      </c>
      <c r="M1765" s="1">
        <v>8.17</v>
      </c>
      <c r="N1765" s="1">
        <v>1.9000000000000001E-4</v>
      </c>
      <c r="O1765" s="1">
        <v>0.47899999999999998</v>
      </c>
      <c r="P1765" s="1">
        <v>3.6100000000000003E-5</v>
      </c>
      <c r="Q1765" s="1">
        <v>0.45799382592023302</v>
      </c>
      <c r="R1765" s="1">
        <v>3.9979134372518203E-2</v>
      </c>
      <c r="S1765" s="16"/>
      <c r="T1765" s="16"/>
      <c r="U1765" s="5"/>
      <c r="V1765" s="18"/>
      <c r="W1765" s="18"/>
      <c r="X1765" s="5"/>
      <c r="Y1765" s="5"/>
      <c r="Z1765" s="18"/>
    </row>
    <row r="1766" spans="1:26" x14ac:dyDescent="0.25">
      <c r="A1766" s="2">
        <v>2017</v>
      </c>
      <c r="B1766" s="2">
        <v>2963</v>
      </c>
      <c r="C1766" s="3" t="s">
        <v>9</v>
      </c>
      <c r="D1766" s="4">
        <v>43349</v>
      </c>
      <c r="E1766" s="2">
        <v>7697</v>
      </c>
      <c r="F1766" s="3" t="s">
        <v>2</v>
      </c>
      <c r="G1766" s="3" t="s">
        <v>1</v>
      </c>
      <c r="H1766" s="3" t="s">
        <v>0</v>
      </c>
      <c r="I1766" s="2">
        <v>2017</v>
      </c>
      <c r="J1766" s="2">
        <v>800</v>
      </c>
      <c r="K1766" s="2">
        <v>74</v>
      </c>
      <c r="L1766" s="2">
        <v>0.7</v>
      </c>
      <c r="M1766" s="1">
        <v>2.74</v>
      </c>
      <c r="N1766" s="1">
        <v>3.6000000000000001E-5</v>
      </c>
      <c r="O1766" s="1">
        <v>8.9999999999999993E-3</v>
      </c>
      <c r="P1766" s="1">
        <v>8.9999999999999996E-7</v>
      </c>
      <c r="Q1766" s="1">
        <v>0.13173827002974001</v>
      </c>
      <c r="R1766" s="1">
        <v>5.7555552348681005E-4</v>
      </c>
      <c r="S1766" s="16">
        <f t="shared" si="189"/>
        <v>0.32625555589049304</v>
      </c>
      <c r="T1766" s="16">
        <f t="shared" si="190"/>
        <v>3.9403578849031395E-2</v>
      </c>
      <c r="U1766" s="5">
        <f t="shared" si="191"/>
        <v>8.9385083805614528E-4</v>
      </c>
      <c r="V1766" s="18">
        <f t="shared" si="192"/>
        <v>1.0795501054529149E-4</v>
      </c>
      <c r="W1766" s="18">
        <f t="shared" si="193"/>
        <v>9.9318609701668181E-5</v>
      </c>
      <c r="X1766" s="5">
        <f>LOOKUP(G525,'Load Factor Adjustment'!$A$2:$A$15,'Load Factor Adjustment'!$D$2:$D$15)</f>
        <v>0.68571428571428572</v>
      </c>
      <c r="Y1766" s="5">
        <f t="shared" si="194"/>
        <v>6.1292628895278538E-4</v>
      </c>
      <c r="Z1766" s="18">
        <f t="shared" si="195"/>
        <v>6.8104189509715331E-5</v>
      </c>
    </row>
    <row r="1767" spans="1:26" ht="15" customHeight="1" x14ac:dyDescent="0.25">
      <c r="A1767" s="2">
        <v>2018</v>
      </c>
      <c r="B1767" s="2">
        <v>2964</v>
      </c>
      <c r="C1767" s="3" t="s">
        <v>9</v>
      </c>
      <c r="D1767" s="4">
        <v>43327</v>
      </c>
      <c r="E1767" s="2">
        <v>7736</v>
      </c>
      <c r="F1767" s="3" t="s">
        <v>5</v>
      </c>
      <c r="G1767" s="3" t="s">
        <v>1</v>
      </c>
      <c r="H1767" s="3" t="s">
        <v>4</v>
      </c>
      <c r="I1767" s="2">
        <v>1977</v>
      </c>
      <c r="J1767" s="2">
        <v>250</v>
      </c>
      <c r="K1767" s="2">
        <v>84</v>
      </c>
      <c r="L1767" s="2">
        <v>0.7</v>
      </c>
      <c r="M1767" s="1">
        <v>12.09</v>
      </c>
      <c r="N1767" s="1">
        <v>2.7999999999999998E-4</v>
      </c>
      <c r="O1767" s="1">
        <v>0.60499999999999998</v>
      </c>
      <c r="P1767" s="1">
        <v>4.3999999999999999E-5</v>
      </c>
      <c r="Q1767" s="1">
        <v>0.24807870334500401</v>
      </c>
      <c r="R1767" s="1">
        <v>1.8002314881336499E-2</v>
      </c>
      <c r="S1767" s="16"/>
      <c r="T1767" s="16"/>
      <c r="U1767" s="5"/>
      <c r="V1767" s="18"/>
      <c r="W1767" s="18"/>
      <c r="X1767" s="5"/>
      <c r="Y1767" s="5"/>
      <c r="Z1767" s="18"/>
    </row>
    <row r="1768" spans="1:26" x14ac:dyDescent="0.25">
      <c r="A1768" s="2">
        <v>2018</v>
      </c>
      <c r="B1768" s="2">
        <v>2964</v>
      </c>
      <c r="C1768" s="3" t="s">
        <v>9</v>
      </c>
      <c r="D1768" s="4">
        <v>43327</v>
      </c>
      <c r="E1768" s="2">
        <v>7695</v>
      </c>
      <c r="F1768" s="3" t="s">
        <v>2</v>
      </c>
      <c r="G1768" s="3" t="s">
        <v>1</v>
      </c>
      <c r="H1768" s="3" t="s">
        <v>0</v>
      </c>
      <c r="I1768" s="2">
        <v>2017</v>
      </c>
      <c r="J1768" s="2">
        <v>250</v>
      </c>
      <c r="K1768" s="2">
        <v>100</v>
      </c>
      <c r="L1768" s="2">
        <v>0.7</v>
      </c>
      <c r="M1768" s="1">
        <v>0.26</v>
      </c>
      <c r="N1768" s="1">
        <v>3.9999999999999998E-6</v>
      </c>
      <c r="O1768" s="1">
        <v>8.9999999999999993E-3</v>
      </c>
      <c r="P1768" s="1">
        <v>3.9999999999999998E-7</v>
      </c>
      <c r="Q1768" s="1">
        <v>5.1118824447860698E-3</v>
      </c>
      <c r="R1768" s="1">
        <v>1.83256162357809E-4</v>
      </c>
      <c r="S1768" s="16">
        <f t="shared" si="189"/>
        <v>0.24296682090021793</v>
      </c>
      <c r="T1768" s="16">
        <f t="shared" si="190"/>
        <v>1.7819058718978691E-2</v>
      </c>
      <c r="U1768" s="5">
        <f t="shared" si="191"/>
        <v>6.6566252301429574E-4</v>
      </c>
      <c r="V1768" s="18">
        <f t="shared" si="192"/>
        <v>4.8819338956106003E-5</v>
      </c>
      <c r="W1768" s="18">
        <f t="shared" si="193"/>
        <v>4.4913791839617525E-5</v>
      </c>
      <c r="X1768" s="5">
        <f>LOOKUP(G527,'Load Factor Adjustment'!$A$2:$A$15,'Load Factor Adjustment'!$D$2:$D$15)</f>
        <v>0.68571428571428572</v>
      </c>
      <c r="Y1768" s="5">
        <f t="shared" si="194"/>
        <v>4.564543014955171E-4</v>
      </c>
      <c r="Z1768" s="18">
        <f t="shared" si="195"/>
        <v>3.0798028690023446E-5</v>
      </c>
    </row>
    <row r="1769" spans="1:26" ht="15" customHeight="1" x14ac:dyDescent="0.25">
      <c r="A1769" s="2">
        <v>2015</v>
      </c>
      <c r="B1769" s="2">
        <v>2965</v>
      </c>
      <c r="C1769" s="3" t="s">
        <v>9</v>
      </c>
      <c r="D1769" s="4">
        <v>43340</v>
      </c>
      <c r="E1769" s="2">
        <v>7737</v>
      </c>
      <c r="F1769" s="3" t="s">
        <v>5</v>
      </c>
      <c r="G1769" s="3" t="s">
        <v>1</v>
      </c>
      <c r="H1769" s="3" t="s">
        <v>4</v>
      </c>
      <c r="I1769" s="2">
        <v>1982</v>
      </c>
      <c r="J1769" s="2">
        <v>500</v>
      </c>
      <c r="K1769" s="2">
        <v>187</v>
      </c>
      <c r="L1769" s="2">
        <v>0.7</v>
      </c>
      <c r="M1769" s="1">
        <v>10.23</v>
      </c>
      <c r="N1769" s="1">
        <v>2.4000000000000001E-4</v>
      </c>
      <c r="O1769" s="1">
        <v>0.39600000000000002</v>
      </c>
      <c r="P1769" s="1">
        <v>2.8799999999999999E-5</v>
      </c>
      <c r="Q1769" s="1">
        <v>0.945821704877715</v>
      </c>
      <c r="R1769" s="1">
        <v>5.3502776018964499E-2</v>
      </c>
      <c r="S1769" s="16"/>
      <c r="T1769" s="16"/>
      <c r="U1769" s="5"/>
      <c r="V1769" s="18"/>
      <c r="W1769" s="18"/>
      <c r="X1769" s="5"/>
      <c r="Y1769" s="5"/>
      <c r="Z1769" s="18"/>
    </row>
    <row r="1770" spans="1:26" x14ac:dyDescent="0.25">
      <c r="A1770" s="2">
        <v>2015</v>
      </c>
      <c r="B1770" s="2">
        <v>2965</v>
      </c>
      <c r="C1770" s="3" t="s">
        <v>9</v>
      </c>
      <c r="D1770" s="4">
        <v>43340</v>
      </c>
      <c r="E1770" s="2">
        <v>7738</v>
      </c>
      <c r="F1770" s="3" t="s">
        <v>2</v>
      </c>
      <c r="G1770" s="3" t="s">
        <v>1</v>
      </c>
      <c r="H1770" s="3" t="s">
        <v>0</v>
      </c>
      <c r="I1770" s="2">
        <v>2016</v>
      </c>
      <c r="J1770" s="2">
        <v>500</v>
      </c>
      <c r="K1770" s="2">
        <v>115</v>
      </c>
      <c r="L1770" s="2">
        <v>0.7</v>
      </c>
      <c r="M1770" s="1">
        <v>0.26</v>
      </c>
      <c r="N1770" s="1">
        <v>3.9999999999999998E-6</v>
      </c>
      <c r="O1770" s="1">
        <v>8.9999999999999993E-3</v>
      </c>
      <c r="P1770" s="1">
        <v>3.9999999999999998E-7</v>
      </c>
      <c r="Q1770" s="1">
        <v>1.1979166038423099E-2</v>
      </c>
      <c r="R1770" s="1">
        <v>4.4367281527972501E-4</v>
      </c>
      <c r="S1770" s="16">
        <f t="shared" si="189"/>
        <v>0.93384253883929191</v>
      </c>
      <c r="T1770" s="16">
        <f t="shared" si="190"/>
        <v>5.3059103203684774E-2</v>
      </c>
      <c r="U1770" s="5">
        <f t="shared" si="191"/>
        <v>2.5584727091487449E-3</v>
      </c>
      <c r="V1770" s="18">
        <f t="shared" si="192"/>
        <v>1.4536740603749253E-4</v>
      </c>
      <c r="W1770" s="18">
        <f t="shared" si="193"/>
        <v>1.3373801355449314E-4</v>
      </c>
      <c r="X1770" s="5">
        <f>LOOKUP(G529,'Load Factor Adjustment'!$A$2:$A$15,'Load Factor Adjustment'!$D$2:$D$15)</f>
        <v>0.97560975609756106</v>
      </c>
      <c r="Y1770" s="5">
        <f t="shared" si="194"/>
        <v>2.4960709357548733E-3</v>
      </c>
      <c r="Z1770" s="18">
        <f t="shared" si="195"/>
        <v>1.3047611078487138E-4</v>
      </c>
    </row>
    <row r="1771" spans="1:26" ht="15" customHeight="1" x14ac:dyDescent="0.25">
      <c r="A1771" s="2">
        <v>2017</v>
      </c>
      <c r="B1771" s="2">
        <v>2966</v>
      </c>
      <c r="C1771" s="3" t="s">
        <v>9</v>
      </c>
      <c r="D1771" s="4">
        <v>43367</v>
      </c>
      <c r="E1771" s="2">
        <v>7739</v>
      </c>
      <c r="F1771" s="3" t="s">
        <v>5</v>
      </c>
      <c r="G1771" s="3" t="s">
        <v>21</v>
      </c>
      <c r="H1771" s="3" t="s">
        <v>4</v>
      </c>
      <c r="I1771" s="2">
        <v>1967</v>
      </c>
      <c r="J1771" s="2">
        <v>1000</v>
      </c>
      <c r="K1771" s="2">
        <v>130</v>
      </c>
      <c r="L1771" s="2">
        <v>0.4</v>
      </c>
      <c r="M1771" s="1">
        <v>13.02</v>
      </c>
      <c r="N1771" s="1">
        <v>2.9999999999999997E-4</v>
      </c>
      <c r="O1771" s="1">
        <v>0.55400000000000005</v>
      </c>
      <c r="P1771" s="1">
        <v>4.0299999999999997E-5</v>
      </c>
      <c r="Q1771" s="1">
        <v>0.95264555288074704</v>
      </c>
      <c r="R1771" s="1">
        <v>5.9474429718141597E-2</v>
      </c>
      <c r="S1771" s="16"/>
      <c r="T1771" s="16"/>
      <c r="U1771" s="5"/>
      <c r="V1771" s="18"/>
      <c r="W1771" s="18"/>
      <c r="X1771" s="5"/>
      <c r="Y1771" s="5"/>
      <c r="Z1771" s="18"/>
    </row>
    <row r="1772" spans="1:26" x14ac:dyDescent="0.25">
      <c r="A1772" s="2">
        <v>2017</v>
      </c>
      <c r="B1772" s="2">
        <v>2966</v>
      </c>
      <c r="C1772" s="3" t="s">
        <v>9</v>
      </c>
      <c r="D1772" s="4">
        <v>43367</v>
      </c>
      <c r="E1772" s="2">
        <v>7740</v>
      </c>
      <c r="F1772" s="3" t="s">
        <v>2</v>
      </c>
      <c r="G1772" s="3" t="s">
        <v>21</v>
      </c>
      <c r="H1772" s="3" t="s">
        <v>0</v>
      </c>
      <c r="I1772" s="2">
        <v>2018</v>
      </c>
      <c r="J1772" s="2">
        <v>1000</v>
      </c>
      <c r="K1772" s="2">
        <v>110</v>
      </c>
      <c r="L1772" s="2">
        <v>0.4</v>
      </c>
      <c r="M1772" s="1">
        <v>0.26</v>
      </c>
      <c r="N1772" s="1">
        <v>3.9999999999999998E-6</v>
      </c>
      <c r="O1772" s="1">
        <v>8.9999999999999993E-3</v>
      </c>
      <c r="P1772" s="1">
        <v>3.9999999999999998E-7</v>
      </c>
      <c r="Q1772" s="1">
        <v>1.3580246650952201E-2</v>
      </c>
      <c r="R1772" s="1">
        <v>5.3350969046914696E-4</v>
      </c>
      <c r="S1772" s="16">
        <f t="shared" si="189"/>
        <v>0.93906530622979478</v>
      </c>
      <c r="T1772" s="16">
        <f t="shared" si="190"/>
        <v>5.8940920027672448E-2</v>
      </c>
      <c r="U1772" s="5">
        <f t="shared" si="191"/>
        <v>2.5727816609035473E-3</v>
      </c>
      <c r="V1772" s="18">
        <f t="shared" si="192"/>
        <v>1.6148197267855467E-4</v>
      </c>
      <c r="W1772" s="18">
        <f t="shared" si="193"/>
        <v>1.4856341486427029E-4</v>
      </c>
      <c r="X1772" s="5">
        <f>LOOKUP(G531,'Load Factor Adjustment'!$A$2:$A$15,'Load Factor Adjustment'!$D$2:$D$15)</f>
        <v>0.97560975609756106</v>
      </c>
      <c r="Y1772" s="5">
        <f t="shared" si="194"/>
        <v>2.5100308886863878E-3</v>
      </c>
      <c r="Z1772" s="18">
        <f t="shared" si="195"/>
        <v>1.4493991694075151E-4</v>
      </c>
    </row>
    <row r="1773" spans="1:26" ht="15" customHeight="1" x14ac:dyDescent="0.25">
      <c r="A1773" s="2">
        <v>2018</v>
      </c>
      <c r="B1773" s="2">
        <v>2967</v>
      </c>
      <c r="C1773" s="3" t="s">
        <v>9</v>
      </c>
      <c r="D1773" s="4">
        <v>43342</v>
      </c>
      <c r="E1773" s="2">
        <v>7741</v>
      </c>
      <c r="F1773" s="3" t="s">
        <v>5</v>
      </c>
      <c r="G1773" s="3" t="s">
        <v>1</v>
      </c>
      <c r="H1773" s="3" t="s">
        <v>4</v>
      </c>
      <c r="I1773" s="2">
        <v>1975</v>
      </c>
      <c r="J1773" s="2">
        <v>300</v>
      </c>
      <c r="K1773" s="2">
        <v>76</v>
      </c>
      <c r="L1773" s="2">
        <v>0.7</v>
      </c>
      <c r="M1773" s="1">
        <v>12.09</v>
      </c>
      <c r="N1773" s="1">
        <v>2.7999999999999998E-4</v>
      </c>
      <c r="O1773" s="1">
        <v>0.60499999999999998</v>
      </c>
      <c r="P1773" s="1">
        <v>4.3999999999999999E-5</v>
      </c>
      <c r="Q1773" s="1">
        <v>0.27180555518994998</v>
      </c>
      <c r="R1773" s="1">
        <v>1.9932407476062598E-2</v>
      </c>
      <c r="S1773" s="16"/>
      <c r="T1773" s="16"/>
      <c r="U1773" s="5"/>
      <c r="V1773" s="18"/>
      <c r="W1773" s="18"/>
      <c r="X1773" s="5"/>
      <c r="Y1773" s="5"/>
      <c r="Z1773" s="18"/>
    </row>
    <row r="1774" spans="1:26" x14ac:dyDescent="0.25">
      <c r="A1774" s="2">
        <v>2018</v>
      </c>
      <c r="B1774" s="2">
        <v>2967</v>
      </c>
      <c r="C1774" s="3" t="s">
        <v>9</v>
      </c>
      <c r="D1774" s="4">
        <v>43342</v>
      </c>
      <c r="E1774" s="2">
        <v>7742</v>
      </c>
      <c r="F1774" s="3" t="s">
        <v>2</v>
      </c>
      <c r="G1774" s="3" t="s">
        <v>1</v>
      </c>
      <c r="H1774" s="3" t="s">
        <v>0</v>
      </c>
      <c r="I1774" s="2">
        <v>2018</v>
      </c>
      <c r="J1774" s="2">
        <v>300</v>
      </c>
      <c r="K1774" s="2">
        <v>80</v>
      </c>
      <c r="L1774" s="2">
        <v>0.7</v>
      </c>
      <c r="M1774" s="1">
        <v>0.26</v>
      </c>
      <c r="N1774" s="1">
        <v>3.4999999999999999E-6</v>
      </c>
      <c r="O1774" s="1">
        <v>8.9999999999999993E-3</v>
      </c>
      <c r="P1774" s="1">
        <v>8.9999999999999996E-7</v>
      </c>
      <c r="Q1774" s="1">
        <v>4.9120367781127104E-3</v>
      </c>
      <c r="R1774" s="1">
        <v>1.9166665553325699E-4</v>
      </c>
      <c r="S1774" s="16">
        <f t="shared" si="189"/>
        <v>0.26689351841183728</v>
      </c>
      <c r="T1774" s="16">
        <f t="shared" si="190"/>
        <v>1.9740740820529342E-2</v>
      </c>
      <c r="U1774" s="5">
        <f t="shared" si="191"/>
        <v>7.3121511893654053E-4</v>
      </c>
      <c r="V1774" s="18">
        <f t="shared" si="192"/>
        <v>5.4084221426107788E-5</v>
      </c>
      <c r="W1774" s="18">
        <f t="shared" si="193"/>
        <v>4.9757483712019168E-5</v>
      </c>
      <c r="X1774" s="5">
        <f>LOOKUP(G533,'Load Factor Adjustment'!$A$2:$A$15,'Load Factor Adjustment'!$D$2:$D$15)</f>
        <v>0.68571428571428572</v>
      </c>
      <c r="Y1774" s="5">
        <f t="shared" si="194"/>
        <v>5.0140465298505632E-4</v>
      </c>
      <c r="Z1774" s="18">
        <f t="shared" si="195"/>
        <v>3.4119417402527428E-5</v>
      </c>
    </row>
    <row r="1775" spans="1:26" ht="15" customHeight="1" x14ac:dyDescent="0.25">
      <c r="A1775" s="2">
        <v>2018</v>
      </c>
      <c r="B1775" s="2">
        <v>2968</v>
      </c>
      <c r="C1775" s="3" t="s">
        <v>9</v>
      </c>
      <c r="D1775" s="4">
        <v>43327</v>
      </c>
      <c r="E1775" s="2">
        <v>7743</v>
      </c>
      <c r="F1775" s="3" t="s">
        <v>5</v>
      </c>
      <c r="G1775" s="3" t="s">
        <v>1</v>
      </c>
      <c r="H1775" s="3" t="s">
        <v>8</v>
      </c>
      <c r="I1775" s="2">
        <v>1999</v>
      </c>
      <c r="J1775" s="2">
        <v>400</v>
      </c>
      <c r="K1775" s="2">
        <v>100</v>
      </c>
      <c r="L1775" s="2">
        <v>0.7</v>
      </c>
      <c r="M1775" s="1">
        <v>6.54</v>
      </c>
      <c r="N1775" s="1">
        <v>1.4999999999999999E-4</v>
      </c>
      <c r="O1775" s="1">
        <v>0.30399999999999999</v>
      </c>
      <c r="P1775" s="1">
        <v>2.2099999999999998E-5</v>
      </c>
      <c r="Q1775" s="1">
        <v>0.246296293035518</v>
      </c>
      <c r="R1775" s="1">
        <v>1.59308633620944E-2</v>
      </c>
      <c r="S1775" s="16"/>
      <c r="T1775" s="16"/>
      <c r="U1775" s="5"/>
      <c r="V1775" s="18"/>
      <c r="W1775" s="18"/>
      <c r="X1775" s="5"/>
      <c r="Y1775" s="5"/>
      <c r="Z1775" s="18"/>
    </row>
    <row r="1776" spans="1:26" x14ac:dyDescent="0.25">
      <c r="A1776" s="2">
        <v>2018</v>
      </c>
      <c r="B1776" s="2">
        <v>2968</v>
      </c>
      <c r="C1776" s="3" t="s">
        <v>9</v>
      </c>
      <c r="D1776" s="4">
        <v>43327</v>
      </c>
      <c r="E1776" s="2">
        <v>7744</v>
      </c>
      <c r="F1776" s="3" t="s">
        <v>2</v>
      </c>
      <c r="G1776" s="3" t="s">
        <v>1</v>
      </c>
      <c r="H1776" s="3" t="s">
        <v>0</v>
      </c>
      <c r="I1776" s="2">
        <v>2017</v>
      </c>
      <c r="J1776" s="2">
        <v>400</v>
      </c>
      <c r="K1776" s="2">
        <v>100</v>
      </c>
      <c r="L1776" s="2">
        <v>0.7</v>
      </c>
      <c r="M1776" s="1">
        <v>0.26</v>
      </c>
      <c r="N1776" s="1">
        <v>3.9999999999999998E-6</v>
      </c>
      <c r="O1776" s="1">
        <v>8.9999999999999993E-3</v>
      </c>
      <c r="P1776" s="1">
        <v>3.9999999999999998E-7</v>
      </c>
      <c r="Q1776" s="1">
        <v>8.2716045024396993E-3</v>
      </c>
      <c r="R1776" s="1">
        <v>3.0246911898227399E-4</v>
      </c>
      <c r="S1776" s="16">
        <f t="shared" si="189"/>
        <v>0.23802468853307832</v>
      </c>
      <c r="T1776" s="16">
        <f t="shared" si="190"/>
        <v>1.5628394243112124E-2</v>
      </c>
      <c r="U1776" s="5">
        <f t="shared" si="191"/>
        <v>6.5212243433720085E-4</v>
      </c>
      <c r="V1776" s="18">
        <f t="shared" si="192"/>
        <v>4.2817518474279792E-5</v>
      </c>
      <c r="W1776" s="18">
        <f t="shared" si="193"/>
        <v>3.9392116996337408E-5</v>
      </c>
      <c r="X1776" s="5">
        <f>LOOKUP(G535,'Load Factor Adjustment'!$A$2:$A$15,'Load Factor Adjustment'!$D$2:$D$15)</f>
        <v>0.68571428571428572</v>
      </c>
      <c r="Y1776" s="5">
        <f t="shared" si="194"/>
        <v>4.4716966925979485E-4</v>
      </c>
      <c r="Z1776" s="18">
        <f t="shared" si="195"/>
        <v>2.7011737368917081E-5</v>
      </c>
    </row>
    <row r="1777" spans="1:26" ht="15" customHeight="1" x14ac:dyDescent="0.25">
      <c r="A1777" s="2">
        <v>2018</v>
      </c>
      <c r="B1777" s="2">
        <v>2969</v>
      </c>
      <c r="C1777" s="3" t="s">
        <v>9</v>
      </c>
      <c r="D1777" s="4">
        <v>43368</v>
      </c>
      <c r="E1777" s="2">
        <v>7745</v>
      </c>
      <c r="F1777" s="3" t="s">
        <v>5</v>
      </c>
      <c r="G1777" s="3" t="s">
        <v>1</v>
      </c>
      <c r="H1777" s="3" t="s">
        <v>4</v>
      </c>
      <c r="I1777" s="2">
        <v>1978</v>
      </c>
      <c r="J1777" s="2">
        <v>400</v>
      </c>
      <c r="K1777" s="2">
        <v>84</v>
      </c>
      <c r="L1777" s="2">
        <v>0.7</v>
      </c>
      <c r="M1777" s="1">
        <v>12.09</v>
      </c>
      <c r="N1777" s="1">
        <v>2.7999999999999998E-4</v>
      </c>
      <c r="O1777" s="1">
        <v>0.60499999999999998</v>
      </c>
      <c r="P1777" s="1">
        <v>4.3999999999999999E-5</v>
      </c>
      <c r="Q1777" s="1">
        <v>0.40055555501676798</v>
      </c>
      <c r="R1777" s="1">
        <v>2.93740741752502E-2</v>
      </c>
      <c r="S1777" s="16"/>
      <c r="T1777" s="16"/>
      <c r="U1777" s="5"/>
      <c r="V1777" s="18"/>
      <c r="W1777" s="18"/>
      <c r="X1777" s="5"/>
      <c r="Y1777" s="5"/>
      <c r="Z1777" s="18"/>
    </row>
    <row r="1778" spans="1:26" x14ac:dyDescent="0.25">
      <c r="A1778" s="2">
        <v>2018</v>
      </c>
      <c r="B1778" s="2">
        <v>2969</v>
      </c>
      <c r="C1778" s="3" t="s">
        <v>9</v>
      </c>
      <c r="D1778" s="4">
        <v>43368</v>
      </c>
      <c r="E1778" s="2">
        <v>7746</v>
      </c>
      <c r="F1778" s="3" t="s">
        <v>2</v>
      </c>
      <c r="G1778" s="3" t="s">
        <v>1</v>
      </c>
      <c r="H1778" s="3" t="s">
        <v>0</v>
      </c>
      <c r="I1778" s="2">
        <v>2018</v>
      </c>
      <c r="J1778" s="2">
        <v>400</v>
      </c>
      <c r="K1778" s="2">
        <v>100</v>
      </c>
      <c r="L1778" s="2">
        <v>0.7</v>
      </c>
      <c r="M1778" s="1">
        <v>0.26</v>
      </c>
      <c r="N1778" s="1">
        <v>3.9999999999999998E-6</v>
      </c>
      <c r="O1778" s="1">
        <v>8.9999999999999993E-3</v>
      </c>
      <c r="P1778" s="1">
        <v>3.9999999999999998E-7</v>
      </c>
      <c r="Q1778" s="1">
        <v>8.2716045024396993E-3</v>
      </c>
      <c r="R1778" s="1">
        <v>3.0246911898227399E-4</v>
      </c>
      <c r="S1778" s="16">
        <f t="shared" si="189"/>
        <v>0.39228395051432829</v>
      </c>
      <c r="T1778" s="16">
        <f t="shared" si="190"/>
        <v>2.9071605056267925E-2</v>
      </c>
      <c r="U1778" s="5">
        <f t="shared" si="191"/>
        <v>1.0747505493543242E-3</v>
      </c>
      <c r="V1778" s="18">
        <f t="shared" si="192"/>
        <v>7.9648233030871028E-5</v>
      </c>
      <c r="W1778" s="18">
        <f t="shared" si="193"/>
        <v>7.3276374388401351E-5</v>
      </c>
      <c r="X1778" s="5">
        <f>LOOKUP(G537,'Load Factor Adjustment'!$A$2:$A$15,'Load Factor Adjustment'!$D$2:$D$15)</f>
        <v>0.68571428571428572</v>
      </c>
      <c r="Y1778" s="5">
        <f t="shared" si="194"/>
        <v>7.3697180527153652E-4</v>
      </c>
      <c r="Z1778" s="18">
        <f t="shared" si="195"/>
        <v>5.0246656723475215E-5</v>
      </c>
    </row>
    <row r="1779" spans="1:26" ht="15" customHeight="1" x14ac:dyDescent="0.25">
      <c r="A1779" s="2">
        <v>2018</v>
      </c>
      <c r="B1779" s="2">
        <v>2970</v>
      </c>
      <c r="C1779" s="3" t="s">
        <v>17</v>
      </c>
      <c r="D1779" s="4">
        <v>43357</v>
      </c>
      <c r="E1779" s="2">
        <v>7769</v>
      </c>
      <c r="F1779" s="3" t="s">
        <v>5</v>
      </c>
      <c r="G1779" s="3" t="s">
        <v>1</v>
      </c>
      <c r="H1779" s="3" t="s">
        <v>4</v>
      </c>
      <c r="I1779" s="2">
        <v>1990</v>
      </c>
      <c r="J1779" s="2">
        <v>200</v>
      </c>
      <c r="K1779" s="2">
        <v>70</v>
      </c>
      <c r="L1779" s="2">
        <v>0.7</v>
      </c>
      <c r="M1779" s="1">
        <v>8.17</v>
      </c>
      <c r="N1779" s="1">
        <v>1.9000000000000001E-4</v>
      </c>
      <c r="O1779" s="1">
        <v>0.47899999999999998</v>
      </c>
      <c r="P1779" s="1">
        <v>3.6100000000000003E-5</v>
      </c>
      <c r="Q1779" s="1">
        <v>0.101802468662195</v>
      </c>
      <c r="R1779" s="1">
        <v>7.7481787892738603E-3</v>
      </c>
      <c r="S1779" s="16"/>
      <c r="T1779" s="16"/>
      <c r="U1779" s="5"/>
      <c r="V1779" s="18"/>
      <c r="W1779" s="18"/>
      <c r="X1779" s="5"/>
      <c r="Y1779" s="5"/>
      <c r="Z1779" s="18"/>
    </row>
    <row r="1780" spans="1:26" x14ac:dyDescent="0.25">
      <c r="A1780" s="2">
        <v>2018</v>
      </c>
      <c r="B1780" s="2">
        <v>2970</v>
      </c>
      <c r="C1780" s="3" t="s">
        <v>17</v>
      </c>
      <c r="D1780" s="4">
        <v>43357</v>
      </c>
      <c r="E1780" s="2">
        <v>7770</v>
      </c>
      <c r="F1780" s="3" t="s">
        <v>2</v>
      </c>
      <c r="G1780" s="3" t="s">
        <v>1</v>
      </c>
      <c r="H1780" s="3" t="s">
        <v>0</v>
      </c>
      <c r="I1780" s="2">
        <v>2018</v>
      </c>
      <c r="J1780" s="2">
        <v>200</v>
      </c>
      <c r="K1780" s="2">
        <v>74</v>
      </c>
      <c r="L1780" s="2">
        <v>0.7</v>
      </c>
      <c r="M1780" s="1">
        <v>2.74</v>
      </c>
      <c r="N1780" s="1">
        <v>3.6000000000000001E-5</v>
      </c>
      <c r="O1780" s="1">
        <v>8.9999999999999993E-3</v>
      </c>
      <c r="P1780" s="1">
        <v>8.9999999999999996E-7</v>
      </c>
      <c r="Q1780" s="1">
        <v>3.1701234151481003E-2</v>
      </c>
      <c r="R1780" s="1">
        <v>1.1305554892027E-4</v>
      </c>
      <c r="S1780" s="16">
        <f t="shared" si="189"/>
        <v>7.0101234510713997E-2</v>
      </c>
      <c r="T1780" s="16">
        <f t="shared" si="190"/>
        <v>7.6351232403535901E-3</v>
      </c>
      <c r="U1780" s="5">
        <f t="shared" si="191"/>
        <v>1.9205817674168219E-4</v>
      </c>
      <c r="V1780" s="18">
        <f t="shared" si="192"/>
        <v>2.0918145863982438E-5</v>
      </c>
      <c r="W1780" s="18">
        <f t="shared" si="193"/>
        <v>1.9244694194863842E-5</v>
      </c>
      <c r="X1780" s="5">
        <f>LOOKUP(G539,'Load Factor Adjustment'!$A$2:$A$15,'Load Factor Adjustment'!$D$2:$D$15)</f>
        <v>0.68571428571428572</v>
      </c>
      <c r="Y1780" s="5">
        <f t="shared" si="194"/>
        <v>1.3169703548001065E-4</v>
      </c>
      <c r="Z1780" s="18">
        <f t="shared" si="195"/>
        <v>1.319636173362092E-5</v>
      </c>
    </row>
    <row r="1781" spans="1:26" ht="15" customHeight="1" x14ac:dyDescent="0.25">
      <c r="A1781" s="2">
        <v>2018</v>
      </c>
      <c r="B1781" s="2">
        <v>2971</v>
      </c>
      <c r="C1781" s="3" t="s">
        <v>10</v>
      </c>
      <c r="D1781" s="4">
        <v>43396</v>
      </c>
      <c r="E1781" s="2">
        <v>7826</v>
      </c>
      <c r="F1781" s="3" t="s">
        <v>5</v>
      </c>
      <c r="G1781" s="3" t="s">
        <v>1</v>
      </c>
      <c r="H1781" s="3" t="s">
        <v>4</v>
      </c>
      <c r="I1781" s="2">
        <v>1991</v>
      </c>
      <c r="J1781" s="2">
        <v>260</v>
      </c>
      <c r="K1781" s="2">
        <v>48</v>
      </c>
      <c r="L1781" s="2">
        <v>0.7</v>
      </c>
      <c r="M1781" s="1">
        <v>6.42</v>
      </c>
      <c r="N1781" s="1">
        <v>9.7E-5</v>
      </c>
      <c r="O1781" s="1">
        <v>0.54700000000000004</v>
      </c>
      <c r="P1781" s="1">
        <v>4.2400000000000001E-5</v>
      </c>
      <c r="Q1781" s="1">
        <v>6.9593717784261599E-2</v>
      </c>
      <c r="R1781" s="1">
        <v>8.6644322836373494E-3</v>
      </c>
      <c r="S1781" s="16"/>
      <c r="T1781" s="16"/>
      <c r="U1781" s="5"/>
      <c r="V1781" s="18"/>
      <c r="W1781" s="18"/>
      <c r="X1781" s="5"/>
      <c r="Y1781" s="5"/>
      <c r="Z1781" s="18"/>
    </row>
    <row r="1782" spans="1:26" x14ac:dyDescent="0.25">
      <c r="A1782" s="2">
        <v>2018</v>
      </c>
      <c r="B1782" s="2">
        <v>2971</v>
      </c>
      <c r="C1782" s="3" t="s">
        <v>10</v>
      </c>
      <c r="D1782" s="4">
        <v>43396</v>
      </c>
      <c r="E1782" s="2">
        <v>7827</v>
      </c>
      <c r="F1782" s="3" t="s">
        <v>2</v>
      </c>
      <c r="G1782" s="3" t="s">
        <v>1</v>
      </c>
      <c r="H1782" s="3" t="s">
        <v>0</v>
      </c>
      <c r="I1782" s="2">
        <v>2018</v>
      </c>
      <c r="J1782" s="2">
        <v>260</v>
      </c>
      <c r="K1782" s="2">
        <v>70</v>
      </c>
      <c r="L1782" s="2">
        <v>0.7</v>
      </c>
      <c r="M1782" s="1">
        <v>2.74</v>
      </c>
      <c r="N1782" s="1">
        <v>3.6000000000000001E-5</v>
      </c>
      <c r="O1782" s="1">
        <v>8.9999999999999993E-3</v>
      </c>
      <c r="P1782" s="1">
        <v>8.9999999999999996E-7</v>
      </c>
      <c r="Q1782" s="1">
        <v>3.9135616774647997E-2</v>
      </c>
      <c r="R1782" s="1">
        <v>1.428194361149E-4</v>
      </c>
      <c r="S1782" s="16">
        <f t="shared" si="189"/>
        <v>3.0458101009613603E-2</v>
      </c>
      <c r="T1782" s="16">
        <f t="shared" si="190"/>
        <v>8.5216128475224494E-3</v>
      </c>
      <c r="U1782" s="5">
        <f t="shared" si="191"/>
        <v>8.3446852081133164E-5</v>
      </c>
      <c r="V1782" s="18">
        <f t="shared" si="192"/>
        <v>2.3346884513760134E-5</v>
      </c>
      <c r="W1782" s="18">
        <f t="shared" si="193"/>
        <v>2.1479133752659324E-5</v>
      </c>
      <c r="X1782" s="5">
        <f>LOOKUP(G541,'Load Factor Adjustment'!$A$2:$A$15,'Load Factor Adjustment'!$D$2:$D$15)</f>
        <v>0.68571428571428572</v>
      </c>
      <c r="Y1782" s="5">
        <f t="shared" si="194"/>
        <v>5.7220698569919885E-5</v>
      </c>
      <c r="Z1782" s="18">
        <f t="shared" si="195"/>
        <v>1.4728548858966394E-5</v>
      </c>
    </row>
    <row r="1783" spans="1:26" ht="15" customHeight="1" x14ac:dyDescent="0.25">
      <c r="A1783" s="2">
        <v>2018</v>
      </c>
      <c r="B1783" s="2">
        <v>2972</v>
      </c>
      <c r="C1783" s="3" t="s">
        <v>10</v>
      </c>
      <c r="D1783" s="4">
        <v>43391</v>
      </c>
      <c r="E1783" s="2">
        <v>7828</v>
      </c>
      <c r="F1783" s="3" t="s">
        <v>5</v>
      </c>
      <c r="G1783" s="3" t="s">
        <v>1</v>
      </c>
      <c r="H1783" s="3" t="s">
        <v>6</v>
      </c>
      <c r="I1783" s="2">
        <v>2006</v>
      </c>
      <c r="J1783" s="2">
        <v>1200</v>
      </c>
      <c r="K1783" s="2">
        <v>40</v>
      </c>
      <c r="L1783" s="2">
        <v>0.7</v>
      </c>
      <c r="M1783" s="1">
        <v>4.63</v>
      </c>
      <c r="N1783" s="1">
        <v>9.2999999999999997E-5</v>
      </c>
      <c r="O1783" s="1">
        <v>0.28000000000000003</v>
      </c>
      <c r="P1783" s="1">
        <v>2.1800000000000001E-5</v>
      </c>
      <c r="Q1783" s="1">
        <v>0.21281481648692799</v>
      </c>
      <c r="R1783" s="1">
        <v>2.0059259169768001E-2</v>
      </c>
      <c r="S1783" s="16"/>
      <c r="T1783" s="16"/>
      <c r="U1783" s="5"/>
      <c r="V1783" s="18"/>
      <c r="W1783" s="18"/>
      <c r="X1783" s="5"/>
      <c r="Y1783" s="5"/>
      <c r="Z1783" s="18"/>
    </row>
    <row r="1784" spans="1:26" x14ac:dyDescent="0.25">
      <c r="A1784" s="2">
        <v>2018</v>
      </c>
      <c r="B1784" s="2">
        <v>2972</v>
      </c>
      <c r="C1784" s="3" t="s">
        <v>10</v>
      </c>
      <c r="D1784" s="4">
        <v>43391</v>
      </c>
      <c r="E1784" s="2">
        <v>7829</v>
      </c>
      <c r="F1784" s="3" t="s">
        <v>2</v>
      </c>
      <c r="G1784" s="3" t="s">
        <v>1</v>
      </c>
      <c r="H1784" s="3" t="s">
        <v>0</v>
      </c>
      <c r="I1784" s="2">
        <v>2018</v>
      </c>
      <c r="J1784" s="2">
        <v>1200</v>
      </c>
      <c r="K1784" s="2">
        <v>45</v>
      </c>
      <c r="L1784" s="2">
        <v>0.7</v>
      </c>
      <c r="M1784" s="1">
        <v>2.75</v>
      </c>
      <c r="N1784" s="1">
        <v>5.7000000000000003E-5</v>
      </c>
      <c r="O1784" s="1">
        <v>8.9999999999999993E-3</v>
      </c>
      <c r="P1784" s="1">
        <v>9.9999999999999995E-7</v>
      </c>
      <c r="Q1784" s="1">
        <v>0.128833331415976</v>
      </c>
      <c r="R1784" s="1">
        <v>6.2499997258219999E-4</v>
      </c>
      <c r="S1784" s="16">
        <f t="shared" si="189"/>
        <v>8.3981485070951989E-2</v>
      </c>
      <c r="T1784" s="16">
        <f t="shared" si="190"/>
        <v>1.9434259197185801E-2</v>
      </c>
      <c r="U1784" s="5">
        <f t="shared" si="191"/>
        <v>2.3008626046836162E-4</v>
      </c>
      <c r="V1784" s="18">
        <f t="shared" si="192"/>
        <v>5.3244545745714523E-5</v>
      </c>
      <c r="W1784" s="18">
        <f t="shared" si="193"/>
        <v>4.8984982086057365E-5</v>
      </c>
      <c r="X1784" s="5">
        <f>LOOKUP(G543,'Load Factor Adjustment'!$A$2:$A$15,'Load Factor Adjustment'!$D$2:$D$15)</f>
        <v>0.68571428571428572</v>
      </c>
      <c r="Y1784" s="5">
        <f t="shared" si="194"/>
        <v>1.5777343574973368E-4</v>
      </c>
      <c r="Z1784" s="18">
        <f t="shared" si="195"/>
        <v>3.3589702001867911E-5</v>
      </c>
    </row>
    <row r="1785" spans="1:26" ht="15" customHeight="1" x14ac:dyDescent="0.25">
      <c r="A1785" s="2">
        <v>2018</v>
      </c>
      <c r="B1785" s="2">
        <v>2973</v>
      </c>
      <c r="C1785" s="3" t="s">
        <v>10</v>
      </c>
      <c r="D1785" s="4">
        <v>43390</v>
      </c>
      <c r="E1785" s="2">
        <v>7830</v>
      </c>
      <c r="F1785" s="3" t="s">
        <v>5</v>
      </c>
      <c r="G1785" s="3" t="s">
        <v>1</v>
      </c>
      <c r="H1785" s="3" t="s">
        <v>4</v>
      </c>
      <c r="I1785" s="2">
        <v>1979</v>
      </c>
      <c r="J1785" s="2">
        <v>500</v>
      </c>
      <c r="K1785" s="2">
        <v>55</v>
      </c>
      <c r="L1785" s="2">
        <v>0.7</v>
      </c>
      <c r="M1785" s="1">
        <v>12.09</v>
      </c>
      <c r="N1785" s="1">
        <v>2.7999999999999998E-4</v>
      </c>
      <c r="O1785" s="1">
        <v>0.60499999999999998</v>
      </c>
      <c r="P1785" s="1">
        <v>4.3999999999999999E-5</v>
      </c>
      <c r="Q1785" s="1">
        <v>0.32783564770717599</v>
      </c>
      <c r="R1785" s="1">
        <v>2.4041280947005399E-2</v>
      </c>
      <c r="S1785" s="16"/>
      <c r="T1785" s="16"/>
      <c r="U1785" s="5"/>
      <c r="V1785" s="18"/>
      <c r="W1785" s="18"/>
      <c r="X1785" s="5"/>
      <c r="Y1785" s="5"/>
      <c r="Z1785" s="18"/>
    </row>
    <row r="1786" spans="1:26" x14ac:dyDescent="0.25">
      <c r="A1786" s="2">
        <v>2018</v>
      </c>
      <c r="B1786" s="2">
        <v>2973</v>
      </c>
      <c r="C1786" s="3" t="s">
        <v>10</v>
      </c>
      <c r="D1786" s="4">
        <v>43390</v>
      </c>
      <c r="E1786" s="2">
        <v>7831</v>
      </c>
      <c r="F1786" s="3" t="s">
        <v>2</v>
      </c>
      <c r="G1786" s="3" t="s">
        <v>1</v>
      </c>
      <c r="H1786" s="3" t="s">
        <v>0</v>
      </c>
      <c r="I1786" s="2">
        <v>2017</v>
      </c>
      <c r="J1786" s="2">
        <v>500</v>
      </c>
      <c r="K1786" s="2">
        <v>60</v>
      </c>
      <c r="L1786" s="2">
        <v>0.7</v>
      </c>
      <c r="M1786" s="1">
        <v>2.74</v>
      </c>
      <c r="N1786" s="1">
        <v>3.6000000000000001E-5</v>
      </c>
      <c r="O1786" s="1">
        <v>8.9999999999999993E-3</v>
      </c>
      <c r="P1786" s="1">
        <v>8.9999999999999996E-7</v>
      </c>
      <c r="Q1786" s="1">
        <v>6.5509258438090398E-2</v>
      </c>
      <c r="R1786" s="1">
        <v>2.6041665181618801E-4</v>
      </c>
      <c r="S1786" s="16">
        <f t="shared" si="189"/>
        <v>0.26232638926908558</v>
      </c>
      <c r="T1786" s="16">
        <f t="shared" si="190"/>
        <v>2.3780864295189212E-2</v>
      </c>
      <c r="U1786" s="5">
        <f t="shared" si="191"/>
        <v>7.1870243635365914E-4</v>
      </c>
      <c r="V1786" s="18">
        <f t="shared" si="192"/>
        <v>6.5153052863532092E-5</v>
      </c>
      <c r="W1786" s="18">
        <f t="shared" si="193"/>
        <v>5.9940808634449527E-5</v>
      </c>
      <c r="X1786" s="5">
        <f>LOOKUP(G545,'Load Factor Adjustment'!$A$2:$A$15,'Load Factor Adjustment'!$D$2:$D$15)</f>
        <v>0.68571428571428572</v>
      </c>
      <c r="Y1786" s="5">
        <f t="shared" si="194"/>
        <v>4.928245277853663E-4</v>
      </c>
      <c r="Z1786" s="18">
        <f t="shared" si="195"/>
        <v>4.1102268777908249E-5</v>
      </c>
    </row>
    <row r="1787" spans="1:26" ht="15" customHeight="1" x14ac:dyDescent="0.25">
      <c r="A1787" s="2">
        <v>2018</v>
      </c>
      <c r="B1787" s="2">
        <v>2974</v>
      </c>
      <c r="C1787" s="3" t="s">
        <v>16</v>
      </c>
      <c r="D1787" s="4">
        <v>43395</v>
      </c>
      <c r="E1787" s="2">
        <v>7850</v>
      </c>
      <c r="F1787" s="3" t="s">
        <v>5</v>
      </c>
      <c r="G1787" s="3" t="s">
        <v>1</v>
      </c>
      <c r="H1787" s="3" t="s">
        <v>6</v>
      </c>
      <c r="I1787" s="2">
        <v>2007</v>
      </c>
      <c r="J1787" s="2">
        <v>1000</v>
      </c>
      <c r="K1787" s="2">
        <v>74</v>
      </c>
      <c r="L1787" s="2">
        <v>0.7</v>
      </c>
      <c r="M1787" s="1">
        <v>4.75</v>
      </c>
      <c r="N1787" s="1">
        <v>7.1000000000000005E-5</v>
      </c>
      <c r="O1787" s="1">
        <v>0.192</v>
      </c>
      <c r="P1787" s="1">
        <v>1.4100000000000001E-5</v>
      </c>
      <c r="Q1787" s="1">
        <v>0.31986728001631198</v>
      </c>
      <c r="R1787" s="1">
        <v>2.0624073848277601E-2</v>
      </c>
      <c r="S1787" s="16"/>
      <c r="T1787" s="16"/>
      <c r="U1787" s="5"/>
      <c r="V1787" s="18"/>
      <c r="W1787" s="18"/>
      <c r="X1787" s="5"/>
      <c r="Y1787" s="5"/>
      <c r="Z1787" s="18"/>
    </row>
    <row r="1788" spans="1:26" x14ac:dyDescent="0.25">
      <c r="A1788" s="2">
        <v>2018</v>
      </c>
      <c r="B1788" s="2">
        <v>2974</v>
      </c>
      <c r="C1788" s="3" t="s">
        <v>16</v>
      </c>
      <c r="D1788" s="4">
        <v>43395</v>
      </c>
      <c r="E1788" s="2">
        <v>7851</v>
      </c>
      <c r="F1788" s="3" t="s">
        <v>2</v>
      </c>
      <c r="G1788" s="3" t="s">
        <v>1</v>
      </c>
      <c r="H1788" s="3" t="s">
        <v>0</v>
      </c>
      <c r="I1788" s="2">
        <v>2017</v>
      </c>
      <c r="J1788" s="2">
        <v>1000</v>
      </c>
      <c r="K1788" s="2">
        <v>60</v>
      </c>
      <c r="L1788" s="2">
        <v>0.7</v>
      </c>
      <c r="M1788" s="1">
        <v>2.74</v>
      </c>
      <c r="N1788" s="1">
        <v>3.6000000000000001E-5</v>
      </c>
      <c r="O1788" s="1">
        <v>8.9999999999999993E-3</v>
      </c>
      <c r="P1788" s="1">
        <v>8.9999999999999996E-7</v>
      </c>
      <c r="Q1788" s="1">
        <v>0.13518518361926801</v>
      </c>
      <c r="R1788" s="1">
        <v>6.2499996563046003E-4</v>
      </c>
      <c r="S1788" s="16">
        <f t="shared" si="189"/>
        <v>0.18468209639704397</v>
      </c>
      <c r="T1788" s="16">
        <f t="shared" si="190"/>
        <v>1.9999073882647142E-2</v>
      </c>
      <c r="U1788" s="5">
        <f t="shared" si="191"/>
        <v>5.059783462932711E-4</v>
      </c>
      <c r="V1788" s="18">
        <f t="shared" si="192"/>
        <v>5.4791983240129158E-5</v>
      </c>
      <c r="W1788" s="18">
        <f t="shared" si="193"/>
        <v>5.0408624580918827E-5</v>
      </c>
      <c r="X1788" s="5">
        <f>LOOKUP(G547,'Load Factor Adjustment'!$A$2:$A$15,'Load Factor Adjustment'!$D$2:$D$15)</f>
        <v>0.68571428571428572</v>
      </c>
      <c r="Y1788" s="5">
        <f t="shared" si="194"/>
        <v>3.469565803153859E-4</v>
      </c>
      <c r="Z1788" s="18">
        <f t="shared" si="195"/>
        <v>3.4565913998344341E-5</v>
      </c>
    </row>
    <row r="1789" spans="1:26" ht="15" customHeight="1" x14ac:dyDescent="0.25">
      <c r="A1789" s="2">
        <v>2018</v>
      </c>
      <c r="B1789" s="2">
        <v>2975</v>
      </c>
      <c r="C1789" s="3" t="s">
        <v>16</v>
      </c>
      <c r="D1789" s="4">
        <v>43395</v>
      </c>
      <c r="E1789" s="2">
        <v>7848</v>
      </c>
      <c r="F1789" s="3" t="s">
        <v>5</v>
      </c>
      <c r="G1789" s="3" t="s">
        <v>1</v>
      </c>
      <c r="H1789" s="3" t="s">
        <v>8</v>
      </c>
      <c r="I1789" s="2">
        <v>2001</v>
      </c>
      <c r="J1789" s="2">
        <v>1000</v>
      </c>
      <c r="K1789" s="2">
        <v>81</v>
      </c>
      <c r="L1789" s="2">
        <v>0.7</v>
      </c>
      <c r="M1789" s="1">
        <v>6.54</v>
      </c>
      <c r="N1789" s="1">
        <v>1.4999999999999999E-4</v>
      </c>
      <c r="O1789" s="1">
        <v>0.55200000000000005</v>
      </c>
      <c r="P1789" s="1">
        <v>4.0200000000000001E-5</v>
      </c>
      <c r="Q1789" s="1">
        <v>0.52124999408244299</v>
      </c>
      <c r="R1789" s="1">
        <v>6.4649998419059995E-2</v>
      </c>
      <c r="S1789" s="16"/>
      <c r="T1789" s="16"/>
      <c r="U1789" s="5"/>
      <c r="V1789" s="18"/>
      <c r="W1789" s="18"/>
      <c r="X1789" s="5"/>
      <c r="Y1789" s="5"/>
      <c r="Z1789" s="18"/>
    </row>
    <row r="1790" spans="1:26" x14ac:dyDescent="0.25">
      <c r="A1790" s="2">
        <v>2018</v>
      </c>
      <c r="B1790" s="2">
        <v>2975</v>
      </c>
      <c r="C1790" s="3" t="s">
        <v>16</v>
      </c>
      <c r="D1790" s="4">
        <v>43395</v>
      </c>
      <c r="E1790" s="2">
        <v>7849</v>
      </c>
      <c r="F1790" s="3" t="s">
        <v>2</v>
      </c>
      <c r="G1790" s="3" t="s">
        <v>1</v>
      </c>
      <c r="H1790" s="3" t="s">
        <v>0</v>
      </c>
      <c r="I1790" s="2">
        <v>2018</v>
      </c>
      <c r="J1790" s="2">
        <v>1000</v>
      </c>
      <c r="K1790" s="2">
        <v>100</v>
      </c>
      <c r="L1790" s="2">
        <v>0.7</v>
      </c>
      <c r="M1790" s="1">
        <v>0.26</v>
      </c>
      <c r="N1790" s="1">
        <v>3.9999999999999998E-6</v>
      </c>
      <c r="O1790" s="1">
        <v>8.9999999999999993E-3</v>
      </c>
      <c r="P1790" s="1">
        <v>3.9999999999999998E-7</v>
      </c>
      <c r="Q1790" s="1">
        <v>2.1604937163919001E-2</v>
      </c>
      <c r="R1790" s="1">
        <v>8.4876538955348205E-4</v>
      </c>
      <c r="S1790" s="16">
        <f t="shared" si="189"/>
        <v>0.49964505691852401</v>
      </c>
      <c r="T1790" s="16">
        <f t="shared" si="190"/>
        <v>6.3801233029506507E-2</v>
      </c>
      <c r="U1790" s="5">
        <f t="shared" si="191"/>
        <v>1.3688905669000657E-3</v>
      </c>
      <c r="V1790" s="18">
        <f t="shared" si="192"/>
        <v>1.7479789871097673E-4</v>
      </c>
      <c r="W1790" s="18">
        <f t="shared" si="193"/>
        <v>1.6081406681409859E-4</v>
      </c>
      <c r="X1790" s="5">
        <f>LOOKUP(G549,'Load Factor Adjustment'!$A$2:$A$15,'Load Factor Adjustment'!$D$2:$D$15)</f>
        <v>0.68571428571428572</v>
      </c>
      <c r="Y1790" s="5">
        <f t="shared" si="194"/>
        <v>9.3866781730290224E-4</v>
      </c>
      <c r="Z1790" s="18">
        <f t="shared" si="195"/>
        <v>1.1027250295823904E-4</v>
      </c>
    </row>
    <row r="1791" spans="1:26" ht="15" customHeight="1" x14ac:dyDescent="0.25">
      <c r="A1791" s="2">
        <v>2018</v>
      </c>
      <c r="B1791" s="2">
        <v>2976</v>
      </c>
      <c r="C1791" s="3" t="s">
        <v>16</v>
      </c>
      <c r="D1791" s="4">
        <v>43389</v>
      </c>
      <c r="E1791" s="2">
        <v>7846</v>
      </c>
      <c r="F1791" s="3" t="s">
        <v>5</v>
      </c>
      <c r="G1791" s="3" t="s">
        <v>1</v>
      </c>
      <c r="H1791" s="3" t="s">
        <v>4</v>
      </c>
      <c r="I1791" s="2">
        <v>1990</v>
      </c>
      <c r="J1791" s="2">
        <v>800</v>
      </c>
      <c r="K1791" s="2">
        <v>82</v>
      </c>
      <c r="L1791" s="2">
        <v>0.7</v>
      </c>
      <c r="M1791" s="1">
        <v>8.17</v>
      </c>
      <c r="N1791" s="1">
        <v>1.9000000000000001E-4</v>
      </c>
      <c r="O1791" s="1">
        <v>0.47899999999999998</v>
      </c>
      <c r="P1791" s="1">
        <v>3.6100000000000003E-5</v>
      </c>
      <c r="Q1791" s="1">
        <v>0.52895061585153702</v>
      </c>
      <c r="R1791" s="1">
        <v>4.6173084768260403E-2</v>
      </c>
      <c r="S1791" s="16"/>
      <c r="T1791" s="16"/>
      <c r="U1791" s="5"/>
      <c r="V1791" s="18"/>
      <c r="W1791" s="18"/>
      <c r="X1791" s="5"/>
      <c r="Y1791" s="5"/>
      <c r="Z1791" s="18"/>
    </row>
    <row r="1792" spans="1:26" x14ac:dyDescent="0.25">
      <c r="A1792" s="2">
        <v>2018</v>
      </c>
      <c r="B1792" s="2">
        <v>2976</v>
      </c>
      <c r="C1792" s="3" t="s">
        <v>16</v>
      </c>
      <c r="D1792" s="4">
        <v>43389</v>
      </c>
      <c r="E1792" s="2">
        <v>7847</v>
      </c>
      <c r="F1792" s="3" t="s">
        <v>2</v>
      </c>
      <c r="G1792" s="3" t="s">
        <v>1</v>
      </c>
      <c r="H1792" s="3" t="s">
        <v>0</v>
      </c>
      <c r="I1792" s="2">
        <v>2018</v>
      </c>
      <c r="J1792" s="2">
        <v>800</v>
      </c>
      <c r="K1792" s="2">
        <v>100</v>
      </c>
      <c r="L1792" s="2">
        <v>0.7</v>
      </c>
      <c r="M1792" s="1">
        <v>0.26</v>
      </c>
      <c r="N1792" s="1">
        <v>3.9999999999999998E-6</v>
      </c>
      <c r="O1792" s="1">
        <v>8.9999999999999993E-3</v>
      </c>
      <c r="P1792" s="1">
        <v>3.9999999999999998E-7</v>
      </c>
      <c r="Q1792" s="1">
        <v>1.7037036155716601E-2</v>
      </c>
      <c r="R1792" s="1">
        <v>6.5432095375004E-4</v>
      </c>
      <c r="S1792" s="16">
        <f t="shared" si="189"/>
        <v>0.51191357969582041</v>
      </c>
      <c r="T1792" s="16">
        <f t="shared" si="190"/>
        <v>4.5518763814510366E-2</v>
      </c>
      <c r="U1792" s="5">
        <f t="shared" si="191"/>
        <v>1.4025029580707409E-3</v>
      </c>
      <c r="V1792" s="18">
        <f t="shared" si="192"/>
        <v>1.2470894195756264E-4</v>
      </c>
      <c r="W1792" s="18">
        <f t="shared" si="193"/>
        <v>1.1473222660095763E-4</v>
      </c>
      <c r="X1792" s="5">
        <f>LOOKUP(G551,'Load Factor Adjustment'!$A$2:$A$15,'Load Factor Adjustment'!$D$2:$D$15)</f>
        <v>0.68571428571428572</v>
      </c>
      <c r="Y1792" s="5">
        <f t="shared" si="194"/>
        <v>9.6171631410565093E-4</v>
      </c>
      <c r="Z1792" s="18">
        <f t="shared" si="195"/>
        <v>7.8673526812085231E-5</v>
      </c>
    </row>
    <row r="1793" spans="1:26" ht="15" customHeight="1" x14ac:dyDescent="0.25">
      <c r="A1793" s="2">
        <v>2018</v>
      </c>
      <c r="B1793" s="2">
        <v>2977</v>
      </c>
      <c r="C1793" s="3" t="s">
        <v>16</v>
      </c>
      <c r="D1793" s="4">
        <v>43382</v>
      </c>
      <c r="E1793" s="2">
        <v>7844</v>
      </c>
      <c r="F1793" s="3" t="s">
        <v>5</v>
      </c>
      <c r="G1793" s="3" t="s">
        <v>1</v>
      </c>
      <c r="H1793" s="3" t="s">
        <v>4</v>
      </c>
      <c r="I1793" s="2">
        <v>1986</v>
      </c>
      <c r="J1793" s="2">
        <v>200</v>
      </c>
      <c r="K1793" s="2">
        <v>50</v>
      </c>
      <c r="L1793" s="2">
        <v>0.7</v>
      </c>
      <c r="M1793" s="1">
        <v>6.51</v>
      </c>
      <c r="N1793" s="1">
        <v>9.7999999999999997E-5</v>
      </c>
      <c r="O1793" s="1">
        <v>0.54700000000000004</v>
      </c>
      <c r="P1793" s="1">
        <v>4.2400000000000001E-5</v>
      </c>
      <c r="Q1793" s="1">
        <v>5.58271611262562E-2</v>
      </c>
      <c r="R1793" s="1">
        <v>6.6416664308027503E-3</v>
      </c>
      <c r="S1793" s="16"/>
      <c r="T1793" s="16"/>
      <c r="U1793" s="5"/>
      <c r="V1793" s="18"/>
      <c r="W1793" s="18"/>
      <c r="X1793" s="5"/>
      <c r="Y1793" s="5"/>
      <c r="Z1793" s="18"/>
    </row>
    <row r="1794" spans="1:26" x14ac:dyDescent="0.25">
      <c r="A1794" s="2">
        <v>2018</v>
      </c>
      <c r="B1794" s="2">
        <v>2977</v>
      </c>
      <c r="C1794" s="3" t="s">
        <v>16</v>
      </c>
      <c r="D1794" s="4">
        <v>43382</v>
      </c>
      <c r="E1794" s="2">
        <v>7845</v>
      </c>
      <c r="F1794" s="3" t="s">
        <v>2</v>
      </c>
      <c r="G1794" s="3" t="s">
        <v>1</v>
      </c>
      <c r="H1794" s="3" t="s">
        <v>0</v>
      </c>
      <c r="I1794" s="2">
        <v>2018</v>
      </c>
      <c r="J1794" s="2">
        <v>200</v>
      </c>
      <c r="K1794" s="2">
        <v>56</v>
      </c>
      <c r="L1794" s="2">
        <v>0.7</v>
      </c>
      <c r="M1794" s="1">
        <v>2.74</v>
      </c>
      <c r="N1794" s="1">
        <v>3.6000000000000001E-5</v>
      </c>
      <c r="O1794" s="1">
        <v>8.9999999999999993E-3</v>
      </c>
      <c r="P1794" s="1">
        <v>8.9999999999999996E-7</v>
      </c>
      <c r="Q1794" s="1">
        <v>2.3990123141661299E-2</v>
      </c>
      <c r="R1794" s="1">
        <v>8.5555550534258294E-5</v>
      </c>
      <c r="S1794" s="16">
        <f t="shared" si="189"/>
        <v>3.1837037984594904E-2</v>
      </c>
      <c r="T1794" s="16">
        <f t="shared" si="190"/>
        <v>6.5561108802684922E-3</v>
      </c>
      <c r="U1794" s="5">
        <f t="shared" si="191"/>
        <v>8.7224761601629869E-5</v>
      </c>
      <c r="V1794" s="18">
        <f t="shared" si="192"/>
        <v>1.7961947617173952E-5</v>
      </c>
      <c r="W1794" s="18">
        <f t="shared" si="193"/>
        <v>1.6524991807800035E-5</v>
      </c>
      <c r="X1794" s="5">
        <f>LOOKUP(G553,'Load Factor Adjustment'!$A$2:$A$15,'Load Factor Adjustment'!$D$2:$D$15)</f>
        <v>0.68571428571428572</v>
      </c>
      <c r="Y1794" s="5">
        <f t="shared" si="194"/>
        <v>5.9811265098260483E-5</v>
      </c>
      <c r="Z1794" s="18">
        <f t="shared" si="195"/>
        <v>1.1331422953920025E-5</v>
      </c>
    </row>
    <row r="1795" spans="1:26" ht="15" customHeight="1" x14ac:dyDescent="0.25">
      <c r="A1795" s="2">
        <v>2018</v>
      </c>
      <c r="B1795" s="2">
        <v>2978</v>
      </c>
      <c r="C1795" s="3" t="s">
        <v>11</v>
      </c>
      <c r="D1795" s="4">
        <v>43334</v>
      </c>
      <c r="E1795" s="2">
        <v>7842</v>
      </c>
      <c r="F1795" s="3" t="s">
        <v>5</v>
      </c>
      <c r="G1795" s="3" t="s">
        <v>1</v>
      </c>
      <c r="H1795" s="3" t="s">
        <v>4</v>
      </c>
      <c r="I1795" s="2">
        <v>1981</v>
      </c>
      <c r="J1795" s="2">
        <v>250</v>
      </c>
      <c r="K1795" s="2">
        <v>81</v>
      </c>
      <c r="L1795" s="2">
        <v>0.7</v>
      </c>
      <c r="M1795" s="1">
        <v>12.09</v>
      </c>
      <c r="N1795" s="1">
        <v>2.7999999999999998E-4</v>
      </c>
      <c r="O1795" s="1">
        <v>0.60499999999999998</v>
      </c>
      <c r="P1795" s="1">
        <v>4.3999999999999999E-5</v>
      </c>
      <c r="Q1795" s="1">
        <v>0.23484374961176499</v>
      </c>
      <c r="R1795" s="1">
        <v>1.6671875070484302E-2</v>
      </c>
      <c r="S1795" s="16"/>
      <c r="T1795" s="16"/>
      <c r="U1795" s="5"/>
      <c r="V1795" s="18"/>
      <c r="W1795" s="18"/>
      <c r="X1795" s="5"/>
      <c r="Y1795" s="5"/>
      <c r="Z1795" s="18"/>
    </row>
    <row r="1796" spans="1:26" x14ac:dyDescent="0.25">
      <c r="A1796" s="2">
        <v>2018</v>
      </c>
      <c r="B1796" s="2">
        <v>2978</v>
      </c>
      <c r="C1796" s="3" t="s">
        <v>11</v>
      </c>
      <c r="D1796" s="4">
        <v>43334</v>
      </c>
      <c r="E1796" s="2">
        <v>7843</v>
      </c>
      <c r="F1796" s="3" t="s">
        <v>2</v>
      </c>
      <c r="G1796" s="3" t="s">
        <v>1</v>
      </c>
      <c r="H1796" s="3" t="s">
        <v>0</v>
      </c>
      <c r="I1796" s="2">
        <v>2018</v>
      </c>
      <c r="J1796" s="2">
        <v>250</v>
      </c>
      <c r="K1796" s="2">
        <v>92</v>
      </c>
      <c r="L1796" s="2">
        <v>0.7</v>
      </c>
      <c r="M1796" s="1">
        <v>0.26</v>
      </c>
      <c r="N1796" s="1">
        <v>3.4999999999999999E-6</v>
      </c>
      <c r="O1796" s="1">
        <v>8.9999999999999993E-3</v>
      </c>
      <c r="P1796" s="1">
        <v>8.9999999999999996E-7</v>
      </c>
      <c r="Q1796" s="1">
        <v>4.6918400296934197E-3</v>
      </c>
      <c r="R1796" s="1">
        <v>1.7968748950944501E-4</v>
      </c>
      <c r="S1796" s="16">
        <f t="shared" ref="S1796:S1858" si="196">Q1795-Q1796</f>
        <v>0.23015190958207157</v>
      </c>
      <c r="T1796" s="16">
        <f t="shared" ref="T1796:T1858" si="197">R1795-R1796</f>
        <v>1.6492187580974857E-2</v>
      </c>
      <c r="U1796" s="5">
        <f t="shared" ref="U1796:U1858" si="198">S1796/365</f>
        <v>6.3055317693718241E-4</v>
      </c>
      <c r="V1796" s="18">
        <f t="shared" ref="V1796:V1858" si="199">T1796/365</f>
        <v>4.5184075564314679E-5</v>
      </c>
      <c r="W1796" s="18">
        <f t="shared" ref="W1796:W1858" si="200">V1796*0.92</f>
        <v>4.1569349519169508E-5</v>
      </c>
      <c r="X1796" s="5">
        <f>LOOKUP(G555,'Load Factor Adjustment'!$A$2:$A$15,'Load Factor Adjustment'!$D$2:$D$15)</f>
        <v>0.68571428571428572</v>
      </c>
      <c r="Y1796" s="5">
        <f t="shared" ref="Y1796:Y1858" si="201">U1796*X1796</f>
        <v>4.3237932132835367E-4</v>
      </c>
      <c r="Z1796" s="18">
        <f t="shared" ref="Z1796:Z1858" si="202">W1796*X1796</f>
        <v>2.8504696813144806E-5</v>
      </c>
    </row>
    <row r="1797" spans="1:26" ht="15" customHeight="1" x14ac:dyDescent="0.25">
      <c r="A1797" s="2">
        <v>2018</v>
      </c>
      <c r="B1797" s="2">
        <v>2979</v>
      </c>
      <c r="C1797" s="3" t="s">
        <v>11</v>
      </c>
      <c r="D1797" s="4">
        <v>43319</v>
      </c>
      <c r="E1797" s="2">
        <v>7840</v>
      </c>
      <c r="F1797" s="3" t="s">
        <v>5</v>
      </c>
      <c r="G1797" s="3" t="s">
        <v>20</v>
      </c>
      <c r="H1797" s="3" t="s">
        <v>8</v>
      </c>
      <c r="I1797" s="2">
        <v>2002</v>
      </c>
      <c r="J1797" s="2">
        <v>650</v>
      </c>
      <c r="K1797" s="2">
        <v>124</v>
      </c>
      <c r="L1797" s="2">
        <v>0.51</v>
      </c>
      <c r="M1797" s="1">
        <v>6.54</v>
      </c>
      <c r="N1797" s="1">
        <v>1.4999999999999999E-4</v>
      </c>
      <c r="O1797" s="1">
        <v>0.30399999999999999</v>
      </c>
      <c r="P1797" s="1">
        <v>2.2099999999999998E-5</v>
      </c>
      <c r="Q1797" s="1">
        <v>0.37789245539645899</v>
      </c>
      <c r="R1797" s="1">
        <v>2.5790932455647699E-2</v>
      </c>
      <c r="S1797" s="16"/>
      <c r="T1797" s="16"/>
      <c r="U1797" s="5"/>
      <c r="V1797" s="18"/>
      <c r="W1797" s="18"/>
      <c r="X1797" s="5"/>
      <c r="Y1797" s="5"/>
      <c r="Z1797" s="18"/>
    </row>
    <row r="1798" spans="1:26" x14ac:dyDescent="0.25">
      <c r="A1798" s="2">
        <v>2018</v>
      </c>
      <c r="B1798" s="2">
        <v>2979</v>
      </c>
      <c r="C1798" s="3" t="s">
        <v>11</v>
      </c>
      <c r="D1798" s="4">
        <v>43319</v>
      </c>
      <c r="E1798" s="2">
        <v>7841</v>
      </c>
      <c r="F1798" s="3" t="s">
        <v>2</v>
      </c>
      <c r="G1798" s="3" t="s">
        <v>20</v>
      </c>
      <c r="H1798" s="3" t="s">
        <v>0</v>
      </c>
      <c r="I1798" s="2">
        <v>2018</v>
      </c>
      <c r="J1798" s="2">
        <v>650</v>
      </c>
      <c r="K1798" s="2">
        <v>155</v>
      </c>
      <c r="L1798" s="2">
        <v>0.51</v>
      </c>
      <c r="M1798" s="1">
        <v>0.26</v>
      </c>
      <c r="N1798" s="1">
        <v>3.9999999999999998E-6</v>
      </c>
      <c r="O1798" s="1">
        <v>8.9999999999999993E-3</v>
      </c>
      <c r="P1798" s="1">
        <v>3.9999999999999998E-7</v>
      </c>
      <c r="Q1798" s="1">
        <v>1.5462325557744801E-2</v>
      </c>
      <c r="R1798" s="1">
        <v>5.8337711747900205E-4</v>
      </c>
      <c r="S1798" s="16">
        <f t="shared" si="196"/>
        <v>0.3624301298387142</v>
      </c>
      <c r="T1798" s="16">
        <f t="shared" si="197"/>
        <v>2.5207555338168697E-2</v>
      </c>
      <c r="U1798" s="5">
        <f t="shared" si="198"/>
        <v>9.9295925983209363E-4</v>
      </c>
      <c r="V1798" s="18">
        <f t="shared" si="199"/>
        <v>6.9061795447037525E-5</v>
      </c>
      <c r="W1798" s="18">
        <f t="shared" si="200"/>
        <v>6.353685181127452E-5</v>
      </c>
      <c r="X1798" s="5">
        <f>LOOKUP(G557,'Load Factor Adjustment'!$A$2:$A$15,'Load Factor Adjustment'!$D$2:$D$15)</f>
        <v>0.78431372549019607</v>
      </c>
      <c r="Y1798" s="5">
        <f t="shared" si="201"/>
        <v>7.7879157633889699E-4</v>
      </c>
      <c r="Z1798" s="18">
        <f t="shared" si="202"/>
        <v>4.9832824950019232E-5</v>
      </c>
    </row>
    <row r="1799" spans="1:26" ht="15" customHeight="1" x14ac:dyDescent="0.25">
      <c r="A1799" s="2">
        <v>2018</v>
      </c>
      <c r="B1799" s="2">
        <v>2980</v>
      </c>
      <c r="C1799" s="3" t="s">
        <v>11</v>
      </c>
      <c r="D1799" s="4">
        <v>43362</v>
      </c>
      <c r="E1799" s="2">
        <v>7838</v>
      </c>
      <c r="F1799" s="3" t="s">
        <v>5</v>
      </c>
      <c r="G1799" s="3" t="s">
        <v>1</v>
      </c>
      <c r="H1799" s="3" t="s">
        <v>4</v>
      </c>
      <c r="I1799" s="2">
        <v>1977</v>
      </c>
      <c r="J1799" s="2">
        <v>800</v>
      </c>
      <c r="K1799" s="2">
        <v>63</v>
      </c>
      <c r="L1799" s="2">
        <v>0.7</v>
      </c>
      <c r="M1799" s="1">
        <v>12.09</v>
      </c>
      <c r="N1799" s="1">
        <v>2.7999999999999998E-4</v>
      </c>
      <c r="O1799" s="1">
        <v>0.60499999999999998</v>
      </c>
      <c r="P1799" s="1">
        <v>4.3999999999999999E-5</v>
      </c>
      <c r="Q1799" s="1">
        <v>0.60083333252515203</v>
      </c>
      <c r="R1799" s="1">
        <v>4.4061111262875298E-2</v>
      </c>
      <c r="S1799" s="16"/>
      <c r="T1799" s="16"/>
      <c r="U1799" s="5"/>
      <c r="V1799" s="18"/>
      <c r="W1799" s="18"/>
      <c r="X1799" s="5"/>
      <c r="Y1799" s="5"/>
      <c r="Z1799" s="18"/>
    </row>
    <row r="1800" spans="1:26" x14ac:dyDescent="0.25">
      <c r="A1800" s="2">
        <v>2018</v>
      </c>
      <c r="B1800" s="2">
        <v>2980</v>
      </c>
      <c r="C1800" s="3" t="s">
        <v>11</v>
      </c>
      <c r="D1800" s="4">
        <v>43362</v>
      </c>
      <c r="E1800" s="2">
        <v>7839</v>
      </c>
      <c r="F1800" s="3" t="s">
        <v>2</v>
      </c>
      <c r="G1800" s="3" t="s">
        <v>1</v>
      </c>
      <c r="H1800" s="3" t="s">
        <v>0</v>
      </c>
      <c r="I1800" s="2">
        <v>2017</v>
      </c>
      <c r="J1800" s="2">
        <v>800</v>
      </c>
      <c r="K1800" s="2">
        <v>73</v>
      </c>
      <c r="L1800" s="2">
        <v>0.7</v>
      </c>
      <c r="M1800" s="1">
        <v>2.74</v>
      </c>
      <c r="N1800" s="1">
        <v>3.6000000000000001E-5</v>
      </c>
      <c r="O1800" s="1">
        <v>8.9999999999999993E-3</v>
      </c>
      <c r="P1800" s="1">
        <v>8.9999999999999996E-7</v>
      </c>
      <c r="Q1800" s="1">
        <v>0.129958023137446</v>
      </c>
      <c r="R1800" s="1">
        <v>5.6777774614239396E-4</v>
      </c>
      <c r="S1800" s="16">
        <f t="shared" si="196"/>
        <v>0.47087530938770605</v>
      </c>
      <c r="T1800" s="16">
        <f t="shared" si="197"/>
        <v>4.3493333516732902E-2</v>
      </c>
      <c r="U1800" s="5">
        <f t="shared" si="198"/>
        <v>1.2900693407882358E-3</v>
      </c>
      <c r="V1800" s="18">
        <f t="shared" si="199"/>
        <v>1.1915981785406274E-4</v>
      </c>
      <c r="W1800" s="18">
        <f t="shared" si="200"/>
        <v>1.0962703242573773E-4</v>
      </c>
      <c r="X1800" s="5">
        <f>LOOKUP(G559,'Load Factor Adjustment'!$A$2:$A$15,'Load Factor Adjustment'!$D$2:$D$15)</f>
        <v>0.68571428571428572</v>
      </c>
      <c r="Y1800" s="5">
        <f t="shared" si="201"/>
        <v>8.8461897654050449E-4</v>
      </c>
      <c r="Z1800" s="18">
        <f t="shared" si="202"/>
        <v>7.5172822234791583E-5</v>
      </c>
    </row>
    <row r="1801" spans="1:26" ht="15" customHeight="1" x14ac:dyDescent="0.25">
      <c r="A1801" s="2">
        <v>2018</v>
      </c>
      <c r="B1801" s="2">
        <v>2981</v>
      </c>
      <c r="C1801" s="3" t="s">
        <v>11</v>
      </c>
      <c r="D1801" s="4">
        <v>43362</v>
      </c>
      <c r="E1801" s="2">
        <v>7836</v>
      </c>
      <c r="F1801" s="3" t="s">
        <v>5</v>
      </c>
      <c r="G1801" s="3" t="s">
        <v>1</v>
      </c>
      <c r="H1801" s="3" t="s">
        <v>8</v>
      </c>
      <c r="I1801" s="2">
        <v>1998</v>
      </c>
      <c r="J1801" s="2">
        <v>600</v>
      </c>
      <c r="K1801" s="2">
        <v>110</v>
      </c>
      <c r="L1801" s="2">
        <v>0.7</v>
      </c>
      <c r="M1801" s="1">
        <v>6.54</v>
      </c>
      <c r="N1801" s="1">
        <v>1.4999999999999999E-4</v>
      </c>
      <c r="O1801" s="1">
        <v>0.30399999999999999</v>
      </c>
      <c r="P1801" s="1">
        <v>2.2099999999999998E-5</v>
      </c>
      <c r="Q1801" s="1">
        <v>0.42472221740050897</v>
      </c>
      <c r="R1801" s="1">
        <v>2.89870355043137E-2</v>
      </c>
      <c r="S1801" s="16"/>
      <c r="T1801" s="16"/>
      <c r="U1801" s="5"/>
      <c r="V1801" s="18"/>
      <c r="W1801" s="18"/>
      <c r="X1801" s="5"/>
      <c r="Y1801" s="5"/>
      <c r="Z1801" s="18"/>
    </row>
    <row r="1802" spans="1:26" x14ac:dyDescent="0.25">
      <c r="A1802" s="2">
        <v>2018</v>
      </c>
      <c r="B1802" s="2">
        <v>2981</v>
      </c>
      <c r="C1802" s="3" t="s">
        <v>11</v>
      </c>
      <c r="D1802" s="4">
        <v>43362</v>
      </c>
      <c r="E1802" s="2">
        <v>7837</v>
      </c>
      <c r="F1802" s="3" t="s">
        <v>2</v>
      </c>
      <c r="G1802" s="3" t="s">
        <v>1</v>
      </c>
      <c r="H1802" s="3" t="s">
        <v>0</v>
      </c>
      <c r="I1802" s="2">
        <v>2017</v>
      </c>
      <c r="J1802" s="2">
        <v>600</v>
      </c>
      <c r="K1802" s="2">
        <v>114</v>
      </c>
      <c r="L1802" s="2">
        <v>0.7</v>
      </c>
      <c r="M1802" s="1">
        <v>0.26</v>
      </c>
      <c r="N1802" s="1">
        <v>3.9999999999999998E-6</v>
      </c>
      <c r="O1802" s="1">
        <v>8.9999999999999993E-3</v>
      </c>
      <c r="P1802" s="1">
        <v>3.9999999999999998E-7</v>
      </c>
      <c r="Q1802" s="1">
        <v>1.43555548061548E-2</v>
      </c>
      <c r="R1802" s="1">
        <v>5.3833330445798703E-4</v>
      </c>
      <c r="S1802" s="16">
        <f t="shared" si="196"/>
        <v>0.41036666259435417</v>
      </c>
      <c r="T1802" s="16">
        <f t="shared" si="197"/>
        <v>2.8448702199855711E-2</v>
      </c>
      <c r="U1802" s="5">
        <f t="shared" si="198"/>
        <v>1.1242922262859017E-3</v>
      </c>
      <c r="V1802" s="18">
        <f t="shared" si="199"/>
        <v>7.7941649862618381E-5</v>
      </c>
      <c r="W1802" s="18">
        <f t="shared" si="200"/>
        <v>7.1706317873608912E-5</v>
      </c>
      <c r="X1802" s="5">
        <f>LOOKUP(G561,'Load Factor Adjustment'!$A$2:$A$15,'Load Factor Adjustment'!$D$2:$D$15)</f>
        <v>0.68571428571428572</v>
      </c>
      <c r="Y1802" s="5">
        <f t="shared" si="201"/>
        <v>7.7094324088176121E-4</v>
      </c>
      <c r="Z1802" s="18">
        <f t="shared" si="202"/>
        <v>4.9170046541903258E-5</v>
      </c>
    </row>
    <row r="1803" spans="1:26" ht="15" customHeight="1" x14ac:dyDescent="0.25">
      <c r="A1803" s="2">
        <v>2018</v>
      </c>
      <c r="B1803" s="2">
        <v>2982</v>
      </c>
      <c r="C1803" s="3" t="s">
        <v>16</v>
      </c>
      <c r="D1803" s="4">
        <v>43328</v>
      </c>
      <c r="E1803" s="2">
        <v>7806</v>
      </c>
      <c r="F1803" s="3" t="s">
        <v>5</v>
      </c>
      <c r="G1803" s="3" t="s">
        <v>1</v>
      </c>
      <c r="H1803" s="3" t="s">
        <v>4</v>
      </c>
      <c r="I1803" s="2">
        <v>1970</v>
      </c>
      <c r="J1803" s="2">
        <v>1000</v>
      </c>
      <c r="K1803" s="2">
        <v>59</v>
      </c>
      <c r="L1803" s="2">
        <v>0.7</v>
      </c>
      <c r="M1803" s="1">
        <v>12.09</v>
      </c>
      <c r="N1803" s="1">
        <v>2.7999999999999998E-4</v>
      </c>
      <c r="O1803" s="1">
        <v>0.60499999999999998</v>
      </c>
      <c r="P1803" s="1">
        <v>4.3999999999999999E-5</v>
      </c>
      <c r="Q1803" s="1">
        <v>0.70335648053539601</v>
      </c>
      <c r="R1803" s="1">
        <v>5.1579475486302401E-2</v>
      </c>
      <c r="S1803" s="16"/>
      <c r="T1803" s="16"/>
      <c r="U1803" s="5"/>
      <c r="V1803" s="18"/>
      <c r="W1803" s="18"/>
      <c r="X1803" s="5"/>
      <c r="Y1803" s="5"/>
      <c r="Z1803" s="18"/>
    </row>
    <row r="1804" spans="1:26" x14ac:dyDescent="0.25">
      <c r="A1804" s="2">
        <v>2018</v>
      </c>
      <c r="B1804" s="2">
        <v>2982</v>
      </c>
      <c r="C1804" s="3" t="s">
        <v>16</v>
      </c>
      <c r="D1804" s="4">
        <v>43328</v>
      </c>
      <c r="E1804" s="2">
        <v>7807</v>
      </c>
      <c r="F1804" s="3" t="s">
        <v>2</v>
      </c>
      <c r="G1804" s="3" t="s">
        <v>1</v>
      </c>
      <c r="H1804" s="3" t="s">
        <v>0</v>
      </c>
      <c r="I1804" s="2">
        <v>2018</v>
      </c>
      <c r="J1804" s="2">
        <v>1000</v>
      </c>
      <c r="K1804" s="2">
        <v>55</v>
      </c>
      <c r="L1804" s="2">
        <v>0.7</v>
      </c>
      <c r="M1804" s="1">
        <v>2.74</v>
      </c>
      <c r="N1804" s="1">
        <v>3.6000000000000001E-5</v>
      </c>
      <c r="O1804" s="1">
        <v>8.9999999999999993E-3</v>
      </c>
      <c r="P1804" s="1">
        <v>8.9999999999999996E-7</v>
      </c>
      <c r="Q1804" s="1">
        <v>0.123919751650996</v>
      </c>
      <c r="R1804" s="1">
        <v>5.72916635161255E-4</v>
      </c>
      <c r="S1804" s="16">
        <f t="shared" si="196"/>
        <v>0.57943672888440001</v>
      </c>
      <c r="T1804" s="16">
        <f t="shared" si="197"/>
        <v>5.1006558851141144E-2</v>
      </c>
      <c r="U1804" s="5">
        <f t="shared" si="198"/>
        <v>1.5874978873545206E-3</v>
      </c>
      <c r="V1804" s="18">
        <f t="shared" si="199"/>
        <v>1.397439968524415E-4</v>
      </c>
      <c r="W1804" s="18">
        <f t="shared" si="200"/>
        <v>1.2856447710424618E-4</v>
      </c>
      <c r="X1804" s="5">
        <f>LOOKUP(G563,'Load Factor Adjustment'!$A$2:$A$15,'Load Factor Adjustment'!$D$2:$D$15)</f>
        <v>0.68571428571428572</v>
      </c>
      <c r="Y1804" s="5">
        <f t="shared" si="201"/>
        <v>1.0885699799002427E-3</v>
      </c>
      <c r="Z1804" s="18">
        <f t="shared" si="202"/>
        <v>8.8158498585768814E-5</v>
      </c>
    </row>
    <row r="1805" spans="1:26" ht="15" customHeight="1" x14ac:dyDescent="0.25">
      <c r="A1805" s="2">
        <v>2018</v>
      </c>
      <c r="B1805" s="2">
        <v>2983</v>
      </c>
      <c r="C1805" s="3" t="s">
        <v>16</v>
      </c>
      <c r="D1805" s="4">
        <v>43328</v>
      </c>
      <c r="E1805" s="2">
        <v>7834</v>
      </c>
      <c r="F1805" s="3" t="s">
        <v>5</v>
      </c>
      <c r="G1805" s="3" t="s">
        <v>1</v>
      </c>
      <c r="H1805" s="3" t="s">
        <v>4</v>
      </c>
      <c r="I1805" s="2">
        <v>1965</v>
      </c>
      <c r="J1805" s="2">
        <v>1000</v>
      </c>
      <c r="K1805" s="2">
        <v>59</v>
      </c>
      <c r="L1805" s="2">
        <v>0.7</v>
      </c>
      <c r="M1805" s="1">
        <v>12.09</v>
      </c>
      <c r="N1805" s="1">
        <v>2.7999999999999998E-4</v>
      </c>
      <c r="O1805" s="1">
        <v>0.60499999999999998</v>
      </c>
      <c r="P1805" s="1">
        <v>4.3999999999999999E-5</v>
      </c>
      <c r="Q1805" s="1">
        <v>0.70335648053539601</v>
      </c>
      <c r="R1805" s="1">
        <v>5.1579475486302401E-2</v>
      </c>
      <c r="S1805" s="16"/>
      <c r="T1805" s="16"/>
      <c r="U1805" s="5"/>
      <c r="V1805" s="18"/>
      <c r="W1805" s="18"/>
      <c r="X1805" s="5"/>
      <c r="Y1805" s="5"/>
      <c r="Z1805" s="18"/>
    </row>
    <row r="1806" spans="1:26" x14ac:dyDescent="0.25">
      <c r="A1806" s="2">
        <v>2018</v>
      </c>
      <c r="B1806" s="2">
        <v>2983</v>
      </c>
      <c r="C1806" s="3" t="s">
        <v>16</v>
      </c>
      <c r="D1806" s="4">
        <v>43328</v>
      </c>
      <c r="E1806" s="2">
        <v>7835</v>
      </c>
      <c r="F1806" s="3" t="s">
        <v>2</v>
      </c>
      <c r="G1806" s="3" t="s">
        <v>1</v>
      </c>
      <c r="H1806" s="3" t="s">
        <v>0</v>
      </c>
      <c r="I1806" s="2">
        <v>2018</v>
      </c>
      <c r="J1806" s="2">
        <v>1000</v>
      </c>
      <c r="K1806" s="2">
        <v>55</v>
      </c>
      <c r="L1806" s="2">
        <v>0.7</v>
      </c>
      <c r="M1806" s="1">
        <v>2.74</v>
      </c>
      <c r="N1806" s="1">
        <v>3.6000000000000001E-5</v>
      </c>
      <c r="O1806" s="1">
        <v>8.9999999999999993E-3</v>
      </c>
      <c r="P1806" s="1">
        <v>8.9999999999999996E-7</v>
      </c>
      <c r="Q1806" s="1">
        <v>0.123919751650996</v>
      </c>
      <c r="R1806" s="1">
        <v>5.72916635161255E-4</v>
      </c>
      <c r="S1806" s="16">
        <f t="shared" si="196"/>
        <v>0.57943672888440001</v>
      </c>
      <c r="T1806" s="16">
        <f t="shared" si="197"/>
        <v>5.1006558851141144E-2</v>
      </c>
      <c r="U1806" s="5">
        <f t="shared" si="198"/>
        <v>1.5874978873545206E-3</v>
      </c>
      <c r="V1806" s="18">
        <f t="shared" si="199"/>
        <v>1.397439968524415E-4</v>
      </c>
      <c r="W1806" s="18">
        <f t="shared" si="200"/>
        <v>1.2856447710424618E-4</v>
      </c>
      <c r="X1806" s="5">
        <f>LOOKUP(G565,'Load Factor Adjustment'!$A$2:$A$15,'Load Factor Adjustment'!$D$2:$D$15)</f>
        <v>0.68571428571428572</v>
      </c>
      <c r="Y1806" s="5">
        <f t="shared" si="201"/>
        <v>1.0885699799002427E-3</v>
      </c>
      <c r="Z1806" s="18">
        <f t="shared" si="202"/>
        <v>8.8158498585768814E-5</v>
      </c>
    </row>
    <row r="1807" spans="1:26" ht="15" customHeight="1" x14ac:dyDescent="0.25">
      <c r="A1807" s="2">
        <v>2017</v>
      </c>
      <c r="B1807" s="2">
        <v>2984</v>
      </c>
      <c r="C1807" s="3" t="s">
        <v>10</v>
      </c>
      <c r="D1807" s="4">
        <v>43360</v>
      </c>
      <c r="E1807" s="2">
        <v>7832</v>
      </c>
      <c r="F1807" s="3" t="s">
        <v>5</v>
      </c>
      <c r="G1807" s="3" t="s">
        <v>1</v>
      </c>
      <c r="H1807" s="3" t="s">
        <v>4</v>
      </c>
      <c r="I1807" s="2">
        <v>1962</v>
      </c>
      <c r="J1807" s="2">
        <v>150</v>
      </c>
      <c r="K1807" s="2">
        <v>58</v>
      </c>
      <c r="L1807" s="2">
        <v>0.7</v>
      </c>
      <c r="M1807" s="1">
        <v>12.09</v>
      </c>
      <c r="N1807" s="1">
        <v>2.7999999999999998E-4</v>
      </c>
      <c r="O1807" s="1">
        <v>0.60499999999999998</v>
      </c>
      <c r="P1807" s="1">
        <v>4.3999999999999999E-5</v>
      </c>
      <c r="Q1807" s="1">
        <v>9.8076388694801994E-2</v>
      </c>
      <c r="R1807" s="1">
        <v>6.7196759602927997E-3</v>
      </c>
      <c r="S1807" s="16"/>
      <c r="T1807" s="16"/>
      <c r="U1807" s="5"/>
      <c r="V1807" s="18"/>
      <c r="W1807" s="18"/>
      <c r="X1807" s="5"/>
      <c r="Y1807" s="5"/>
      <c r="Z1807" s="18"/>
    </row>
    <row r="1808" spans="1:26" x14ac:dyDescent="0.25">
      <c r="A1808" s="2">
        <v>2017</v>
      </c>
      <c r="B1808" s="2">
        <v>2984</v>
      </c>
      <c r="C1808" s="3" t="s">
        <v>10</v>
      </c>
      <c r="D1808" s="4">
        <v>43360</v>
      </c>
      <c r="E1808" s="2">
        <v>7833</v>
      </c>
      <c r="F1808" s="3" t="s">
        <v>2</v>
      </c>
      <c r="G1808" s="3" t="s">
        <v>1</v>
      </c>
      <c r="H1808" s="3" t="s">
        <v>0</v>
      </c>
      <c r="I1808" s="2">
        <v>2018</v>
      </c>
      <c r="J1808" s="2">
        <v>150</v>
      </c>
      <c r="K1808" s="2">
        <v>55</v>
      </c>
      <c r="L1808" s="2">
        <v>0.7</v>
      </c>
      <c r="M1808" s="1">
        <v>2.74</v>
      </c>
      <c r="N1808" s="1">
        <v>3.6000000000000001E-5</v>
      </c>
      <c r="O1808" s="1">
        <v>8.9999999999999993E-3</v>
      </c>
      <c r="P1808" s="1">
        <v>8.9999999999999996E-7</v>
      </c>
      <c r="Q1808" s="1">
        <v>1.76140043964527E-2</v>
      </c>
      <c r="R1808" s="1">
        <v>6.1588538032136199E-5</v>
      </c>
      <c r="S1808" s="16">
        <f t="shared" si="196"/>
        <v>8.0462384298349288E-2</v>
      </c>
      <c r="T1808" s="16">
        <f t="shared" si="197"/>
        <v>6.658087422260664E-3</v>
      </c>
      <c r="U1808" s="5">
        <f t="shared" si="198"/>
        <v>2.2044488848862819E-4</v>
      </c>
      <c r="V1808" s="18">
        <f t="shared" si="199"/>
        <v>1.8241335403453875E-5</v>
      </c>
      <c r="W1808" s="18">
        <f t="shared" si="200"/>
        <v>1.6782028571177565E-5</v>
      </c>
      <c r="X1808" s="5">
        <f>LOOKUP(G567,'Load Factor Adjustment'!$A$2:$A$15,'Load Factor Adjustment'!$D$2:$D$15)</f>
        <v>0.68571428571428572</v>
      </c>
      <c r="Y1808" s="5">
        <f t="shared" si="201"/>
        <v>1.5116220924934505E-4</v>
      </c>
      <c r="Z1808" s="18">
        <f t="shared" si="202"/>
        <v>1.1507676734521758E-5</v>
      </c>
    </row>
    <row r="1809" spans="1:26" ht="15" customHeight="1" x14ac:dyDescent="0.25">
      <c r="A1809" s="2">
        <v>2018</v>
      </c>
      <c r="B1809" s="2">
        <v>2985</v>
      </c>
      <c r="C1809" s="3" t="s">
        <v>9</v>
      </c>
      <c r="D1809" s="4">
        <v>43192</v>
      </c>
      <c r="E1809" s="2">
        <v>7824</v>
      </c>
      <c r="F1809" s="3" t="s">
        <v>5</v>
      </c>
      <c r="G1809" s="3" t="s">
        <v>1</v>
      </c>
      <c r="H1809" s="3" t="s">
        <v>8</v>
      </c>
      <c r="I1809" s="2">
        <v>2001</v>
      </c>
      <c r="J1809" s="2">
        <v>600</v>
      </c>
      <c r="K1809" s="2">
        <v>92</v>
      </c>
      <c r="L1809" s="2">
        <v>0.7</v>
      </c>
      <c r="M1809" s="1">
        <v>6.54</v>
      </c>
      <c r="N1809" s="1">
        <v>1.4999999999999999E-4</v>
      </c>
      <c r="O1809" s="1">
        <v>0.55200000000000005</v>
      </c>
      <c r="P1809" s="1">
        <v>4.0200000000000001E-5</v>
      </c>
      <c r="Q1809" s="1">
        <v>0.35522221818951699</v>
      </c>
      <c r="R1809" s="1">
        <v>4.40577767003964E-2</v>
      </c>
      <c r="S1809" s="16"/>
      <c r="T1809" s="16"/>
      <c r="U1809" s="5"/>
      <c r="V1809" s="18"/>
      <c r="W1809" s="18"/>
      <c r="X1809" s="5"/>
      <c r="Y1809" s="5"/>
      <c r="Z1809" s="18"/>
    </row>
    <row r="1810" spans="1:26" x14ac:dyDescent="0.25">
      <c r="A1810" s="2">
        <v>2018</v>
      </c>
      <c r="B1810" s="2">
        <v>2985</v>
      </c>
      <c r="C1810" s="3" t="s">
        <v>9</v>
      </c>
      <c r="D1810" s="4">
        <v>43192</v>
      </c>
      <c r="E1810" s="2">
        <v>7825</v>
      </c>
      <c r="F1810" s="3" t="s">
        <v>2</v>
      </c>
      <c r="G1810" s="3" t="s">
        <v>1</v>
      </c>
      <c r="H1810" s="3" t="s">
        <v>0</v>
      </c>
      <c r="I1810" s="2">
        <v>2016</v>
      </c>
      <c r="J1810" s="2">
        <v>600</v>
      </c>
      <c r="K1810" s="2">
        <v>107</v>
      </c>
      <c r="L1810" s="2">
        <v>0.7</v>
      </c>
      <c r="M1810" s="1">
        <v>0.26</v>
      </c>
      <c r="N1810" s="1">
        <v>3.9999999999999998E-6</v>
      </c>
      <c r="O1810" s="1">
        <v>8.9999999999999993E-3</v>
      </c>
      <c r="P1810" s="1">
        <v>3.9999999999999998E-7</v>
      </c>
      <c r="Q1810" s="1">
        <v>1.3474073370689101E-2</v>
      </c>
      <c r="R1810" s="1">
        <v>5.0527775067547897E-4</v>
      </c>
      <c r="S1810" s="16">
        <f t="shared" si="196"/>
        <v>0.34174814481882787</v>
      </c>
      <c r="T1810" s="16">
        <f t="shared" si="197"/>
        <v>4.3552498949720922E-2</v>
      </c>
      <c r="U1810" s="5">
        <f t="shared" si="198"/>
        <v>9.3629628717487089E-4</v>
      </c>
      <c r="V1810" s="18">
        <f t="shared" si="199"/>
        <v>1.1932191493074226E-4</v>
      </c>
      <c r="W1810" s="18">
        <f t="shared" si="200"/>
        <v>1.0977616173628288E-4</v>
      </c>
      <c r="X1810" s="5">
        <f>LOOKUP(G569,'Load Factor Adjustment'!$A$2:$A$15,'Load Factor Adjustment'!$D$2:$D$15)</f>
        <v>0.68571428571428572</v>
      </c>
      <c r="Y1810" s="5">
        <f t="shared" si="201"/>
        <v>6.4203173977705433E-4</v>
      </c>
      <c r="Z1810" s="18">
        <f t="shared" si="202"/>
        <v>7.5275082333451119E-5</v>
      </c>
    </row>
    <row r="1811" spans="1:26" ht="15" customHeight="1" x14ac:dyDescent="0.25">
      <c r="A1811" s="2">
        <v>2018</v>
      </c>
      <c r="B1811" s="2">
        <v>2986</v>
      </c>
      <c r="C1811" s="3" t="s">
        <v>7</v>
      </c>
      <c r="D1811" s="4">
        <v>43350</v>
      </c>
      <c r="E1811" s="2">
        <v>7822</v>
      </c>
      <c r="F1811" s="3" t="s">
        <v>5</v>
      </c>
      <c r="G1811" s="3" t="s">
        <v>1</v>
      </c>
      <c r="H1811" s="3" t="s">
        <v>4</v>
      </c>
      <c r="I1811" s="2">
        <v>1978</v>
      </c>
      <c r="J1811" s="2">
        <v>200</v>
      </c>
      <c r="K1811" s="2">
        <v>55</v>
      </c>
      <c r="L1811" s="2">
        <v>0.7</v>
      </c>
      <c r="M1811" s="1">
        <v>12.09</v>
      </c>
      <c r="N1811" s="1">
        <v>2.7999999999999998E-4</v>
      </c>
      <c r="O1811" s="1">
        <v>0.60499999999999998</v>
      </c>
      <c r="P1811" s="1">
        <v>4.3999999999999999E-5</v>
      </c>
      <c r="Q1811" s="1">
        <v>0.124004629384232</v>
      </c>
      <c r="R1811" s="1">
        <v>8.4961420187610204E-3</v>
      </c>
      <c r="S1811" s="16"/>
      <c r="T1811" s="16"/>
      <c r="U1811" s="5"/>
      <c r="V1811" s="18"/>
      <c r="W1811" s="18"/>
      <c r="X1811" s="5"/>
      <c r="Y1811" s="5"/>
      <c r="Z1811" s="18"/>
    </row>
    <row r="1812" spans="1:26" x14ac:dyDescent="0.25">
      <c r="A1812" s="2">
        <v>2018</v>
      </c>
      <c r="B1812" s="2">
        <v>2986</v>
      </c>
      <c r="C1812" s="3" t="s">
        <v>7</v>
      </c>
      <c r="D1812" s="4">
        <v>43350</v>
      </c>
      <c r="E1812" s="2">
        <v>7823</v>
      </c>
      <c r="F1812" s="3" t="s">
        <v>2</v>
      </c>
      <c r="G1812" s="3" t="s">
        <v>1</v>
      </c>
      <c r="H1812" s="3" t="s">
        <v>0</v>
      </c>
      <c r="I1812" s="2">
        <v>2016</v>
      </c>
      <c r="J1812" s="2">
        <v>200</v>
      </c>
      <c r="K1812" s="2">
        <v>60</v>
      </c>
      <c r="L1812" s="2">
        <v>0.7</v>
      </c>
      <c r="M1812" s="1">
        <v>2.74</v>
      </c>
      <c r="N1812" s="1">
        <v>3.6000000000000001E-5</v>
      </c>
      <c r="O1812" s="1">
        <v>8.9999999999999993E-3</v>
      </c>
      <c r="P1812" s="1">
        <v>8.9999999999999996E-7</v>
      </c>
      <c r="Q1812" s="1">
        <v>2.57037033660657E-2</v>
      </c>
      <c r="R1812" s="1">
        <v>9.1666661286705299E-5</v>
      </c>
      <c r="S1812" s="16">
        <f t="shared" si="196"/>
        <v>9.8300926018166299E-2</v>
      </c>
      <c r="T1812" s="16">
        <f t="shared" si="197"/>
        <v>8.4044753574743156E-3</v>
      </c>
      <c r="U1812" s="5">
        <f t="shared" si="198"/>
        <v>2.6931760552922272E-4</v>
      </c>
      <c r="V1812" s="18">
        <f t="shared" si="199"/>
        <v>2.3025959883491275E-5</v>
      </c>
      <c r="W1812" s="18">
        <f t="shared" si="200"/>
        <v>2.1183883092811974E-5</v>
      </c>
      <c r="X1812" s="5">
        <f>LOOKUP(G571,'Load Factor Adjustment'!$A$2:$A$15,'Load Factor Adjustment'!$D$2:$D$15)</f>
        <v>0.68571428571428572</v>
      </c>
      <c r="Y1812" s="5">
        <f t="shared" si="201"/>
        <v>1.8467492950575274E-4</v>
      </c>
      <c r="Z1812" s="18">
        <f t="shared" si="202"/>
        <v>1.4526091263642496E-5</v>
      </c>
    </row>
    <row r="1813" spans="1:26" ht="15" customHeight="1" x14ac:dyDescent="0.25">
      <c r="A1813" s="2">
        <v>2018</v>
      </c>
      <c r="B1813" s="2">
        <v>2987</v>
      </c>
      <c r="C1813" s="3" t="s">
        <v>7</v>
      </c>
      <c r="D1813" s="4">
        <v>43350</v>
      </c>
      <c r="E1813" s="2">
        <v>7820</v>
      </c>
      <c r="F1813" s="3" t="s">
        <v>5</v>
      </c>
      <c r="G1813" s="3" t="s">
        <v>1</v>
      </c>
      <c r="H1813" s="3" t="s">
        <v>8</v>
      </c>
      <c r="I1813" s="2">
        <v>1999</v>
      </c>
      <c r="J1813" s="2">
        <v>375</v>
      </c>
      <c r="K1813" s="2">
        <v>95</v>
      </c>
      <c r="L1813" s="2">
        <v>0.7</v>
      </c>
      <c r="M1813" s="1">
        <v>6.54</v>
      </c>
      <c r="N1813" s="1">
        <v>1.4999999999999999E-4</v>
      </c>
      <c r="O1813" s="1">
        <v>0.55200000000000005</v>
      </c>
      <c r="P1813" s="1">
        <v>4.0200000000000001E-5</v>
      </c>
      <c r="Q1813" s="1">
        <v>0.21688367757604901</v>
      </c>
      <c r="R1813" s="1">
        <v>2.5118922929989799E-2</v>
      </c>
      <c r="S1813" s="16"/>
      <c r="T1813" s="16"/>
      <c r="U1813" s="5"/>
      <c r="V1813" s="18"/>
      <c r="W1813" s="18"/>
      <c r="X1813" s="5"/>
      <c r="Y1813" s="5"/>
      <c r="Z1813" s="18"/>
    </row>
    <row r="1814" spans="1:26" x14ac:dyDescent="0.25">
      <c r="A1814" s="2">
        <v>2018</v>
      </c>
      <c r="B1814" s="2">
        <v>2987</v>
      </c>
      <c r="C1814" s="3" t="s">
        <v>7</v>
      </c>
      <c r="D1814" s="4">
        <v>43350</v>
      </c>
      <c r="E1814" s="2">
        <v>7821</v>
      </c>
      <c r="F1814" s="3" t="s">
        <v>2</v>
      </c>
      <c r="G1814" s="3" t="s">
        <v>1</v>
      </c>
      <c r="H1814" s="3" t="s">
        <v>0</v>
      </c>
      <c r="I1814" s="2">
        <v>2017</v>
      </c>
      <c r="J1814" s="2">
        <v>375</v>
      </c>
      <c r="K1814" s="2">
        <v>110</v>
      </c>
      <c r="L1814" s="2">
        <v>0.7</v>
      </c>
      <c r="M1814" s="1">
        <v>2.3199999999999998</v>
      </c>
      <c r="N1814" s="1">
        <v>3.0000000000000001E-5</v>
      </c>
      <c r="O1814" s="1">
        <v>0.112</v>
      </c>
      <c r="P1814" s="1">
        <v>7.9999999999999996E-6</v>
      </c>
      <c r="Q1814" s="1">
        <v>7.5632953717880799E-2</v>
      </c>
      <c r="R1814" s="1">
        <v>4.0422454103599802E-3</v>
      </c>
      <c r="S1814" s="16">
        <f t="shared" si="196"/>
        <v>0.14125072385816823</v>
      </c>
      <c r="T1814" s="16">
        <f t="shared" si="197"/>
        <v>2.107667751962982E-2</v>
      </c>
      <c r="U1814" s="5">
        <f t="shared" si="198"/>
        <v>3.8698828454292666E-4</v>
      </c>
      <c r="V1814" s="18">
        <f t="shared" si="199"/>
        <v>5.7744321971588552E-5</v>
      </c>
      <c r="W1814" s="18">
        <f t="shared" si="200"/>
        <v>5.3124776213861471E-5</v>
      </c>
      <c r="X1814" s="5">
        <f>LOOKUP(G573,'Load Factor Adjustment'!$A$2:$A$15,'Load Factor Adjustment'!$D$2:$D$15)</f>
        <v>0.78431372549019607</v>
      </c>
      <c r="Y1814" s="5">
        <f t="shared" si="201"/>
        <v>3.0352022317092287E-4</v>
      </c>
      <c r="Z1814" s="18">
        <f t="shared" si="202"/>
        <v>4.1666491148126642E-5</v>
      </c>
    </row>
    <row r="1815" spans="1:26" ht="15" customHeight="1" x14ac:dyDescent="0.25">
      <c r="A1815" s="2">
        <v>2017</v>
      </c>
      <c r="B1815" s="2">
        <v>2988</v>
      </c>
      <c r="C1815" s="3" t="s">
        <v>7</v>
      </c>
      <c r="D1815" s="4">
        <v>43315</v>
      </c>
      <c r="E1815" s="2">
        <v>7818</v>
      </c>
      <c r="F1815" s="3" t="s">
        <v>5</v>
      </c>
      <c r="G1815" s="3" t="s">
        <v>19</v>
      </c>
      <c r="H1815" s="3" t="s">
        <v>4</v>
      </c>
      <c r="I1815" s="2">
        <v>1981</v>
      </c>
      <c r="J1815" s="2">
        <v>500</v>
      </c>
      <c r="K1815" s="2">
        <v>150</v>
      </c>
      <c r="L1815" s="2">
        <v>0.7</v>
      </c>
      <c r="M1815" s="1">
        <v>10.23</v>
      </c>
      <c r="N1815" s="1">
        <v>2.4000000000000001E-4</v>
      </c>
      <c r="O1815" s="1">
        <v>0.39600000000000002</v>
      </c>
      <c r="P1815" s="1">
        <v>2.8799999999999999E-5</v>
      </c>
      <c r="Q1815" s="1">
        <v>0.75868051193399599</v>
      </c>
      <c r="R1815" s="1">
        <v>4.29166652558539E-2</v>
      </c>
      <c r="S1815" s="16"/>
      <c r="T1815" s="16"/>
      <c r="U1815" s="5"/>
      <c r="V1815" s="18"/>
      <c r="W1815" s="18"/>
      <c r="X1815" s="5"/>
      <c r="Y1815" s="5"/>
      <c r="Z1815" s="18"/>
    </row>
    <row r="1816" spans="1:26" x14ac:dyDescent="0.25">
      <c r="A1816" s="2">
        <v>2017</v>
      </c>
      <c r="B1816" s="2">
        <v>2988</v>
      </c>
      <c r="C1816" s="3" t="s">
        <v>7</v>
      </c>
      <c r="D1816" s="4">
        <v>43315</v>
      </c>
      <c r="E1816" s="2">
        <v>7819</v>
      </c>
      <c r="F1816" s="3" t="s">
        <v>2</v>
      </c>
      <c r="G1816" s="3" t="s">
        <v>19</v>
      </c>
      <c r="H1816" s="3" t="s">
        <v>0</v>
      </c>
      <c r="I1816" s="2">
        <v>2018</v>
      </c>
      <c r="J1816" s="2">
        <v>500</v>
      </c>
      <c r="K1816" s="2">
        <v>174</v>
      </c>
      <c r="L1816" s="2">
        <v>0.7</v>
      </c>
      <c r="M1816" s="1">
        <v>0.26</v>
      </c>
      <c r="N1816" s="1">
        <v>3.9999999999999998E-6</v>
      </c>
      <c r="O1816" s="1">
        <v>8.9999999999999993E-3</v>
      </c>
      <c r="P1816" s="1">
        <v>3.9999999999999998E-7</v>
      </c>
      <c r="Q1816" s="1">
        <v>1.8124999049440201E-2</v>
      </c>
      <c r="R1816" s="1">
        <v>6.7129625964062697E-4</v>
      </c>
      <c r="S1816" s="16">
        <f t="shared" si="196"/>
        <v>0.74055551288455579</v>
      </c>
      <c r="T1816" s="16">
        <f t="shared" si="197"/>
        <v>4.224536899621327E-2</v>
      </c>
      <c r="U1816" s="5">
        <f t="shared" si="198"/>
        <v>2.0289192133823445E-3</v>
      </c>
      <c r="V1816" s="18">
        <f t="shared" si="199"/>
        <v>1.1574073697592676E-4</v>
      </c>
      <c r="W1816" s="18">
        <f t="shared" si="200"/>
        <v>1.0648147801785262E-4</v>
      </c>
      <c r="X1816" s="5">
        <f>LOOKUP(G575,'Load Factor Adjustment'!$A$2:$A$15,'Load Factor Adjustment'!$D$2:$D$15)</f>
        <v>0.68571428571428572</v>
      </c>
      <c r="Y1816" s="5">
        <f t="shared" si="201"/>
        <v>1.3912588891764647E-3</v>
      </c>
      <c r="Z1816" s="18">
        <f t="shared" si="202"/>
        <v>7.3015870640813233E-5</v>
      </c>
    </row>
    <row r="1817" spans="1:26" ht="15" customHeight="1" x14ac:dyDescent="0.25">
      <c r="A1817" s="2">
        <v>2018</v>
      </c>
      <c r="B1817" s="2">
        <v>2989</v>
      </c>
      <c r="C1817" s="3" t="s">
        <v>10</v>
      </c>
      <c r="D1817" s="4">
        <v>43362</v>
      </c>
      <c r="E1817" s="2">
        <v>7816</v>
      </c>
      <c r="F1817" s="3" t="s">
        <v>5</v>
      </c>
      <c r="G1817" s="3" t="s">
        <v>1</v>
      </c>
      <c r="H1817" s="3" t="s">
        <v>4</v>
      </c>
      <c r="I1817" s="2">
        <v>1967</v>
      </c>
      <c r="J1817" s="2">
        <v>300</v>
      </c>
      <c r="K1817" s="2">
        <v>75</v>
      </c>
      <c r="L1817" s="2">
        <v>0.7</v>
      </c>
      <c r="M1817" s="1">
        <v>12.09</v>
      </c>
      <c r="N1817" s="1">
        <v>2.7999999999999998E-4</v>
      </c>
      <c r="O1817" s="1">
        <v>0.60499999999999998</v>
      </c>
      <c r="P1817" s="1">
        <v>4.3999999999999999E-5</v>
      </c>
      <c r="Q1817" s="1">
        <v>0.26822916630587201</v>
      </c>
      <c r="R1817" s="1">
        <v>1.9670138956640701E-2</v>
      </c>
      <c r="S1817" s="16"/>
      <c r="T1817" s="16"/>
      <c r="U1817" s="5"/>
      <c r="V1817" s="18"/>
      <c r="W1817" s="18"/>
      <c r="X1817" s="5"/>
      <c r="Y1817" s="5"/>
      <c r="Z1817" s="18"/>
    </row>
    <row r="1818" spans="1:26" x14ac:dyDescent="0.25">
      <c r="A1818" s="2">
        <v>2018</v>
      </c>
      <c r="B1818" s="2">
        <v>2989</v>
      </c>
      <c r="C1818" s="3" t="s">
        <v>10</v>
      </c>
      <c r="D1818" s="4">
        <v>43362</v>
      </c>
      <c r="E1818" s="2">
        <v>7817</v>
      </c>
      <c r="F1818" s="3" t="s">
        <v>2</v>
      </c>
      <c r="G1818" s="3" t="s">
        <v>1</v>
      </c>
      <c r="H1818" s="3" t="s">
        <v>0</v>
      </c>
      <c r="I1818" s="2">
        <v>2017</v>
      </c>
      <c r="J1818" s="2">
        <v>300</v>
      </c>
      <c r="K1818" s="2">
        <v>90</v>
      </c>
      <c r="L1818" s="2">
        <v>0.7</v>
      </c>
      <c r="M1818" s="1">
        <v>0.26</v>
      </c>
      <c r="N1818" s="1">
        <v>3.4999999999999999E-6</v>
      </c>
      <c r="O1818" s="1">
        <v>8.9999999999999993E-3</v>
      </c>
      <c r="P1818" s="1">
        <v>8.9999999999999996E-7</v>
      </c>
      <c r="Q1818" s="1">
        <v>5.5260413753767997E-3</v>
      </c>
      <c r="R1818" s="1">
        <v>2.1562498747491399E-4</v>
      </c>
      <c r="S1818" s="16">
        <f t="shared" si="196"/>
        <v>0.26270312493049519</v>
      </c>
      <c r="T1818" s="16">
        <f t="shared" si="197"/>
        <v>1.9454513969165785E-2</v>
      </c>
      <c r="U1818" s="5">
        <f t="shared" si="198"/>
        <v>7.1973458885067176E-4</v>
      </c>
      <c r="V1818" s="18">
        <f t="shared" si="199"/>
        <v>5.3300038271687084E-5</v>
      </c>
      <c r="W1818" s="18">
        <f t="shared" si="200"/>
        <v>4.9036035209952117E-5</v>
      </c>
      <c r="X1818" s="5">
        <f>LOOKUP(G577,'Load Factor Adjustment'!$A$2:$A$15,'Load Factor Adjustment'!$D$2:$D$15)</f>
        <v>0.68571428571428572</v>
      </c>
      <c r="Y1818" s="5">
        <f t="shared" si="201"/>
        <v>4.9353228949760349E-4</v>
      </c>
      <c r="Z1818" s="18">
        <f t="shared" si="202"/>
        <v>3.3624709858252883E-5</v>
      </c>
    </row>
    <row r="1819" spans="1:26" ht="15" customHeight="1" x14ac:dyDescent="0.25">
      <c r="A1819" s="2">
        <v>2018</v>
      </c>
      <c r="B1819" s="2">
        <v>2990</v>
      </c>
      <c r="C1819" s="3" t="s">
        <v>10</v>
      </c>
      <c r="D1819" s="4">
        <v>43341</v>
      </c>
      <c r="E1819" s="2">
        <v>7781</v>
      </c>
      <c r="F1819" s="3" t="s">
        <v>5</v>
      </c>
      <c r="G1819" s="3" t="s">
        <v>1</v>
      </c>
      <c r="H1819" s="3" t="s">
        <v>4</v>
      </c>
      <c r="I1819" s="2">
        <v>1980</v>
      </c>
      <c r="J1819" s="2">
        <v>300</v>
      </c>
      <c r="K1819" s="2">
        <v>53</v>
      </c>
      <c r="L1819" s="2">
        <v>0.7</v>
      </c>
      <c r="M1819" s="1">
        <v>12.09</v>
      </c>
      <c r="N1819" s="1">
        <v>2.7999999999999998E-4</v>
      </c>
      <c r="O1819" s="1">
        <v>0.60499999999999998</v>
      </c>
      <c r="P1819" s="1">
        <v>4.3999999999999999E-5</v>
      </c>
      <c r="Q1819" s="1">
        <v>0.18954861085614899</v>
      </c>
      <c r="R1819" s="1">
        <v>1.39002315293595E-2</v>
      </c>
      <c r="S1819" s="16"/>
      <c r="T1819" s="16"/>
      <c r="U1819" s="5"/>
      <c r="V1819" s="18"/>
      <c r="W1819" s="18"/>
      <c r="X1819" s="5"/>
      <c r="Y1819" s="5"/>
      <c r="Z1819" s="18"/>
    </row>
    <row r="1820" spans="1:26" x14ac:dyDescent="0.25">
      <c r="A1820" s="2">
        <v>2018</v>
      </c>
      <c r="B1820" s="2">
        <v>2990</v>
      </c>
      <c r="C1820" s="3" t="s">
        <v>10</v>
      </c>
      <c r="D1820" s="4">
        <v>43341</v>
      </c>
      <c r="E1820" s="2">
        <v>7782</v>
      </c>
      <c r="F1820" s="3" t="s">
        <v>2</v>
      </c>
      <c r="G1820" s="3" t="s">
        <v>1</v>
      </c>
      <c r="H1820" s="3" t="s">
        <v>0</v>
      </c>
      <c r="I1820" s="2">
        <v>2018</v>
      </c>
      <c r="J1820" s="2">
        <v>300</v>
      </c>
      <c r="K1820" s="2">
        <v>60</v>
      </c>
      <c r="L1820" s="2">
        <v>0.7</v>
      </c>
      <c r="M1820" s="1">
        <v>2.74</v>
      </c>
      <c r="N1820" s="1">
        <v>3.6000000000000001E-5</v>
      </c>
      <c r="O1820" s="1">
        <v>8.9999999999999993E-3</v>
      </c>
      <c r="P1820" s="1">
        <v>8.9999999999999996E-7</v>
      </c>
      <c r="Q1820" s="1">
        <v>3.8805555053683799E-2</v>
      </c>
      <c r="R1820" s="1">
        <v>1.43749991649943E-4</v>
      </c>
      <c r="S1820" s="16">
        <f t="shared" si="196"/>
        <v>0.15074305580246519</v>
      </c>
      <c r="T1820" s="16">
        <f t="shared" si="197"/>
        <v>1.3756481537709557E-2</v>
      </c>
      <c r="U1820" s="5">
        <f t="shared" si="198"/>
        <v>4.1299467343141146E-4</v>
      </c>
      <c r="V1820" s="18">
        <f t="shared" si="199"/>
        <v>3.7688990514272758E-5</v>
      </c>
      <c r="W1820" s="18">
        <f t="shared" si="200"/>
        <v>3.4673871273130938E-5</v>
      </c>
      <c r="X1820" s="5">
        <f>LOOKUP(G579,'Load Factor Adjustment'!$A$2:$A$15,'Load Factor Adjustment'!$D$2:$D$15)</f>
        <v>0.68571428571428572</v>
      </c>
      <c r="Y1820" s="5">
        <f t="shared" si="201"/>
        <v>2.8319634749582502E-4</v>
      </c>
      <c r="Z1820" s="18">
        <f t="shared" si="202"/>
        <v>2.3776368873004072E-5</v>
      </c>
    </row>
    <row r="1821" spans="1:26" ht="15" customHeight="1" x14ac:dyDescent="0.25">
      <c r="A1821" s="2">
        <v>2018</v>
      </c>
      <c r="B1821" s="2">
        <v>2991</v>
      </c>
      <c r="C1821" s="3" t="s">
        <v>10</v>
      </c>
      <c r="D1821" s="4">
        <v>43339</v>
      </c>
      <c r="E1821" s="2">
        <v>7812</v>
      </c>
      <c r="F1821" s="3" t="s">
        <v>5</v>
      </c>
      <c r="G1821" s="3" t="s">
        <v>1</v>
      </c>
      <c r="H1821" s="3" t="s">
        <v>4</v>
      </c>
      <c r="I1821" s="2">
        <v>1975</v>
      </c>
      <c r="J1821" s="2">
        <v>700</v>
      </c>
      <c r="K1821" s="2">
        <v>70</v>
      </c>
      <c r="L1821" s="2">
        <v>0.7</v>
      </c>
      <c r="M1821" s="1">
        <v>12.09</v>
      </c>
      <c r="N1821" s="1">
        <v>2.7999999999999998E-4</v>
      </c>
      <c r="O1821" s="1">
        <v>0.60499999999999998</v>
      </c>
      <c r="P1821" s="1">
        <v>4.3999999999999999E-5</v>
      </c>
      <c r="Q1821" s="1">
        <v>0.58414351773278705</v>
      </c>
      <c r="R1821" s="1">
        <v>4.2837191505573198E-2</v>
      </c>
      <c r="S1821" s="16"/>
      <c r="T1821" s="16"/>
      <c r="U1821" s="5"/>
      <c r="V1821" s="18"/>
      <c r="W1821" s="18"/>
      <c r="X1821" s="5"/>
      <c r="Y1821" s="5"/>
      <c r="Z1821" s="18"/>
    </row>
    <row r="1822" spans="1:26" x14ac:dyDescent="0.25">
      <c r="A1822" s="2">
        <v>2018</v>
      </c>
      <c r="B1822" s="2">
        <v>2991</v>
      </c>
      <c r="C1822" s="3" t="s">
        <v>10</v>
      </c>
      <c r="D1822" s="4">
        <v>43339</v>
      </c>
      <c r="E1822" s="2">
        <v>7813</v>
      </c>
      <c r="F1822" s="3" t="s">
        <v>2</v>
      </c>
      <c r="G1822" s="3" t="s">
        <v>1</v>
      </c>
      <c r="H1822" s="3" t="s">
        <v>0</v>
      </c>
      <c r="I1822" s="2">
        <v>2018</v>
      </c>
      <c r="J1822" s="2">
        <v>700</v>
      </c>
      <c r="K1822" s="2">
        <v>71</v>
      </c>
      <c r="L1822" s="2">
        <v>0.7</v>
      </c>
      <c r="M1822" s="1">
        <v>2.74</v>
      </c>
      <c r="N1822" s="1">
        <v>3.6000000000000001E-5</v>
      </c>
      <c r="O1822" s="1">
        <v>8.9999999999999993E-3</v>
      </c>
      <c r="P1822" s="1">
        <v>8.9999999999999996E-7</v>
      </c>
      <c r="Q1822" s="1">
        <v>0.10990756039331299</v>
      </c>
      <c r="R1822" s="1">
        <v>4.6593747385084998E-4</v>
      </c>
      <c r="S1822" s="16">
        <f t="shared" si="196"/>
        <v>0.47423595733947405</v>
      </c>
      <c r="T1822" s="16">
        <f t="shared" si="197"/>
        <v>4.2371254031722351E-2</v>
      </c>
      <c r="U1822" s="5">
        <f t="shared" si="198"/>
        <v>1.2992765954506138E-3</v>
      </c>
      <c r="V1822" s="18">
        <f t="shared" si="199"/>
        <v>1.1608562748417082E-4</v>
      </c>
      <c r="W1822" s="18">
        <f t="shared" si="200"/>
        <v>1.0679877728543716E-4</v>
      </c>
      <c r="X1822" s="5">
        <f>LOOKUP(G581,'Load Factor Adjustment'!$A$2:$A$15,'Load Factor Adjustment'!$D$2:$D$15)</f>
        <v>0.68571428571428572</v>
      </c>
      <c r="Y1822" s="5">
        <f t="shared" si="201"/>
        <v>8.9093252259470654E-4</v>
      </c>
      <c r="Z1822" s="18">
        <f t="shared" si="202"/>
        <v>7.3233447281442632E-5</v>
      </c>
    </row>
    <row r="1823" spans="1:26" ht="15" customHeight="1" x14ac:dyDescent="0.25">
      <c r="A1823" s="2">
        <v>2018</v>
      </c>
      <c r="B1823" s="2">
        <v>2992</v>
      </c>
      <c r="C1823" s="3" t="s">
        <v>10</v>
      </c>
      <c r="D1823" s="4">
        <v>43348</v>
      </c>
      <c r="E1823" s="2">
        <v>7810</v>
      </c>
      <c r="F1823" s="3" t="s">
        <v>5</v>
      </c>
      <c r="G1823" s="3" t="s">
        <v>1</v>
      </c>
      <c r="H1823" s="3" t="s">
        <v>6</v>
      </c>
      <c r="I1823" s="2">
        <v>2005</v>
      </c>
      <c r="J1823" s="2">
        <v>800</v>
      </c>
      <c r="K1823" s="2">
        <v>99</v>
      </c>
      <c r="L1823" s="2">
        <v>0.7</v>
      </c>
      <c r="M1823" s="1">
        <v>4.75</v>
      </c>
      <c r="N1823" s="1">
        <v>7.1000000000000005E-5</v>
      </c>
      <c r="O1823" s="1">
        <v>0.192</v>
      </c>
      <c r="P1823" s="1">
        <v>1.4100000000000001E-5</v>
      </c>
      <c r="Q1823" s="1">
        <v>0.342344440233675</v>
      </c>
      <c r="R1823" s="1">
        <v>2.2073333091670099E-2</v>
      </c>
      <c r="S1823" s="16"/>
      <c r="T1823" s="16"/>
      <c r="U1823" s="5"/>
      <c r="V1823" s="18"/>
      <c r="W1823" s="18"/>
      <c r="X1823" s="5"/>
      <c r="Y1823" s="5"/>
      <c r="Z1823" s="18"/>
    </row>
    <row r="1824" spans="1:26" x14ac:dyDescent="0.25">
      <c r="A1824" s="2">
        <v>2018</v>
      </c>
      <c r="B1824" s="2">
        <v>2992</v>
      </c>
      <c r="C1824" s="3" t="s">
        <v>10</v>
      </c>
      <c r="D1824" s="4">
        <v>43348</v>
      </c>
      <c r="E1824" s="2">
        <v>7811</v>
      </c>
      <c r="F1824" s="3" t="s">
        <v>2</v>
      </c>
      <c r="G1824" s="3" t="s">
        <v>1</v>
      </c>
      <c r="H1824" s="3" t="s">
        <v>0</v>
      </c>
      <c r="I1824" s="2">
        <v>2017</v>
      </c>
      <c r="J1824" s="2">
        <v>800</v>
      </c>
      <c r="K1824" s="2">
        <v>117</v>
      </c>
      <c r="L1824" s="2">
        <v>0.7</v>
      </c>
      <c r="M1824" s="1">
        <v>0.26</v>
      </c>
      <c r="N1824" s="1">
        <v>3.9999999999999998E-6</v>
      </c>
      <c r="O1824" s="1">
        <v>8.9999999999999993E-3</v>
      </c>
      <c r="P1824" s="1">
        <v>3.9999999999999998E-7</v>
      </c>
      <c r="Q1824" s="1">
        <v>1.9933332302188401E-2</v>
      </c>
      <c r="R1824" s="1">
        <v>7.6555551588754699E-4</v>
      </c>
      <c r="S1824" s="16">
        <f t="shared" si="196"/>
        <v>0.32241110793148658</v>
      </c>
      <c r="T1824" s="16">
        <f t="shared" si="197"/>
        <v>2.1307777575782554E-2</v>
      </c>
      <c r="U1824" s="5">
        <f t="shared" si="198"/>
        <v>8.833181039218811E-4</v>
      </c>
      <c r="V1824" s="18">
        <f t="shared" si="199"/>
        <v>5.8377472810363161E-5</v>
      </c>
      <c r="W1824" s="18">
        <f t="shared" si="200"/>
        <v>5.3707274985534112E-5</v>
      </c>
      <c r="X1824" s="5">
        <f>LOOKUP(G583,'Load Factor Adjustment'!$A$2:$A$15,'Load Factor Adjustment'!$D$2:$D$15)</f>
        <v>0.68571428571428572</v>
      </c>
      <c r="Y1824" s="5">
        <f t="shared" si="201"/>
        <v>6.0570384268928996E-4</v>
      </c>
      <c r="Z1824" s="18">
        <f t="shared" si="202"/>
        <v>3.6827845704366249E-5</v>
      </c>
    </row>
    <row r="1825" spans="1:26" ht="15" customHeight="1" x14ac:dyDescent="0.25">
      <c r="A1825" s="2">
        <v>2018</v>
      </c>
      <c r="B1825" s="2">
        <v>2993</v>
      </c>
      <c r="C1825" s="3" t="s">
        <v>10</v>
      </c>
      <c r="D1825" s="4">
        <v>43340</v>
      </c>
      <c r="E1825" s="2">
        <v>7775</v>
      </c>
      <c r="F1825" s="3" t="s">
        <v>5</v>
      </c>
      <c r="G1825" s="3" t="s">
        <v>1</v>
      </c>
      <c r="H1825" s="3" t="s">
        <v>4</v>
      </c>
      <c r="I1825" s="2">
        <v>1971</v>
      </c>
      <c r="J1825" s="2">
        <v>400</v>
      </c>
      <c r="K1825" s="2">
        <v>75</v>
      </c>
      <c r="L1825" s="2">
        <v>0.7</v>
      </c>
      <c r="M1825" s="1">
        <v>12.09</v>
      </c>
      <c r="N1825" s="1">
        <v>2.7999999999999998E-4</v>
      </c>
      <c r="O1825" s="1">
        <v>0.60499999999999998</v>
      </c>
      <c r="P1825" s="1">
        <v>4.3999999999999999E-5</v>
      </c>
      <c r="Q1825" s="1">
        <v>0.35763888840782898</v>
      </c>
      <c r="R1825" s="1">
        <v>2.6226851942187698E-2</v>
      </c>
      <c r="S1825" s="16"/>
      <c r="T1825" s="16"/>
      <c r="U1825" s="5"/>
      <c r="V1825" s="18"/>
      <c r="W1825" s="18"/>
      <c r="X1825" s="5"/>
      <c r="Y1825" s="5"/>
      <c r="Z1825" s="18"/>
    </row>
    <row r="1826" spans="1:26" x14ac:dyDescent="0.25">
      <c r="A1826" s="2">
        <v>2018</v>
      </c>
      <c r="B1826" s="2">
        <v>2993</v>
      </c>
      <c r="C1826" s="3" t="s">
        <v>10</v>
      </c>
      <c r="D1826" s="4">
        <v>43340</v>
      </c>
      <c r="E1826" s="2">
        <v>7776</v>
      </c>
      <c r="F1826" s="3" t="s">
        <v>2</v>
      </c>
      <c r="G1826" s="3" t="s">
        <v>1</v>
      </c>
      <c r="H1826" s="3" t="s">
        <v>0</v>
      </c>
      <c r="I1826" s="2">
        <v>2018</v>
      </c>
      <c r="J1826" s="2">
        <v>400</v>
      </c>
      <c r="K1826" s="2">
        <v>90</v>
      </c>
      <c r="L1826" s="2">
        <v>0.7</v>
      </c>
      <c r="M1826" s="1">
        <v>0.26</v>
      </c>
      <c r="N1826" s="1">
        <v>3.4999999999999999E-6</v>
      </c>
      <c r="O1826" s="1">
        <v>8.9999999999999993E-3</v>
      </c>
      <c r="P1826" s="1">
        <v>8.9999999999999996E-7</v>
      </c>
      <c r="Q1826" s="1">
        <v>7.4166662781191004E-3</v>
      </c>
      <c r="R1826" s="1">
        <v>2.9999998273965599E-4</v>
      </c>
      <c r="S1826" s="16">
        <f t="shared" si="196"/>
        <v>0.35022222212970988</v>
      </c>
      <c r="T1826" s="16">
        <f t="shared" si="197"/>
        <v>2.5926851959448043E-2</v>
      </c>
      <c r="U1826" s="5">
        <f t="shared" si="198"/>
        <v>9.595129373416709E-4</v>
      </c>
      <c r="V1826" s="18">
        <f t="shared" si="199"/>
        <v>7.1032471121775456E-5</v>
      </c>
      <c r="W1826" s="18">
        <f t="shared" si="200"/>
        <v>6.5349873432033419E-5</v>
      </c>
      <c r="X1826" s="5">
        <f>LOOKUP(G585,'Load Factor Adjustment'!$A$2:$A$15,'Load Factor Adjustment'!$D$2:$D$15)</f>
        <v>0.68571428571428572</v>
      </c>
      <c r="Y1826" s="5">
        <f t="shared" si="201"/>
        <v>6.5795172846286006E-4</v>
      </c>
      <c r="Z1826" s="18">
        <f t="shared" si="202"/>
        <v>4.4811341781965775E-5</v>
      </c>
    </row>
    <row r="1827" spans="1:26" ht="15" customHeight="1" x14ac:dyDescent="0.25">
      <c r="A1827" s="2">
        <v>2018</v>
      </c>
      <c r="B1827" s="2">
        <v>2994</v>
      </c>
      <c r="C1827" s="3" t="s">
        <v>10</v>
      </c>
      <c r="D1827" s="4">
        <v>43334</v>
      </c>
      <c r="E1827" s="2">
        <v>7804</v>
      </c>
      <c r="F1827" s="3" t="s">
        <v>5</v>
      </c>
      <c r="G1827" s="3" t="s">
        <v>1</v>
      </c>
      <c r="H1827" s="3" t="s">
        <v>4</v>
      </c>
      <c r="I1827" s="2">
        <v>1983</v>
      </c>
      <c r="J1827" s="2">
        <v>100</v>
      </c>
      <c r="K1827" s="2">
        <v>38</v>
      </c>
      <c r="L1827" s="2">
        <v>0.7</v>
      </c>
      <c r="M1827" s="1">
        <v>6.51</v>
      </c>
      <c r="N1827" s="1">
        <v>9.7999999999999997E-5</v>
      </c>
      <c r="O1827" s="1">
        <v>0.54700000000000004</v>
      </c>
      <c r="P1827" s="1">
        <v>4.2400000000000001E-5</v>
      </c>
      <c r="Q1827" s="1">
        <v>2.0237345967907199E-2</v>
      </c>
      <c r="R1827" s="1">
        <v>2.1011419021061302E-3</v>
      </c>
      <c r="S1827" s="16"/>
      <c r="T1827" s="16"/>
      <c r="U1827" s="5"/>
      <c r="V1827" s="18"/>
      <c r="W1827" s="18"/>
      <c r="X1827" s="5"/>
      <c r="Y1827" s="5"/>
      <c r="Z1827" s="18"/>
    </row>
    <row r="1828" spans="1:26" x14ac:dyDescent="0.25">
      <c r="A1828" s="2">
        <v>2018</v>
      </c>
      <c r="B1828" s="2">
        <v>2994</v>
      </c>
      <c r="C1828" s="3" t="s">
        <v>10</v>
      </c>
      <c r="D1828" s="4">
        <v>43334</v>
      </c>
      <c r="E1828" s="2">
        <v>7805</v>
      </c>
      <c r="F1828" s="3" t="s">
        <v>2</v>
      </c>
      <c r="G1828" s="3" t="s">
        <v>1</v>
      </c>
      <c r="H1828" s="3" t="s">
        <v>0</v>
      </c>
      <c r="I1828" s="2">
        <v>2018</v>
      </c>
      <c r="J1828" s="2">
        <v>100</v>
      </c>
      <c r="K1828" s="2">
        <v>45</v>
      </c>
      <c r="L1828" s="2">
        <v>0.7</v>
      </c>
      <c r="M1828" s="1">
        <v>2.75</v>
      </c>
      <c r="N1828" s="1">
        <v>5.7000000000000003E-5</v>
      </c>
      <c r="O1828" s="1">
        <v>8.9999999999999993E-3</v>
      </c>
      <c r="P1828" s="1">
        <v>9.9999999999999995E-7</v>
      </c>
      <c r="Q1828" s="1">
        <v>9.6475692820685698E-3</v>
      </c>
      <c r="R1828" s="1">
        <v>3.2986109199733998E-5</v>
      </c>
      <c r="S1828" s="16">
        <f t="shared" si="196"/>
        <v>1.0589776685838629E-2</v>
      </c>
      <c r="T1828" s="16">
        <f t="shared" si="197"/>
        <v>2.0681557929063963E-3</v>
      </c>
      <c r="U1828" s="5">
        <f t="shared" si="198"/>
        <v>2.9013086810516791E-5</v>
      </c>
      <c r="V1828" s="18">
        <f t="shared" si="199"/>
        <v>5.6661802545380715E-6</v>
      </c>
      <c r="W1828" s="18">
        <f t="shared" si="200"/>
        <v>5.2128858341750264E-6</v>
      </c>
      <c r="X1828" s="5">
        <f>LOOKUP(G587,'Load Factor Adjustment'!$A$2:$A$15,'Load Factor Adjustment'!$D$2:$D$15)</f>
        <v>0.68571428571428572</v>
      </c>
      <c r="Y1828" s="5">
        <f t="shared" si="201"/>
        <v>1.9894688098640085E-5</v>
      </c>
      <c r="Z1828" s="18">
        <f t="shared" si="202"/>
        <v>3.5745502862914466E-6</v>
      </c>
    </row>
    <row r="1829" spans="1:26" ht="15" customHeight="1" x14ac:dyDescent="0.25">
      <c r="A1829" s="2">
        <v>2018</v>
      </c>
      <c r="B1829" s="2">
        <v>2995</v>
      </c>
      <c r="C1829" s="3" t="s">
        <v>10</v>
      </c>
      <c r="D1829" s="4">
        <v>43362</v>
      </c>
      <c r="E1829" s="2">
        <v>7802</v>
      </c>
      <c r="F1829" s="3" t="s">
        <v>5</v>
      </c>
      <c r="G1829" s="3" t="s">
        <v>1</v>
      </c>
      <c r="H1829" s="3" t="s">
        <v>4</v>
      </c>
      <c r="I1829" s="2">
        <v>1974</v>
      </c>
      <c r="J1829" s="2">
        <v>450</v>
      </c>
      <c r="K1829" s="2">
        <v>84</v>
      </c>
      <c r="L1829" s="2">
        <v>0.7</v>
      </c>
      <c r="M1829" s="1">
        <v>12.09</v>
      </c>
      <c r="N1829" s="1">
        <v>2.7999999999999998E-4</v>
      </c>
      <c r="O1829" s="1">
        <v>0.60499999999999998</v>
      </c>
      <c r="P1829" s="1">
        <v>4.3999999999999999E-5</v>
      </c>
      <c r="Q1829" s="1">
        <v>0.45062499939386402</v>
      </c>
      <c r="R1829" s="1">
        <v>3.3045833447156503E-2</v>
      </c>
      <c r="S1829" s="16"/>
      <c r="T1829" s="16"/>
      <c r="U1829" s="5"/>
      <c r="V1829" s="18"/>
      <c r="W1829" s="18"/>
      <c r="X1829" s="5"/>
      <c r="Y1829" s="5"/>
      <c r="Z1829" s="18"/>
    </row>
    <row r="1830" spans="1:26" x14ac:dyDescent="0.25">
      <c r="A1830" s="2">
        <v>2018</v>
      </c>
      <c r="B1830" s="2">
        <v>2995</v>
      </c>
      <c r="C1830" s="3" t="s">
        <v>10</v>
      </c>
      <c r="D1830" s="4">
        <v>43362</v>
      </c>
      <c r="E1830" s="2">
        <v>7803</v>
      </c>
      <c r="F1830" s="3" t="s">
        <v>2</v>
      </c>
      <c r="G1830" s="3" t="s">
        <v>1</v>
      </c>
      <c r="H1830" s="3" t="s">
        <v>0</v>
      </c>
      <c r="I1830" s="2">
        <v>2018</v>
      </c>
      <c r="J1830" s="2">
        <v>450</v>
      </c>
      <c r="K1830" s="2">
        <v>75</v>
      </c>
      <c r="L1830" s="2">
        <v>0.7</v>
      </c>
      <c r="M1830" s="1">
        <v>0.26</v>
      </c>
      <c r="N1830" s="1">
        <v>3.4999999999999999E-6</v>
      </c>
      <c r="O1830" s="1">
        <v>8.9999999999999993E-3</v>
      </c>
      <c r="P1830" s="1">
        <v>8.9999999999999996E-7</v>
      </c>
      <c r="Q1830" s="1">
        <v>6.9759110939944802E-3</v>
      </c>
      <c r="R1830" s="1">
        <v>2.8710935855581998E-4</v>
      </c>
      <c r="S1830" s="16">
        <f t="shared" si="196"/>
        <v>0.44364908829986954</v>
      </c>
      <c r="T1830" s="16">
        <f t="shared" si="197"/>
        <v>3.2758724088600685E-2</v>
      </c>
      <c r="U1830" s="5">
        <f t="shared" si="198"/>
        <v>1.2154769542462179E-3</v>
      </c>
      <c r="V1830" s="18">
        <f t="shared" si="199"/>
        <v>8.9749929009864897E-5</v>
      </c>
      <c r="W1830" s="18">
        <f t="shared" si="200"/>
        <v>8.2569934689075706E-5</v>
      </c>
      <c r="X1830" s="5">
        <f>LOOKUP(G589,'Load Factor Adjustment'!$A$2:$A$15,'Load Factor Adjustment'!$D$2:$D$15)</f>
        <v>0.68571428571428572</v>
      </c>
      <c r="Y1830" s="5">
        <f t="shared" si="201"/>
        <v>8.3346991148312084E-4</v>
      </c>
      <c r="Z1830" s="18">
        <f t="shared" si="202"/>
        <v>5.6619383786794772E-5</v>
      </c>
    </row>
    <row r="1831" spans="1:26" ht="15" customHeight="1" x14ac:dyDescent="0.25">
      <c r="A1831" s="2">
        <v>2018</v>
      </c>
      <c r="B1831" s="2">
        <v>2996</v>
      </c>
      <c r="C1831" s="3" t="s">
        <v>10</v>
      </c>
      <c r="D1831" s="4">
        <v>43340</v>
      </c>
      <c r="E1831" s="2">
        <v>7800</v>
      </c>
      <c r="F1831" s="3" t="s">
        <v>5</v>
      </c>
      <c r="G1831" s="3" t="s">
        <v>1</v>
      </c>
      <c r="H1831" s="3" t="s">
        <v>6</v>
      </c>
      <c r="I1831" s="2">
        <v>2008</v>
      </c>
      <c r="J1831" s="2">
        <v>500</v>
      </c>
      <c r="K1831" s="2">
        <v>105</v>
      </c>
      <c r="L1831" s="2">
        <v>0.7</v>
      </c>
      <c r="M1831" s="1">
        <v>4.1500000000000004</v>
      </c>
      <c r="N1831" s="1">
        <v>6.0000000000000002E-5</v>
      </c>
      <c r="O1831" s="1">
        <v>0.128</v>
      </c>
      <c r="P1831" s="1">
        <v>9.3999999999999998E-6</v>
      </c>
      <c r="Q1831" s="1">
        <v>0.18634259282195401</v>
      </c>
      <c r="R1831" s="1">
        <v>8.0410879891080703E-3</v>
      </c>
      <c r="S1831" s="16"/>
      <c r="T1831" s="16"/>
      <c r="U1831" s="5"/>
      <c r="V1831" s="18"/>
      <c r="W1831" s="18"/>
      <c r="X1831" s="5"/>
      <c r="Y1831" s="5"/>
      <c r="Z1831" s="18"/>
    </row>
    <row r="1832" spans="1:26" x14ac:dyDescent="0.25">
      <c r="A1832" s="2">
        <v>2018</v>
      </c>
      <c r="B1832" s="2">
        <v>2996</v>
      </c>
      <c r="C1832" s="3" t="s">
        <v>10</v>
      </c>
      <c r="D1832" s="4">
        <v>43340</v>
      </c>
      <c r="E1832" s="2">
        <v>7801</v>
      </c>
      <c r="F1832" s="3" t="s">
        <v>2</v>
      </c>
      <c r="G1832" s="3" t="s">
        <v>1</v>
      </c>
      <c r="H1832" s="3" t="s">
        <v>0</v>
      </c>
      <c r="I1832" s="2">
        <v>2017</v>
      </c>
      <c r="J1832" s="2">
        <v>500</v>
      </c>
      <c r="K1832" s="2">
        <v>114</v>
      </c>
      <c r="L1832" s="2">
        <v>0.7</v>
      </c>
      <c r="M1832" s="1">
        <v>0.26</v>
      </c>
      <c r="N1832" s="1">
        <v>3.9999999999999998E-6</v>
      </c>
      <c r="O1832" s="1">
        <v>8.9999999999999993E-3</v>
      </c>
      <c r="P1832" s="1">
        <v>3.9999999999999998E-7</v>
      </c>
      <c r="Q1832" s="1">
        <v>1.18749993772194E-2</v>
      </c>
      <c r="R1832" s="1">
        <v>4.3981479079903201E-4</v>
      </c>
      <c r="S1832" s="16">
        <f t="shared" si="196"/>
        <v>0.17446759344473461</v>
      </c>
      <c r="T1832" s="16">
        <f t="shared" si="197"/>
        <v>7.601273198309038E-3</v>
      </c>
      <c r="U1832" s="5">
        <f t="shared" si="198"/>
        <v>4.7799340669790307E-4</v>
      </c>
      <c r="V1832" s="18">
        <f t="shared" si="199"/>
        <v>2.0825406022764487E-5</v>
      </c>
      <c r="W1832" s="18">
        <f t="shared" si="200"/>
        <v>1.9159373540943329E-5</v>
      </c>
      <c r="X1832" s="5">
        <f>LOOKUP(G591,'Load Factor Adjustment'!$A$2:$A$15,'Load Factor Adjustment'!$D$2:$D$15)</f>
        <v>0.68571428571428572</v>
      </c>
      <c r="Y1832" s="5">
        <f t="shared" si="201"/>
        <v>3.277669074499907E-4</v>
      </c>
      <c r="Z1832" s="18">
        <f t="shared" si="202"/>
        <v>1.3137856142361141E-5</v>
      </c>
    </row>
    <row r="1833" spans="1:26" ht="15" customHeight="1" x14ac:dyDescent="0.25">
      <c r="A1833" s="2">
        <v>2018</v>
      </c>
      <c r="B1833" s="2">
        <v>2997</v>
      </c>
      <c r="C1833" s="3" t="s">
        <v>10</v>
      </c>
      <c r="D1833" s="4">
        <v>43335</v>
      </c>
      <c r="E1833" s="2">
        <v>7798</v>
      </c>
      <c r="F1833" s="3" t="s">
        <v>5</v>
      </c>
      <c r="G1833" s="3" t="s">
        <v>1</v>
      </c>
      <c r="H1833" s="3" t="s">
        <v>8</v>
      </c>
      <c r="I1833" s="2">
        <v>2000</v>
      </c>
      <c r="J1833" s="2">
        <v>150</v>
      </c>
      <c r="K1833" s="2">
        <v>50</v>
      </c>
      <c r="L1833" s="2">
        <v>0.7</v>
      </c>
      <c r="M1833" s="1">
        <v>6.54</v>
      </c>
      <c r="N1833" s="1">
        <v>1.4999999999999999E-4</v>
      </c>
      <c r="O1833" s="1">
        <v>0.55200000000000005</v>
      </c>
      <c r="P1833" s="1">
        <v>4.0200000000000001E-5</v>
      </c>
      <c r="Q1833" s="1">
        <v>4.0842013114840599E-2</v>
      </c>
      <c r="R1833" s="1">
        <v>3.9970484732475102E-3</v>
      </c>
      <c r="S1833" s="16"/>
      <c r="T1833" s="16"/>
      <c r="U1833" s="5"/>
      <c r="V1833" s="18"/>
      <c r="W1833" s="18"/>
      <c r="X1833" s="5"/>
      <c r="Y1833" s="5"/>
      <c r="Z1833" s="18"/>
    </row>
    <row r="1834" spans="1:26" x14ac:dyDescent="0.25">
      <c r="A1834" s="2">
        <v>2018</v>
      </c>
      <c r="B1834" s="2">
        <v>2997</v>
      </c>
      <c r="C1834" s="3" t="s">
        <v>10</v>
      </c>
      <c r="D1834" s="4">
        <v>43335</v>
      </c>
      <c r="E1834" s="2">
        <v>7799</v>
      </c>
      <c r="F1834" s="3" t="s">
        <v>2</v>
      </c>
      <c r="G1834" s="3" t="s">
        <v>1</v>
      </c>
      <c r="H1834" s="3" t="s">
        <v>0</v>
      </c>
      <c r="I1834" s="2">
        <v>2018</v>
      </c>
      <c r="J1834" s="2">
        <v>150</v>
      </c>
      <c r="K1834" s="2">
        <v>150</v>
      </c>
      <c r="L1834" s="2">
        <v>0.7</v>
      </c>
      <c r="M1834" s="1">
        <v>0.26</v>
      </c>
      <c r="N1834" s="1">
        <v>3.9999999999999998E-6</v>
      </c>
      <c r="O1834" s="1">
        <v>8.9999999999999993E-3</v>
      </c>
      <c r="P1834" s="1">
        <v>3.9999999999999998E-7</v>
      </c>
      <c r="Q1834" s="1">
        <v>4.5659719787642297E-3</v>
      </c>
      <c r="R1834" s="1">
        <v>1.61458323918361E-4</v>
      </c>
      <c r="S1834" s="16">
        <f t="shared" si="196"/>
        <v>3.6276041136076367E-2</v>
      </c>
      <c r="T1834" s="16">
        <f t="shared" si="197"/>
        <v>3.8355901493291491E-3</v>
      </c>
      <c r="U1834" s="5">
        <f t="shared" si="198"/>
        <v>9.9386414071442106E-5</v>
      </c>
      <c r="V1834" s="18">
        <f t="shared" si="199"/>
        <v>1.0508466162545614E-5</v>
      </c>
      <c r="W1834" s="18">
        <f t="shared" si="200"/>
        <v>9.6677888695419649E-6</v>
      </c>
      <c r="X1834" s="5">
        <f>LOOKUP(G593,'Load Factor Adjustment'!$A$2:$A$15,'Load Factor Adjustment'!$D$2:$D$15)</f>
        <v>0.68571428571428572</v>
      </c>
      <c r="Y1834" s="5">
        <f t="shared" si="201"/>
        <v>6.8150683934703159E-5</v>
      </c>
      <c r="Z1834" s="18">
        <f t="shared" si="202"/>
        <v>6.6293409391144906E-6</v>
      </c>
    </row>
    <row r="1835" spans="1:26" ht="15" customHeight="1" x14ac:dyDescent="0.25">
      <c r="A1835" s="2">
        <v>2018</v>
      </c>
      <c r="B1835" s="2">
        <v>2998</v>
      </c>
      <c r="C1835" s="3" t="s">
        <v>16</v>
      </c>
      <c r="D1835" s="4">
        <v>43357</v>
      </c>
      <c r="E1835" s="2">
        <v>7796</v>
      </c>
      <c r="F1835" s="3" t="s">
        <v>5</v>
      </c>
      <c r="G1835" s="3" t="s">
        <v>1</v>
      </c>
      <c r="H1835" s="3" t="s">
        <v>4</v>
      </c>
      <c r="I1835" s="2">
        <v>1970</v>
      </c>
      <c r="J1835" s="2">
        <v>250</v>
      </c>
      <c r="K1835" s="2">
        <v>132</v>
      </c>
      <c r="L1835" s="2">
        <v>0.7</v>
      </c>
      <c r="M1835" s="1">
        <v>11.16</v>
      </c>
      <c r="N1835" s="1">
        <v>2.5999999999999998E-4</v>
      </c>
      <c r="O1835" s="1">
        <v>0.39600000000000002</v>
      </c>
      <c r="P1835" s="1">
        <v>2.8799999999999999E-5</v>
      </c>
      <c r="Q1835" s="1">
        <v>0.36361110124978502</v>
      </c>
      <c r="R1835" s="1">
        <v>1.8883332712575699E-2</v>
      </c>
      <c r="S1835" s="16"/>
      <c r="T1835" s="16"/>
      <c r="U1835" s="5"/>
      <c r="V1835" s="18"/>
      <c r="W1835" s="18"/>
      <c r="X1835" s="5"/>
      <c r="Y1835" s="5"/>
      <c r="Z1835" s="18"/>
    </row>
    <row r="1836" spans="1:26" x14ac:dyDescent="0.25">
      <c r="A1836" s="2">
        <v>2018</v>
      </c>
      <c r="B1836" s="2">
        <v>2998</v>
      </c>
      <c r="C1836" s="3" t="s">
        <v>16</v>
      </c>
      <c r="D1836" s="4">
        <v>43357</v>
      </c>
      <c r="E1836" s="2">
        <v>7797</v>
      </c>
      <c r="F1836" s="3" t="s">
        <v>2</v>
      </c>
      <c r="G1836" s="3" t="s">
        <v>1</v>
      </c>
      <c r="H1836" s="3" t="s">
        <v>0</v>
      </c>
      <c r="I1836" s="2">
        <v>2018</v>
      </c>
      <c r="J1836" s="2">
        <v>250</v>
      </c>
      <c r="K1836" s="2">
        <v>115</v>
      </c>
      <c r="L1836" s="2">
        <v>0.7</v>
      </c>
      <c r="M1836" s="1">
        <v>0.26</v>
      </c>
      <c r="N1836" s="1">
        <v>3.9999999999999998E-6</v>
      </c>
      <c r="O1836" s="1">
        <v>8.9999999999999993E-3</v>
      </c>
      <c r="P1836" s="1">
        <v>3.9999999999999998E-7</v>
      </c>
      <c r="Q1836" s="1">
        <v>5.8786648115039903E-3</v>
      </c>
      <c r="R1836" s="1">
        <v>2.1074458671148101E-4</v>
      </c>
      <c r="S1836" s="16">
        <f t="shared" si="196"/>
        <v>0.35773243643828101</v>
      </c>
      <c r="T1836" s="16">
        <f t="shared" si="197"/>
        <v>1.8672588125864219E-2</v>
      </c>
      <c r="U1836" s="5">
        <f t="shared" si="198"/>
        <v>9.8008886695419447E-4</v>
      </c>
      <c r="V1836" s="18">
        <f t="shared" si="199"/>
        <v>5.1157775687299228E-5</v>
      </c>
      <c r="W1836" s="18">
        <f t="shared" si="200"/>
        <v>4.7065153632315295E-5</v>
      </c>
      <c r="X1836" s="5">
        <f>LOOKUP(G595,'Load Factor Adjustment'!$A$2:$A$15,'Load Factor Adjustment'!$D$2:$D$15)</f>
        <v>0.68571428571428572</v>
      </c>
      <c r="Y1836" s="5">
        <f t="shared" si="201"/>
        <v>6.7206093734001912E-4</v>
      </c>
      <c r="Z1836" s="18">
        <f t="shared" si="202"/>
        <v>3.2273248205016206E-5</v>
      </c>
    </row>
    <row r="1837" spans="1:26" ht="15" customHeight="1" x14ac:dyDescent="0.25">
      <c r="A1837" s="2">
        <v>2018</v>
      </c>
      <c r="B1837" s="2">
        <v>2999</v>
      </c>
      <c r="C1837" s="3" t="s">
        <v>10</v>
      </c>
      <c r="D1837" s="4">
        <v>43360</v>
      </c>
      <c r="E1837" s="2">
        <v>7785</v>
      </c>
      <c r="F1837" s="3" t="s">
        <v>5</v>
      </c>
      <c r="G1837" s="3" t="s">
        <v>1</v>
      </c>
      <c r="H1837" s="3" t="s">
        <v>4</v>
      </c>
      <c r="I1837" s="2">
        <v>1992</v>
      </c>
      <c r="J1837" s="2">
        <v>300</v>
      </c>
      <c r="K1837" s="2">
        <v>102</v>
      </c>
      <c r="L1837" s="2">
        <v>0.7</v>
      </c>
      <c r="M1837" s="1">
        <v>8.17</v>
      </c>
      <c r="N1837" s="1">
        <v>1.9000000000000001E-4</v>
      </c>
      <c r="O1837" s="1">
        <v>0.47899999999999998</v>
      </c>
      <c r="P1837" s="1">
        <v>3.6100000000000003E-5</v>
      </c>
      <c r="Q1837" s="1">
        <v>0.23462361025944101</v>
      </c>
      <c r="R1837" s="1">
        <v>1.9236679926589499E-2</v>
      </c>
      <c r="S1837" s="16"/>
      <c r="T1837" s="16"/>
      <c r="U1837" s="5"/>
      <c r="V1837" s="18"/>
      <c r="W1837" s="18"/>
      <c r="X1837" s="5"/>
      <c r="Y1837" s="5"/>
      <c r="Z1837" s="18"/>
    </row>
    <row r="1838" spans="1:26" x14ac:dyDescent="0.25">
      <c r="A1838" s="2">
        <v>2018</v>
      </c>
      <c r="B1838" s="2">
        <v>2999</v>
      </c>
      <c r="C1838" s="3" t="s">
        <v>10</v>
      </c>
      <c r="D1838" s="4">
        <v>43360</v>
      </c>
      <c r="E1838" s="2">
        <v>7786</v>
      </c>
      <c r="F1838" s="3" t="s">
        <v>2</v>
      </c>
      <c r="G1838" s="3" t="s">
        <v>1</v>
      </c>
      <c r="H1838" s="3" t="s">
        <v>0</v>
      </c>
      <c r="I1838" s="2">
        <v>2017</v>
      </c>
      <c r="J1838" s="2">
        <v>300</v>
      </c>
      <c r="K1838" s="2">
        <v>105</v>
      </c>
      <c r="L1838" s="2">
        <v>0.7</v>
      </c>
      <c r="M1838" s="1">
        <v>0.26</v>
      </c>
      <c r="N1838" s="1">
        <v>3.9999999999999998E-6</v>
      </c>
      <c r="O1838" s="1">
        <v>8.9999999999999993E-3</v>
      </c>
      <c r="P1838" s="1">
        <v>3.9999999999999998E-7</v>
      </c>
      <c r="Q1838" s="1">
        <v>6.4652774355107197E-3</v>
      </c>
      <c r="R1838" s="1">
        <v>2.3333332011340701E-4</v>
      </c>
      <c r="S1838" s="16">
        <f t="shared" si="196"/>
        <v>0.22815833282393028</v>
      </c>
      <c r="T1838" s="16">
        <f t="shared" si="197"/>
        <v>1.9003346606476092E-2</v>
      </c>
      <c r="U1838" s="5">
        <f t="shared" si="198"/>
        <v>6.250913228052884E-4</v>
      </c>
      <c r="V1838" s="18">
        <f t="shared" si="199"/>
        <v>5.2063963305413952E-5</v>
      </c>
      <c r="W1838" s="18">
        <f t="shared" si="200"/>
        <v>4.7898846240980835E-5</v>
      </c>
      <c r="X1838" s="5">
        <f>LOOKUP(G597,'Load Factor Adjustment'!$A$2:$A$15,'Load Factor Adjustment'!$D$2:$D$15)</f>
        <v>0.68571428571428572</v>
      </c>
      <c r="Y1838" s="5">
        <f t="shared" si="201"/>
        <v>4.2863404992362633E-4</v>
      </c>
      <c r="Z1838" s="18">
        <f t="shared" si="202"/>
        <v>3.2844923136672572E-5</v>
      </c>
    </row>
    <row r="1839" spans="1:26" ht="15" customHeight="1" x14ac:dyDescent="0.25">
      <c r="A1839" s="2">
        <v>2018</v>
      </c>
      <c r="B1839" s="2">
        <v>3000</v>
      </c>
      <c r="C1839" s="3" t="s">
        <v>10</v>
      </c>
      <c r="D1839" s="4">
        <v>43341</v>
      </c>
      <c r="E1839" s="2">
        <v>7783</v>
      </c>
      <c r="F1839" s="3" t="s">
        <v>5</v>
      </c>
      <c r="G1839" s="3" t="s">
        <v>1</v>
      </c>
      <c r="H1839" s="3" t="s">
        <v>4</v>
      </c>
      <c r="I1839" s="2">
        <v>1962</v>
      </c>
      <c r="J1839" s="2">
        <v>1000</v>
      </c>
      <c r="K1839" s="2">
        <v>69</v>
      </c>
      <c r="L1839" s="2">
        <v>0.7</v>
      </c>
      <c r="M1839" s="1">
        <v>12.09</v>
      </c>
      <c r="N1839" s="1">
        <v>2.7999999999999998E-4</v>
      </c>
      <c r="O1839" s="1">
        <v>0.60499999999999998</v>
      </c>
      <c r="P1839" s="1">
        <v>4.3999999999999999E-5</v>
      </c>
      <c r="Q1839" s="1">
        <v>0.82256944333800597</v>
      </c>
      <c r="R1839" s="1">
        <v>6.0321759467031603E-2</v>
      </c>
      <c r="S1839" s="16"/>
      <c r="T1839" s="16"/>
      <c r="U1839" s="5"/>
      <c r="V1839" s="18"/>
      <c r="W1839" s="18"/>
      <c r="X1839" s="5"/>
      <c r="Y1839" s="5"/>
      <c r="Z1839" s="18"/>
    </row>
    <row r="1840" spans="1:26" x14ac:dyDescent="0.25">
      <c r="A1840" s="2">
        <v>2018</v>
      </c>
      <c r="B1840" s="2">
        <v>3000</v>
      </c>
      <c r="C1840" s="3" t="s">
        <v>10</v>
      </c>
      <c r="D1840" s="4">
        <v>43341</v>
      </c>
      <c r="E1840" s="2">
        <v>7784</v>
      </c>
      <c r="F1840" s="3" t="s">
        <v>2</v>
      </c>
      <c r="G1840" s="3" t="s">
        <v>1</v>
      </c>
      <c r="H1840" s="3" t="s">
        <v>0</v>
      </c>
      <c r="I1840" s="2">
        <v>2018</v>
      </c>
      <c r="J1840" s="2">
        <v>1000</v>
      </c>
      <c r="K1840" s="2">
        <v>100</v>
      </c>
      <c r="L1840" s="2">
        <v>0.7</v>
      </c>
      <c r="M1840" s="1">
        <v>2.3199999999999998</v>
      </c>
      <c r="N1840" s="1">
        <v>3.0000000000000001E-5</v>
      </c>
      <c r="O1840" s="1">
        <v>0.112</v>
      </c>
      <c r="P1840" s="1">
        <v>7.9999999999999996E-6</v>
      </c>
      <c r="Q1840" s="1">
        <v>0.190586411064015</v>
      </c>
      <c r="R1840" s="1">
        <v>1.1728395120951699E-2</v>
      </c>
      <c r="S1840" s="16">
        <f t="shared" si="196"/>
        <v>0.631983032273991</v>
      </c>
      <c r="T1840" s="16">
        <f t="shared" si="197"/>
        <v>4.8593364346079901E-2</v>
      </c>
      <c r="U1840" s="5">
        <f t="shared" si="198"/>
        <v>1.7314603623944959E-3</v>
      </c>
      <c r="V1840" s="18">
        <f t="shared" si="199"/>
        <v>1.3313250505775316E-4</v>
      </c>
      <c r="W1840" s="18">
        <f t="shared" si="200"/>
        <v>1.2248190465313292E-4</v>
      </c>
      <c r="X1840" s="5">
        <f>LOOKUP(G599,'Load Factor Adjustment'!$A$2:$A$15,'Load Factor Adjustment'!$D$2:$D$15)</f>
        <v>0.97560975609756106</v>
      </c>
      <c r="Y1840" s="5">
        <f t="shared" si="201"/>
        <v>1.6892296218482888E-3</v>
      </c>
      <c r="Z1840" s="18">
        <f t="shared" si="202"/>
        <v>1.1949454112500774E-4</v>
      </c>
    </row>
    <row r="1841" spans="1:26" ht="15" customHeight="1" x14ac:dyDescent="0.25">
      <c r="A1841" s="2">
        <v>2018</v>
      </c>
      <c r="B1841" s="2">
        <v>3001</v>
      </c>
      <c r="C1841" s="3" t="s">
        <v>16</v>
      </c>
      <c r="D1841" s="4">
        <v>43328</v>
      </c>
      <c r="E1841" s="2">
        <v>7787</v>
      </c>
      <c r="F1841" s="3" t="s">
        <v>5</v>
      </c>
      <c r="G1841" s="3" t="s">
        <v>1</v>
      </c>
      <c r="H1841" s="3" t="s">
        <v>4</v>
      </c>
      <c r="I1841" s="2">
        <v>1976</v>
      </c>
      <c r="J1841" s="2">
        <v>1000</v>
      </c>
      <c r="K1841" s="2">
        <v>59</v>
      </c>
      <c r="L1841" s="2">
        <v>0.7</v>
      </c>
      <c r="M1841" s="1">
        <v>12.09</v>
      </c>
      <c r="N1841" s="1">
        <v>2.7999999999999998E-4</v>
      </c>
      <c r="O1841" s="1">
        <v>0.60499999999999998</v>
      </c>
      <c r="P1841" s="1">
        <v>4.3999999999999999E-5</v>
      </c>
      <c r="Q1841" s="1">
        <v>0.70335648053539601</v>
      </c>
      <c r="R1841" s="1">
        <v>5.1579475486302401E-2</v>
      </c>
      <c r="S1841" s="16"/>
      <c r="T1841" s="16"/>
      <c r="U1841" s="5"/>
      <c r="V1841" s="18"/>
      <c r="W1841" s="18"/>
      <c r="X1841" s="5"/>
      <c r="Y1841" s="5"/>
      <c r="Z1841" s="18"/>
    </row>
    <row r="1842" spans="1:26" x14ac:dyDescent="0.25">
      <c r="A1842" s="2">
        <v>2018</v>
      </c>
      <c r="B1842" s="2">
        <v>3001</v>
      </c>
      <c r="C1842" s="3" t="s">
        <v>16</v>
      </c>
      <c r="D1842" s="4">
        <v>43328</v>
      </c>
      <c r="E1842" s="2">
        <v>7788</v>
      </c>
      <c r="F1842" s="3" t="s">
        <v>2</v>
      </c>
      <c r="G1842" s="3" t="s">
        <v>1</v>
      </c>
      <c r="H1842" s="3" t="s">
        <v>0</v>
      </c>
      <c r="I1842" s="2">
        <v>2018</v>
      </c>
      <c r="J1842" s="2">
        <v>1000</v>
      </c>
      <c r="K1842" s="2">
        <v>55</v>
      </c>
      <c r="L1842" s="2">
        <v>0.7</v>
      </c>
      <c r="M1842" s="1">
        <v>2.74</v>
      </c>
      <c r="N1842" s="1">
        <v>3.6000000000000001E-5</v>
      </c>
      <c r="O1842" s="1">
        <v>8.9999999999999993E-3</v>
      </c>
      <c r="P1842" s="1">
        <v>8.9999999999999996E-7</v>
      </c>
      <c r="Q1842" s="1">
        <v>0.123919751650996</v>
      </c>
      <c r="R1842" s="1">
        <v>5.72916635161255E-4</v>
      </c>
      <c r="S1842" s="16">
        <f t="shared" si="196"/>
        <v>0.57943672888440001</v>
      </c>
      <c r="T1842" s="16">
        <f t="shared" si="197"/>
        <v>5.1006558851141144E-2</v>
      </c>
      <c r="U1842" s="5">
        <f t="shared" si="198"/>
        <v>1.5874978873545206E-3</v>
      </c>
      <c r="V1842" s="18">
        <f t="shared" si="199"/>
        <v>1.397439968524415E-4</v>
      </c>
      <c r="W1842" s="18">
        <f t="shared" si="200"/>
        <v>1.2856447710424618E-4</v>
      </c>
      <c r="X1842" s="5">
        <f>LOOKUP(G601,'Load Factor Adjustment'!$A$2:$A$15,'Load Factor Adjustment'!$D$2:$D$15)</f>
        <v>0.68571428571428572</v>
      </c>
      <c r="Y1842" s="5">
        <f t="shared" si="201"/>
        <v>1.0885699799002427E-3</v>
      </c>
      <c r="Z1842" s="18">
        <f t="shared" si="202"/>
        <v>8.8158498585768814E-5</v>
      </c>
    </row>
    <row r="1843" spans="1:26" ht="15" customHeight="1" x14ac:dyDescent="0.25">
      <c r="A1843" s="2">
        <v>2018</v>
      </c>
      <c r="B1843" s="2">
        <v>3002</v>
      </c>
      <c r="C1843" s="3" t="s">
        <v>16</v>
      </c>
      <c r="D1843" s="4">
        <v>43327</v>
      </c>
      <c r="E1843" s="2">
        <v>7789</v>
      </c>
      <c r="F1843" s="3" t="s">
        <v>5</v>
      </c>
      <c r="G1843" s="3" t="s">
        <v>1</v>
      </c>
      <c r="H1843" s="3" t="s">
        <v>4</v>
      </c>
      <c r="I1843" s="2">
        <v>1982</v>
      </c>
      <c r="J1843" s="2">
        <v>600</v>
      </c>
      <c r="K1843" s="2">
        <v>72</v>
      </c>
      <c r="L1843" s="2">
        <v>0.7</v>
      </c>
      <c r="M1843" s="1">
        <v>12.09</v>
      </c>
      <c r="N1843" s="1">
        <v>2.7999999999999998E-4</v>
      </c>
      <c r="O1843" s="1">
        <v>0.60499999999999998</v>
      </c>
      <c r="P1843" s="1">
        <v>4.3999999999999999E-5</v>
      </c>
      <c r="Q1843" s="1">
        <v>0.51499999930727303</v>
      </c>
      <c r="R1843" s="1">
        <v>3.7766666796750198E-2</v>
      </c>
      <c r="S1843" s="16"/>
      <c r="T1843" s="16"/>
      <c r="U1843" s="5"/>
      <c r="V1843" s="18"/>
      <c r="W1843" s="18"/>
      <c r="X1843" s="5"/>
      <c r="Y1843" s="5"/>
      <c r="Z1843" s="18"/>
    </row>
    <row r="1844" spans="1:26" x14ac:dyDescent="0.25">
      <c r="A1844" s="2">
        <v>2018</v>
      </c>
      <c r="B1844" s="2">
        <v>3002</v>
      </c>
      <c r="C1844" s="3" t="s">
        <v>16</v>
      </c>
      <c r="D1844" s="4">
        <v>43327</v>
      </c>
      <c r="E1844" s="2">
        <v>7790</v>
      </c>
      <c r="F1844" s="3" t="s">
        <v>2</v>
      </c>
      <c r="G1844" s="3" t="s">
        <v>1</v>
      </c>
      <c r="H1844" s="3" t="s">
        <v>0</v>
      </c>
      <c r="I1844" s="2">
        <v>2017</v>
      </c>
      <c r="J1844" s="2">
        <v>600</v>
      </c>
      <c r="K1844" s="2">
        <v>70</v>
      </c>
      <c r="L1844" s="2">
        <v>0.7</v>
      </c>
      <c r="M1844" s="1">
        <v>2.74</v>
      </c>
      <c r="N1844" s="1">
        <v>3.6000000000000001E-5</v>
      </c>
      <c r="O1844" s="1">
        <v>8.9999999999999993E-3</v>
      </c>
      <c r="P1844" s="1">
        <v>8.9999999999999996E-7</v>
      </c>
      <c r="Q1844" s="1">
        <v>9.2296295157358793E-2</v>
      </c>
      <c r="R1844" s="1">
        <v>3.79166645222395E-4</v>
      </c>
      <c r="S1844" s="16">
        <f t="shared" si="196"/>
        <v>0.42270370414991421</v>
      </c>
      <c r="T1844" s="16">
        <f t="shared" si="197"/>
        <v>3.7387500151527801E-2</v>
      </c>
      <c r="U1844" s="5">
        <f t="shared" si="198"/>
        <v>1.1580923401367513E-3</v>
      </c>
      <c r="V1844" s="18">
        <f t="shared" si="199"/>
        <v>1.0243150726445973E-4</v>
      </c>
      <c r="W1844" s="18">
        <f t="shared" si="200"/>
        <v>9.4236986683302957E-5</v>
      </c>
      <c r="X1844" s="5">
        <f>LOOKUP(G603,'Load Factor Adjustment'!$A$2:$A$15,'Load Factor Adjustment'!$D$2:$D$15)</f>
        <v>0.68571428571428572</v>
      </c>
      <c r="Y1844" s="5">
        <f t="shared" si="201"/>
        <v>7.941204618080581E-4</v>
      </c>
      <c r="Z1844" s="18">
        <f t="shared" si="202"/>
        <v>6.4619648011407743E-5</v>
      </c>
    </row>
    <row r="1845" spans="1:26" ht="15" customHeight="1" x14ac:dyDescent="0.25">
      <c r="A1845" s="2">
        <v>2018</v>
      </c>
      <c r="B1845" s="2">
        <v>3003</v>
      </c>
      <c r="C1845" s="3" t="s">
        <v>16</v>
      </c>
      <c r="D1845" s="4">
        <v>43357</v>
      </c>
      <c r="E1845" s="2">
        <v>7791</v>
      </c>
      <c r="F1845" s="3" t="s">
        <v>5</v>
      </c>
      <c r="G1845" s="3" t="s">
        <v>1</v>
      </c>
      <c r="H1845" s="3" t="s">
        <v>4</v>
      </c>
      <c r="I1845" s="2">
        <v>1978</v>
      </c>
      <c r="J1845" s="2">
        <v>240</v>
      </c>
      <c r="K1845" s="2">
        <v>98</v>
      </c>
      <c r="L1845" s="2">
        <v>0.7</v>
      </c>
      <c r="M1845" s="1">
        <v>12.09</v>
      </c>
      <c r="N1845" s="1">
        <v>2.7999999999999998E-4</v>
      </c>
      <c r="O1845" s="1">
        <v>0.60499999999999998</v>
      </c>
      <c r="P1845" s="1">
        <v>4.3999999999999999E-5</v>
      </c>
      <c r="Q1845" s="1">
        <v>0.274291110674939</v>
      </c>
      <c r="R1845" s="1">
        <v>1.9603629709287199E-2</v>
      </c>
      <c r="S1845" s="16"/>
      <c r="T1845" s="16"/>
      <c r="U1845" s="5"/>
      <c r="V1845" s="18"/>
      <c r="W1845" s="18"/>
      <c r="X1845" s="5"/>
      <c r="Y1845" s="5"/>
      <c r="Z1845" s="18"/>
    </row>
    <row r="1846" spans="1:26" x14ac:dyDescent="0.25">
      <c r="A1846" s="2">
        <v>2018</v>
      </c>
      <c r="B1846" s="2">
        <v>3003</v>
      </c>
      <c r="C1846" s="3" t="s">
        <v>16</v>
      </c>
      <c r="D1846" s="4">
        <v>43357</v>
      </c>
      <c r="E1846" s="2">
        <v>7793</v>
      </c>
      <c r="F1846" s="3" t="s">
        <v>2</v>
      </c>
      <c r="G1846" s="3" t="s">
        <v>1</v>
      </c>
      <c r="H1846" s="3" t="s">
        <v>0</v>
      </c>
      <c r="I1846" s="2">
        <v>2018</v>
      </c>
      <c r="J1846" s="2">
        <v>240</v>
      </c>
      <c r="K1846" s="2">
        <v>115</v>
      </c>
      <c r="L1846" s="2">
        <v>0.7</v>
      </c>
      <c r="M1846" s="1">
        <v>0.26</v>
      </c>
      <c r="N1846" s="1">
        <v>3.9999999999999998E-6</v>
      </c>
      <c r="O1846" s="1">
        <v>8.9999999999999993E-3</v>
      </c>
      <c r="P1846" s="1">
        <v>3.9999999999999998E-7</v>
      </c>
      <c r="Q1846" s="1">
        <v>5.6392589598678504E-3</v>
      </c>
      <c r="R1846" s="1">
        <v>2.0188887731937099E-4</v>
      </c>
      <c r="S1846" s="16">
        <f t="shared" si="196"/>
        <v>0.26865185171507117</v>
      </c>
      <c r="T1846" s="16">
        <f t="shared" si="197"/>
        <v>1.9401740831967829E-2</v>
      </c>
      <c r="U1846" s="5">
        <f t="shared" si="198"/>
        <v>7.3603247045224982E-4</v>
      </c>
      <c r="V1846" s="18">
        <f t="shared" si="199"/>
        <v>5.3155454334158432E-5</v>
      </c>
      <c r="W1846" s="18">
        <f t="shared" si="200"/>
        <v>4.890301798742576E-5</v>
      </c>
      <c r="X1846" s="5">
        <f>LOOKUP(G605,'Load Factor Adjustment'!$A$2:$A$15,'Load Factor Adjustment'!$D$2:$D$15)</f>
        <v>0.68571428571428572</v>
      </c>
      <c r="Y1846" s="5">
        <f t="shared" si="201"/>
        <v>5.0470797973868554E-4</v>
      </c>
      <c r="Z1846" s="18">
        <f t="shared" si="202"/>
        <v>3.3533498048520522E-5</v>
      </c>
    </row>
    <row r="1847" spans="1:26" ht="15" customHeight="1" x14ac:dyDescent="0.25">
      <c r="A1847" s="2">
        <v>2018</v>
      </c>
      <c r="B1847" s="2">
        <v>3004</v>
      </c>
      <c r="C1847" s="3" t="s">
        <v>16</v>
      </c>
      <c r="D1847" s="4">
        <v>43334</v>
      </c>
      <c r="E1847" s="2">
        <v>7794</v>
      </c>
      <c r="F1847" s="3" t="s">
        <v>5</v>
      </c>
      <c r="G1847" s="3" t="s">
        <v>1</v>
      </c>
      <c r="H1847" s="3" t="s">
        <v>6</v>
      </c>
      <c r="I1847" s="2">
        <v>2005</v>
      </c>
      <c r="J1847" s="2">
        <v>1000</v>
      </c>
      <c r="K1847" s="2">
        <v>114</v>
      </c>
      <c r="L1847" s="2">
        <v>0.7</v>
      </c>
      <c r="M1847" s="1">
        <v>4.1500000000000004</v>
      </c>
      <c r="N1847" s="1">
        <v>6.0000000000000002E-5</v>
      </c>
      <c r="O1847" s="1">
        <v>0.128</v>
      </c>
      <c r="P1847" s="1">
        <v>9.3999999999999998E-6</v>
      </c>
      <c r="Q1847" s="1">
        <v>0.42837962912323502</v>
      </c>
      <c r="R1847" s="1">
        <v>2.1181481366491801E-2</v>
      </c>
      <c r="S1847" s="16"/>
      <c r="T1847" s="16"/>
      <c r="U1847" s="5"/>
      <c r="V1847" s="18"/>
      <c r="W1847" s="18"/>
      <c r="X1847" s="5"/>
      <c r="Y1847" s="5"/>
      <c r="Z1847" s="18"/>
    </row>
    <row r="1848" spans="1:26" x14ac:dyDescent="0.25">
      <c r="A1848" s="2">
        <v>2018</v>
      </c>
      <c r="B1848" s="2">
        <v>3004</v>
      </c>
      <c r="C1848" s="3" t="s">
        <v>16</v>
      </c>
      <c r="D1848" s="4">
        <v>43334</v>
      </c>
      <c r="E1848" s="2">
        <v>7795</v>
      </c>
      <c r="F1848" s="3" t="s">
        <v>2</v>
      </c>
      <c r="G1848" s="3" t="s">
        <v>1</v>
      </c>
      <c r="H1848" s="3" t="s">
        <v>0</v>
      </c>
      <c r="I1848" s="2">
        <v>2017</v>
      </c>
      <c r="J1848" s="2">
        <v>1000</v>
      </c>
      <c r="K1848" s="2">
        <v>115</v>
      </c>
      <c r="L1848" s="2">
        <v>0.7</v>
      </c>
      <c r="M1848" s="1">
        <v>0.26</v>
      </c>
      <c r="N1848" s="1">
        <v>3.9999999999999998E-6</v>
      </c>
      <c r="O1848" s="1">
        <v>8.9999999999999993E-3</v>
      </c>
      <c r="P1848" s="1">
        <v>3.9999999999999998E-7</v>
      </c>
      <c r="Q1848" s="1">
        <v>2.4845677738506902E-2</v>
      </c>
      <c r="R1848" s="1">
        <v>9.7608019798650397E-4</v>
      </c>
      <c r="S1848" s="16">
        <f t="shared" si="196"/>
        <v>0.40353395138472814</v>
      </c>
      <c r="T1848" s="16">
        <f t="shared" si="197"/>
        <v>2.0205401168505298E-2</v>
      </c>
      <c r="U1848" s="5">
        <f t="shared" si="198"/>
        <v>1.1055724695472004E-3</v>
      </c>
      <c r="V1848" s="18">
        <f t="shared" si="199"/>
        <v>5.5357263475356982E-5</v>
      </c>
      <c r="W1848" s="18">
        <f t="shared" si="200"/>
        <v>5.0928682397328427E-5</v>
      </c>
      <c r="X1848" s="5">
        <f>LOOKUP(G607,'Load Factor Adjustment'!$A$2:$A$15,'Load Factor Adjustment'!$D$2:$D$15)</f>
        <v>0.68571428571428572</v>
      </c>
      <c r="Y1848" s="5">
        <f t="shared" si="201"/>
        <v>7.5810683626093738E-4</v>
      </c>
      <c r="Z1848" s="18">
        <f t="shared" si="202"/>
        <v>3.492252507245378E-5</v>
      </c>
    </row>
    <row r="1849" spans="1:26" ht="15" customHeight="1" x14ac:dyDescent="0.25">
      <c r="A1849" s="2">
        <v>2018</v>
      </c>
      <c r="B1849" s="2">
        <v>3005</v>
      </c>
      <c r="C1849" s="3" t="s">
        <v>10</v>
      </c>
      <c r="D1849" s="4">
        <v>43332</v>
      </c>
      <c r="E1849" s="2">
        <v>7773</v>
      </c>
      <c r="F1849" s="3" t="s">
        <v>5</v>
      </c>
      <c r="G1849" s="3" t="s">
        <v>18</v>
      </c>
      <c r="H1849" s="3" t="s">
        <v>4</v>
      </c>
      <c r="I1849" s="2">
        <v>1984</v>
      </c>
      <c r="J1849" s="2">
        <v>400</v>
      </c>
      <c r="K1849" s="2">
        <v>65</v>
      </c>
      <c r="L1849" s="2">
        <v>0.2</v>
      </c>
      <c r="M1849" s="1">
        <v>12.09</v>
      </c>
      <c r="N1849" s="1">
        <v>2.7999999999999998E-4</v>
      </c>
      <c r="O1849" s="1">
        <v>0.60499999999999998</v>
      </c>
      <c r="P1849" s="1">
        <v>4.3999999999999999E-5</v>
      </c>
      <c r="Q1849" s="1">
        <v>8.8558203766838595E-2</v>
      </c>
      <c r="R1849" s="1">
        <v>6.4942683073391499E-3</v>
      </c>
      <c r="S1849" s="16"/>
      <c r="T1849" s="16"/>
      <c r="U1849" s="5"/>
      <c r="V1849" s="18"/>
      <c r="W1849" s="18"/>
      <c r="X1849" s="5"/>
      <c r="Y1849" s="5"/>
      <c r="Z1849" s="18"/>
    </row>
    <row r="1850" spans="1:26" x14ac:dyDescent="0.25">
      <c r="A1850" s="2">
        <v>2018</v>
      </c>
      <c r="B1850" s="2">
        <v>3005</v>
      </c>
      <c r="C1850" s="3" t="s">
        <v>10</v>
      </c>
      <c r="D1850" s="4">
        <v>43332</v>
      </c>
      <c r="E1850" s="2">
        <v>7774</v>
      </c>
      <c r="F1850" s="3" t="s">
        <v>2</v>
      </c>
      <c r="G1850" s="3" t="s">
        <v>18</v>
      </c>
      <c r="H1850" s="3" t="s">
        <v>0</v>
      </c>
      <c r="I1850" s="2">
        <v>2013</v>
      </c>
      <c r="J1850" s="2">
        <v>400</v>
      </c>
      <c r="K1850" s="2">
        <v>74</v>
      </c>
      <c r="L1850" s="2">
        <v>0.2</v>
      </c>
      <c r="M1850" s="1">
        <v>2.74</v>
      </c>
      <c r="N1850" s="1">
        <v>3.6000000000000001E-5</v>
      </c>
      <c r="O1850" s="1">
        <v>8.9999999999999993E-3</v>
      </c>
      <c r="P1850" s="1">
        <v>8.9999999999999996E-7</v>
      </c>
      <c r="Q1850" s="1">
        <v>1.8349912168864901E-2</v>
      </c>
      <c r="R1850" s="1">
        <v>7.0476188671758807E-5</v>
      </c>
      <c r="S1850" s="16">
        <f t="shared" si="196"/>
        <v>7.020829159797369E-2</v>
      </c>
      <c r="T1850" s="16">
        <f t="shared" si="197"/>
        <v>6.4237921186673912E-3</v>
      </c>
      <c r="U1850" s="5">
        <f t="shared" si="198"/>
        <v>1.9235148383006491E-4</v>
      </c>
      <c r="V1850" s="18">
        <f t="shared" si="199"/>
        <v>1.7599430462102441E-5</v>
      </c>
      <c r="W1850" s="18">
        <f t="shared" si="200"/>
        <v>1.6191476025134246E-5</v>
      </c>
      <c r="X1850" s="5">
        <f>LOOKUP(G609,'Load Factor Adjustment'!$A$2:$A$15,'Load Factor Adjustment'!$D$2:$D$15)</f>
        <v>0.68571428571428572</v>
      </c>
      <c r="Y1850" s="5">
        <f t="shared" si="201"/>
        <v>1.3189816034061595E-4</v>
      </c>
      <c r="Z1850" s="18">
        <f t="shared" si="202"/>
        <v>1.1102726417234912E-5</v>
      </c>
    </row>
    <row r="1851" spans="1:26" ht="15" customHeight="1" x14ac:dyDescent="0.25">
      <c r="A1851" s="2">
        <v>2018</v>
      </c>
      <c r="B1851" s="2">
        <v>3006</v>
      </c>
      <c r="C1851" s="3" t="s">
        <v>17</v>
      </c>
      <c r="D1851" s="4">
        <v>43339</v>
      </c>
      <c r="E1851" s="2">
        <v>7771</v>
      </c>
      <c r="F1851" s="3" t="s">
        <v>5</v>
      </c>
      <c r="G1851" s="3" t="s">
        <v>1</v>
      </c>
      <c r="H1851" s="3" t="s">
        <v>8</v>
      </c>
      <c r="I1851" s="2">
        <v>2003</v>
      </c>
      <c r="J1851" s="2">
        <v>800</v>
      </c>
      <c r="K1851" s="2">
        <v>92</v>
      </c>
      <c r="L1851" s="2">
        <v>0.7</v>
      </c>
      <c r="M1851" s="1">
        <v>6.54</v>
      </c>
      <c r="N1851" s="1">
        <v>1.4999999999999999E-4</v>
      </c>
      <c r="O1851" s="1">
        <v>0.55200000000000005</v>
      </c>
      <c r="P1851" s="1">
        <v>4.0200000000000001E-5</v>
      </c>
      <c r="Q1851" s="1">
        <v>0.47362962425268901</v>
      </c>
      <c r="R1851" s="1">
        <v>5.8743702267195198E-2</v>
      </c>
      <c r="S1851" s="16"/>
      <c r="T1851" s="16"/>
      <c r="U1851" s="5"/>
      <c r="V1851" s="18"/>
      <c r="W1851" s="18"/>
      <c r="X1851" s="5"/>
      <c r="Y1851" s="5"/>
      <c r="Z1851" s="18"/>
    </row>
    <row r="1852" spans="1:26" x14ac:dyDescent="0.25">
      <c r="A1852" s="2">
        <v>2018</v>
      </c>
      <c r="B1852" s="2">
        <v>3006</v>
      </c>
      <c r="C1852" s="3" t="s">
        <v>17</v>
      </c>
      <c r="D1852" s="4">
        <v>43339</v>
      </c>
      <c r="E1852" s="2">
        <v>7772</v>
      </c>
      <c r="F1852" s="3" t="s">
        <v>2</v>
      </c>
      <c r="G1852" s="3" t="s">
        <v>1</v>
      </c>
      <c r="H1852" s="3" t="s">
        <v>0</v>
      </c>
      <c r="I1852" s="2">
        <v>2018</v>
      </c>
      <c r="J1852" s="2">
        <v>800</v>
      </c>
      <c r="K1852" s="2">
        <v>92</v>
      </c>
      <c r="L1852" s="2">
        <v>0.7</v>
      </c>
      <c r="M1852" s="1">
        <v>0.26</v>
      </c>
      <c r="N1852" s="1">
        <v>3.4999999999999999E-6</v>
      </c>
      <c r="O1852" s="1">
        <v>8.9999999999999993E-3</v>
      </c>
      <c r="P1852" s="1">
        <v>8.9999999999999996E-7</v>
      </c>
      <c r="Q1852" s="1">
        <v>1.55604930314793E-2</v>
      </c>
      <c r="R1852" s="1">
        <v>7.1555551568630495E-4</v>
      </c>
      <c r="S1852" s="16">
        <f t="shared" si="196"/>
        <v>0.45806913122120974</v>
      </c>
      <c r="T1852" s="16">
        <f t="shared" si="197"/>
        <v>5.8028146751508893E-2</v>
      </c>
      <c r="U1852" s="5">
        <f t="shared" si="198"/>
        <v>1.2549839211539993E-3</v>
      </c>
      <c r="V1852" s="18">
        <f t="shared" si="199"/>
        <v>1.5898122397673669E-4</v>
      </c>
      <c r="W1852" s="18">
        <f t="shared" si="200"/>
        <v>1.4626272605859777E-4</v>
      </c>
      <c r="X1852" s="5">
        <f>LOOKUP(G611,'Load Factor Adjustment'!$A$2:$A$15,'Load Factor Adjustment'!$D$2:$D$15)</f>
        <v>0.78431372549019607</v>
      </c>
      <c r="Y1852" s="5">
        <f t="shared" si="201"/>
        <v>9.8430111463058772E-4</v>
      </c>
      <c r="Z1852" s="18">
        <f t="shared" si="202"/>
        <v>1.147158635753708E-4</v>
      </c>
    </row>
    <row r="1853" spans="1:26" ht="15" customHeight="1" x14ac:dyDescent="0.25">
      <c r="A1853" s="2">
        <v>2018</v>
      </c>
      <c r="B1853" s="2">
        <v>3007</v>
      </c>
      <c r="C1853" s="3" t="s">
        <v>17</v>
      </c>
      <c r="D1853" s="4">
        <v>43339</v>
      </c>
      <c r="E1853" s="2">
        <v>7767</v>
      </c>
      <c r="F1853" s="3" t="s">
        <v>5</v>
      </c>
      <c r="G1853" s="3" t="s">
        <v>1</v>
      </c>
      <c r="H1853" s="3" t="s">
        <v>4</v>
      </c>
      <c r="I1853" s="2">
        <v>1990</v>
      </c>
      <c r="J1853" s="2">
        <v>275</v>
      </c>
      <c r="K1853" s="2">
        <v>90</v>
      </c>
      <c r="L1853" s="2">
        <v>0.7</v>
      </c>
      <c r="M1853" s="1">
        <v>8.17</v>
      </c>
      <c r="N1853" s="1">
        <v>1.9000000000000001E-4</v>
      </c>
      <c r="O1853" s="1">
        <v>0.47899999999999998</v>
      </c>
      <c r="P1853" s="1">
        <v>3.6100000000000003E-5</v>
      </c>
      <c r="Q1853" s="1">
        <v>0.188952690271003</v>
      </c>
      <c r="R1853" s="1">
        <v>1.5403962174418801E-2</v>
      </c>
      <c r="S1853" s="16"/>
      <c r="T1853" s="16"/>
      <c r="U1853" s="5"/>
      <c r="V1853" s="18"/>
      <c r="W1853" s="18"/>
      <c r="X1853" s="5"/>
      <c r="Y1853" s="5"/>
      <c r="Z1853" s="18"/>
    </row>
    <row r="1854" spans="1:26" x14ac:dyDescent="0.25">
      <c r="A1854" s="2">
        <v>2018</v>
      </c>
      <c r="B1854" s="2">
        <v>3007</v>
      </c>
      <c r="C1854" s="3" t="s">
        <v>17</v>
      </c>
      <c r="D1854" s="4">
        <v>43339</v>
      </c>
      <c r="E1854" s="2">
        <v>7768</v>
      </c>
      <c r="F1854" s="3" t="s">
        <v>2</v>
      </c>
      <c r="G1854" s="3" t="s">
        <v>1</v>
      </c>
      <c r="H1854" s="3" t="s">
        <v>0</v>
      </c>
      <c r="I1854" s="2">
        <v>2017</v>
      </c>
      <c r="J1854" s="2">
        <v>275</v>
      </c>
      <c r="K1854" s="2">
        <v>105</v>
      </c>
      <c r="L1854" s="2">
        <v>0.7</v>
      </c>
      <c r="M1854" s="1">
        <v>0.26</v>
      </c>
      <c r="N1854" s="1">
        <v>3.9999999999999998E-6</v>
      </c>
      <c r="O1854" s="1">
        <v>8.9999999999999993E-3</v>
      </c>
      <c r="P1854" s="1">
        <v>3.9999999999999998E-7</v>
      </c>
      <c r="Q1854" s="1">
        <v>5.9153642698063702E-3</v>
      </c>
      <c r="R1854" s="1">
        <v>2.1277487214694599E-4</v>
      </c>
      <c r="S1854" s="16">
        <f t="shared" si="196"/>
        <v>0.18303732600119663</v>
      </c>
      <c r="T1854" s="16">
        <f t="shared" si="197"/>
        <v>1.5191187302271855E-2</v>
      </c>
      <c r="U1854" s="5">
        <f t="shared" si="198"/>
        <v>5.0147212603067568E-4</v>
      </c>
      <c r="V1854" s="18">
        <f t="shared" si="199"/>
        <v>4.1619691239100975E-5</v>
      </c>
      <c r="W1854" s="18">
        <f t="shared" si="200"/>
        <v>3.8290115939972901E-5</v>
      </c>
      <c r="X1854" s="5">
        <f>LOOKUP(G613,'Load Factor Adjustment'!$A$2:$A$15,'Load Factor Adjustment'!$D$2:$D$15)</f>
        <v>0.68571428571428572</v>
      </c>
      <c r="Y1854" s="5">
        <f t="shared" si="201"/>
        <v>3.4386660070674906E-4</v>
      </c>
      <c r="Z1854" s="18">
        <f t="shared" si="202"/>
        <v>2.6256079501695704E-5</v>
      </c>
    </row>
    <row r="1855" spans="1:26" ht="15" customHeight="1" x14ac:dyDescent="0.25">
      <c r="A1855" s="2">
        <v>2018</v>
      </c>
      <c r="B1855" s="2">
        <v>3008</v>
      </c>
      <c r="C1855" s="3" t="s">
        <v>17</v>
      </c>
      <c r="D1855" s="4">
        <v>43335</v>
      </c>
      <c r="E1855" s="2">
        <v>7765</v>
      </c>
      <c r="F1855" s="3" t="s">
        <v>5</v>
      </c>
      <c r="G1855" s="3" t="s">
        <v>1</v>
      </c>
      <c r="H1855" s="3" t="s">
        <v>8</v>
      </c>
      <c r="I1855" s="2">
        <v>1998</v>
      </c>
      <c r="J1855" s="2">
        <v>500</v>
      </c>
      <c r="K1855" s="2">
        <v>89</v>
      </c>
      <c r="L1855" s="2">
        <v>0.7</v>
      </c>
      <c r="M1855" s="1">
        <v>6.54</v>
      </c>
      <c r="N1855" s="1">
        <v>1.4999999999999999E-4</v>
      </c>
      <c r="O1855" s="1">
        <v>0.55200000000000005</v>
      </c>
      <c r="P1855" s="1">
        <v>4.0200000000000001E-5</v>
      </c>
      <c r="Q1855" s="1">
        <v>0.28636573748973698</v>
      </c>
      <c r="R1855" s="1">
        <v>3.55175917240515E-2</v>
      </c>
      <c r="S1855" s="16"/>
      <c r="T1855" s="16"/>
      <c r="U1855" s="5"/>
      <c r="V1855" s="18"/>
      <c r="W1855" s="18"/>
      <c r="X1855" s="5"/>
      <c r="Y1855" s="5"/>
      <c r="Z1855" s="18"/>
    </row>
    <row r="1856" spans="1:26" x14ac:dyDescent="0.25">
      <c r="A1856" s="2">
        <v>2018</v>
      </c>
      <c r="B1856" s="2">
        <v>3008</v>
      </c>
      <c r="C1856" s="3" t="s">
        <v>17</v>
      </c>
      <c r="D1856" s="4">
        <v>43335</v>
      </c>
      <c r="E1856" s="2">
        <v>7766</v>
      </c>
      <c r="F1856" s="3" t="s">
        <v>2</v>
      </c>
      <c r="G1856" s="3" t="s">
        <v>1</v>
      </c>
      <c r="H1856" s="3" t="s">
        <v>0</v>
      </c>
      <c r="I1856" s="2">
        <v>2018</v>
      </c>
      <c r="J1856" s="2">
        <v>500</v>
      </c>
      <c r="K1856" s="2">
        <v>105</v>
      </c>
      <c r="L1856" s="2">
        <v>0.7</v>
      </c>
      <c r="M1856" s="1">
        <v>0.26</v>
      </c>
      <c r="N1856" s="1">
        <v>3.9999999999999998E-6</v>
      </c>
      <c r="O1856" s="1">
        <v>8.9999999999999993E-3</v>
      </c>
      <c r="P1856" s="1">
        <v>3.9999999999999998E-7</v>
      </c>
      <c r="Q1856" s="1">
        <v>1.0937499426386299E-2</v>
      </c>
      <c r="R1856" s="1">
        <v>4.0509257047279202E-4</v>
      </c>
      <c r="S1856" s="16">
        <f t="shared" si="196"/>
        <v>0.27542823806335071</v>
      </c>
      <c r="T1856" s="16">
        <f t="shared" si="197"/>
        <v>3.5112499153578711E-2</v>
      </c>
      <c r="U1856" s="5">
        <f t="shared" si="198"/>
        <v>7.5459791250233072E-4</v>
      </c>
      <c r="V1856" s="18">
        <f t="shared" si="199"/>
        <v>9.6198627818023863E-5</v>
      </c>
      <c r="W1856" s="18">
        <f t="shared" si="200"/>
        <v>8.8502737592581956E-5</v>
      </c>
      <c r="X1856" s="5">
        <f>LOOKUP(G615,'Load Factor Adjustment'!$A$2:$A$15,'Load Factor Adjustment'!$D$2:$D$15)</f>
        <v>0.68571428571428572</v>
      </c>
      <c r="Y1856" s="5">
        <f t="shared" si="201"/>
        <v>5.1743856857302682E-4</v>
      </c>
      <c r="Z1856" s="18">
        <f t="shared" si="202"/>
        <v>6.0687591492056198E-5</v>
      </c>
    </row>
    <row r="1857" spans="1:26" ht="15" customHeight="1" x14ac:dyDescent="0.25">
      <c r="A1857" s="2">
        <v>2018</v>
      </c>
      <c r="B1857" s="2">
        <v>3009</v>
      </c>
      <c r="C1857" s="3" t="s">
        <v>17</v>
      </c>
      <c r="D1857" s="4">
        <v>43355</v>
      </c>
      <c r="E1857" s="2">
        <v>7763</v>
      </c>
      <c r="F1857" s="3" t="s">
        <v>5</v>
      </c>
      <c r="G1857" s="3" t="s">
        <v>1</v>
      </c>
      <c r="H1857" s="3" t="s">
        <v>4</v>
      </c>
      <c r="I1857" s="2">
        <v>1981</v>
      </c>
      <c r="J1857" s="2">
        <v>1000</v>
      </c>
      <c r="K1857" s="2">
        <v>72</v>
      </c>
      <c r="L1857" s="2">
        <v>0.7</v>
      </c>
      <c r="M1857" s="1">
        <v>12.09</v>
      </c>
      <c r="N1857" s="1">
        <v>2.7999999999999998E-4</v>
      </c>
      <c r="O1857" s="1">
        <v>0.60499999999999998</v>
      </c>
      <c r="P1857" s="1">
        <v>4.3999999999999999E-5</v>
      </c>
      <c r="Q1857" s="1">
        <v>0.85833333217878904</v>
      </c>
      <c r="R1857" s="1">
        <v>6.2944444661250404E-2</v>
      </c>
      <c r="S1857" s="16"/>
      <c r="T1857" s="16"/>
      <c r="U1857" s="5"/>
      <c r="V1857" s="18"/>
      <c r="W1857" s="18"/>
      <c r="X1857" s="5"/>
      <c r="Y1857" s="5"/>
      <c r="Z1857" s="18"/>
    </row>
    <row r="1858" spans="1:26" x14ac:dyDescent="0.25">
      <c r="A1858" s="2">
        <v>2018</v>
      </c>
      <c r="B1858" s="2">
        <v>3009</v>
      </c>
      <c r="C1858" s="3" t="s">
        <v>17</v>
      </c>
      <c r="D1858" s="4">
        <v>43355</v>
      </c>
      <c r="E1858" s="2">
        <v>7764</v>
      </c>
      <c r="F1858" s="3" t="s">
        <v>2</v>
      </c>
      <c r="G1858" s="3" t="s">
        <v>1</v>
      </c>
      <c r="H1858" s="3" t="s">
        <v>0</v>
      </c>
      <c r="I1858" s="2">
        <v>2018</v>
      </c>
      <c r="J1858" s="2">
        <v>1000</v>
      </c>
      <c r="K1858" s="2">
        <v>92</v>
      </c>
      <c r="L1858" s="2">
        <v>0.7</v>
      </c>
      <c r="M1858" s="1">
        <v>0.26</v>
      </c>
      <c r="N1858" s="1">
        <v>3.4999999999999999E-6</v>
      </c>
      <c r="O1858" s="1">
        <v>8.9999999999999993E-3</v>
      </c>
      <c r="P1858" s="1">
        <v>8.9999999999999996E-7</v>
      </c>
      <c r="Q1858" s="1">
        <v>1.96990730786493E-2</v>
      </c>
      <c r="R1858" s="1">
        <v>9.5833328063337202E-4</v>
      </c>
      <c r="S1858" s="16">
        <f t="shared" si="196"/>
        <v>0.83863425910013978</v>
      </c>
      <c r="T1858" s="16">
        <f t="shared" si="197"/>
        <v>6.1986111380617034E-2</v>
      </c>
      <c r="U1858" s="5">
        <f t="shared" si="198"/>
        <v>2.2976281071236705E-3</v>
      </c>
      <c r="V1858" s="18">
        <f t="shared" si="199"/>
        <v>1.6982496268662202E-4</v>
      </c>
      <c r="W1858" s="18">
        <f t="shared" si="200"/>
        <v>1.5623896567169227E-4</v>
      </c>
      <c r="X1858" s="5">
        <f>LOOKUP(G617,'Load Factor Adjustment'!$A$2:$A$15,'Load Factor Adjustment'!$D$2:$D$15)</f>
        <v>0.68571428571428572</v>
      </c>
      <c r="Y1858" s="5">
        <f t="shared" si="201"/>
        <v>1.5755164163133741E-3</v>
      </c>
      <c r="Z1858" s="18">
        <f t="shared" si="202"/>
        <v>1.0713529074630328E-4</v>
      </c>
    </row>
    <row r="1859" spans="1:26" ht="15" customHeight="1" x14ac:dyDescent="0.25">
      <c r="A1859" s="2">
        <v>2018</v>
      </c>
      <c r="B1859" s="2">
        <v>3010</v>
      </c>
      <c r="C1859" s="3" t="s">
        <v>17</v>
      </c>
      <c r="D1859" s="4">
        <v>43355</v>
      </c>
      <c r="E1859" s="2">
        <v>7761</v>
      </c>
      <c r="F1859" s="3" t="s">
        <v>5</v>
      </c>
      <c r="G1859" s="3" t="s">
        <v>1</v>
      </c>
      <c r="H1859" s="3" t="s">
        <v>4</v>
      </c>
      <c r="I1859" s="2">
        <v>1985</v>
      </c>
      <c r="J1859" s="2">
        <v>300</v>
      </c>
      <c r="K1859" s="2">
        <v>95</v>
      </c>
      <c r="L1859" s="2">
        <v>0.7</v>
      </c>
      <c r="M1859" s="1">
        <v>12.09</v>
      </c>
      <c r="N1859" s="1">
        <v>2.7999999999999998E-4</v>
      </c>
      <c r="O1859" s="1">
        <v>0.60499999999999998</v>
      </c>
      <c r="P1859" s="1">
        <v>4.3999999999999999E-5</v>
      </c>
      <c r="Q1859" s="1">
        <v>0.33606249950723399</v>
      </c>
      <c r="R1859" s="1">
        <v>2.43349537948752E-2</v>
      </c>
      <c r="S1859" s="16"/>
      <c r="T1859" s="16"/>
      <c r="U1859" s="5"/>
      <c r="V1859" s="18"/>
      <c r="W1859" s="18"/>
      <c r="X1859" s="5"/>
      <c r="Y1859" s="5"/>
      <c r="Z1859" s="18"/>
    </row>
    <row r="1860" spans="1:26" x14ac:dyDescent="0.25">
      <c r="A1860" s="2">
        <v>2018</v>
      </c>
      <c r="B1860" s="2">
        <v>3010</v>
      </c>
      <c r="C1860" s="3" t="s">
        <v>17</v>
      </c>
      <c r="D1860" s="4">
        <v>43355</v>
      </c>
      <c r="E1860" s="2">
        <v>7762</v>
      </c>
      <c r="F1860" s="3" t="s">
        <v>2</v>
      </c>
      <c r="G1860" s="3" t="s">
        <v>1</v>
      </c>
      <c r="H1860" s="3" t="s">
        <v>0</v>
      </c>
      <c r="I1860" s="2">
        <v>2018</v>
      </c>
      <c r="J1860" s="2">
        <v>300</v>
      </c>
      <c r="K1860" s="2">
        <v>105</v>
      </c>
      <c r="L1860" s="2">
        <v>0.7</v>
      </c>
      <c r="M1860" s="1">
        <v>0.26</v>
      </c>
      <c r="N1860" s="1">
        <v>3.9999999999999998E-6</v>
      </c>
      <c r="O1860" s="1">
        <v>8.9999999999999993E-3</v>
      </c>
      <c r="P1860" s="1">
        <v>3.9999999999999998E-7</v>
      </c>
      <c r="Q1860" s="1">
        <v>6.4652774355107197E-3</v>
      </c>
      <c r="R1860" s="1">
        <v>2.3333332011340701E-4</v>
      </c>
      <c r="S1860" s="16">
        <f t="shared" ref="S1860:S1922" si="203">Q1859-Q1860</f>
        <v>0.32959722207172326</v>
      </c>
      <c r="T1860" s="16">
        <f t="shared" ref="T1860:T1922" si="204">R1859-R1860</f>
        <v>2.4101620474761793E-2</v>
      </c>
      <c r="U1860" s="5">
        <f t="shared" ref="U1860:U1922" si="205">S1860/365</f>
        <v>9.0300608786773493E-4</v>
      </c>
      <c r="V1860" s="18">
        <f t="shared" ref="V1860:V1922" si="206">T1860/365</f>
        <v>6.6031836917155592E-5</v>
      </c>
      <c r="W1860" s="18">
        <f t="shared" ref="W1860:W1922" si="207">V1860*0.92</f>
        <v>6.0749289963783145E-5</v>
      </c>
      <c r="X1860" s="5">
        <f>LOOKUP(G619,'Load Factor Adjustment'!$A$2:$A$15,'Load Factor Adjustment'!$D$2:$D$15)</f>
        <v>0.68571428571428572</v>
      </c>
      <c r="Y1860" s="5">
        <f t="shared" ref="Y1860:Y1922" si="208">U1860*X1860</f>
        <v>6.1920417453787541E-4</v>
      </c>
      <c r="Z1860" s="18">
        <f t="shared" ref="Z1860:Z1922" si="209">W1860*X1860</f>
        <v>4.1656655975165587E-5</v>
      </c>
    </row>
    <row r="1861" spans="1:26" ht="15" customHeight="1" x14ac:dyDescent="0.25">
      <c r="A1861" s="2">
        <v>2018</v>
      </c>
      <c r="B1861" s="2">
        <v>3011</v>
      </c>
      <c r="C1861" s="3" t="s">
        <v>17</v>
      </c>
      <c r="D1861" s="4">
        <v>43348</v>
      </c>
      <c r="E1861" s="2">
        <v>7759</v>
      </c>
      <c r="F1861" s="3" t="s">
        <v>5</v>
      </c>
      <c r="G1861" s="3" t="s">
        <v>1</v>
      </c>
      <c r="H1861" s="3" t="s">
        <v>4</v>
      </c>
      <c r="I1861" s="2">
        <v>1982</v>
      </c>
      <c r="J1861" s="2">
        <v>350</v>
      </c>
      <c r="K1861" s="2">
        <v>84</v>
      </c>
      <c r="L1861" s="2">
        <v>0.7</v>
      </c>
      <c r="M1861" s="1">
        <v>12.09</v>
      </c>
      <c r="N1861" s="1">
        <v>2.7999999999999998E-4</v>
      </c>
      <c r="O1861" s="1">
        <v>0.60499999999999998</v>
      </c>
      <c r="P1861" s="1">
        <v>4.3999999999999999E-5</v>
      </c>
      <c r="Q1861" s="1">
        <v>0.350486110639672</v>
      </c>
      <c r="R1861" s="1">
        <v>2.57023149033439E-2</v>
      </c>
      <c r="S1861" s="16"/>
      <c r="T1861" s="16"/>
      <c r="U1861" s="5"/>
      <c r="V1861" s="18"/>
      <c r="W1861" s="18"/>
      <c r="X1861" s="5"/>
      <c r="Y1861" s="5"/>
      <c r="Z1861" s="18"/>
    </row>
    <row r="1862" spans="1:26" x14ac:dyDescent="0.25">
      <c r="A1862" s="2">
        <v>2018</v>
      </c>
      <c r="B1862" s="2">
        <v>3011</v>
      </c>
      <c r="C1862" s="3" t="s">
        <v>17</v>
      </c>
      <c r="D1862" s="4">
        <v>43348</v>
      </c>
      <c r="E1862" s="2">
        <v>7760</v>
      </c>
      <c r="F1862" s="3" t="s">
        <v>2</v>
      </c>
      <c r="G1862" s="3" t="s">
        <v>1</v>
      </c>
      <c r="H1862" s="3" t="s">
        <v>0</v>
      </c>
      <c r="I1862" s="2">
        <v>2018</v>
      </c>
      <c r="J1862" s="2">
        <v>350</v>
      </c>
      <c r="K1862" s="2">
        <v>92</v>
      </c>
      <c r="L1862" s="2">
        <v>0.7</v>
      </c>
      <c r="M1862" s="1">
        <v>0.26</v>
      </c>
      <c r="N1862" s="1">
        <v>3.4999999999999999E-6</v>
      </c>
      <c r="O1862" s="1">
        <v>8.9999999999999993E-3</v>
      </c>
      <c r="P1862" s="1">
        <v>8.9999999999999996E-7</v>
      </c>
      <c r="Q1862" s="1">
        <v>6.6120559796983202E-3</v>
      </c>
      <c r="R1862" s="1">
        <v>2.6274304036768398E-4</v>
      </c>
      <c r="S1862" s="16">
        <f t="shared" si="203"/>
        <v>0.34387405465997367</v>
      </c>
      <c r="T1862" s="16">
        <f t="shared" si="204"/>
        <v>2.5439571862976216E-2</v>
      </c>
      <c r="U1862" s="5">
        <f t="shared" si="205"/>
        <v>9.4212069769855796E-4</v>
      </c>
      <c r="V1862" s="18">
        <f t="shared" si="206"/>
        <v>6.9697457158838949E-5</v>
      </c>
      <c r="W1862" s="18">
        <f t="shared" si="207"/>
        <v>6.4121660586131834E-5</v>
      </c>
      <c r="X1862" s="5">
        <f>LOOKUP(G621,'Load Factor Adjustment'!$A$2:$A$15,'Load Factor Adjustment'!$D$2:$D$15)</f>
        <v>0.68571428571428572</v>
      </c>
      <c r="Y1862" s="5">
        <f t="shared" si="208"/>
        <v>6.4602562127901114E-4</v>
      </c>
      <c r="Z1862" s="18">
        <f t="shared" si="209"/>
        <v>4.3969138687633255E-5</v>
      </c>
    </row>
    <row r="1863" spans="1:26" ht="15" customHeight="1" x14ac:dyDescent="0.25">
      <c r="A1863" s="2">
        <v>2018</v>
      </c>
      <c r="B1863" s="2">
        <v>3012</v>
      </c>
      <c r="C1863" s="3" t="s">
        <v>17</v>
      </c>
      <c r="D1863" s="4">
        <v>43363</v>
      </c>
      <c r="E1863" s="2">
        <v>7757</v>
      </c>
      <c r="F1863" s="3" t="s">
        <v>5</v>
      </c>
      <c r="G1863" s="3" t="s">
        <v>1</v>
      </c>
      <c r="H1863" s="3" t="s">
        <v>4</v>
      </c>
      <c r="I1863" s="2">
        <v>1988</v>
      </c>
      <c r="J1863" s="2">
        <v>260</v>
      </c>
      <c r="K1863" s="2">
        <v>29</v>
      </c>
      <c r="L1863" s="2">
        <v>0.7</v>
      </c>
      <c r="M1863" s="1">
        <v>6.42</v>
      </c>
      <c r="N1863" s="1">
        <v>9.7E-5</v>
      </c>
      <c r="O1863" s="1">
        <v>0.54700000000000004</v>
      </c>
      <c r="P1863" s="1">
        <v>4.2400000000000001E-5</v>
      </c>
      <c r="Q1863" s="1">
        <v>4.2486386878496603E-2</v>
      </c>
      <c r="R1863" s="1">
        <v>5.4271707935168298E-3</v>
      </c>
      <c r="S1863" s="16"/>
      <c r="T1863" s="16"/>
      <c r="U1863" s="5"/>
      <c r="V1863" s="18"/>
      <c r="W1863" s="18"/>
      <c r="X1863" s="5"/>
      <c r="Y1863" s="5"/>
      <c r="Z1863" s="18"/>
    </row>
    <row r="1864" spans="1:26" x14ac:dyDescent="0.25">
      <c r="A1864" s="2">
        <v>2018</v>
      </c>
      <c r="B1864" s="2">
        <v>3012</v>
      </c>
      <c r="C1864" s="3" t="s">
        <v>17</v>
      </c>
      <c r="D1864" s="4">
        <v>43363</v>
      </c>
      <c r="E1864" s="2">
        <v>7758</v>
      </c>
      <c r="F1864" s="3" t="s">
        <v>2</v>
      </c>
      <c r="G1864" s="3" t="s">
        <v>1</v>
      </c>
      <c r="H1864" s="3" t="s">
        <v>0</v>
      </c>
      <c r="I1864" s="2">
        <v>2017</v>
      </c>
      <c r="J1864" s="2">
        <v>260</v>
      </c>
      <c r="K1864" s="2">
        <v>33</v>
      </c>
      <c r="L1864" s="2">
        <v>0.7</v>
      </c>
      <c r="M1864" s="1">
        <v>2.75</v>
      </c>
      <c r="N1864" s="1">
        <v>5.7000000000000003E-5</v>
      </c>
      <c r="O1864" s="1">
        <v>8.9999999999999993E-3</v>
      </c>
      <c r="P1864" s="1">
        <v>9.9999999999999995E-7</v>
      </c>
      <c r="Q1864" s="1">
        <v>1.86965876540863E-2</v>
      </c>
      <c r="R1864" s="1">
        <v>6.8189811066888598E-5</v>
      </c>
      <c r="S1864" s="16">
        <f t="shared" si="203"/>
        <v>2.3789799224410303E-2</v>
      </c>
      <c r="T1864" s="16">
        <f t="shared" si="204"/>
        <v>5.358980982449941E-3</v>
      </c>
      <c r="U1864" s="5">
        <f t="shared" si="205"/>
        <v>6.5177532121672059E-5</v>
      </c>
      <c r="V1864" s="18">
        <f t="shared" si="206"/>
        <v>1.4682139677945043E-5</v>
      </c>
      <c r="W1864" s="18">
        <f t="shared" si="207"/>
        <v>1.350756850370944E-5</v>
      </c>
      <c r="X1864" s="5">
        <f>LOOKUP(G623,'Load Factor Adjustment'!$A$2:$A$15,'Load Factor Adjustment'!$D$2:$D$15)</f>
        <v>0.68571428571428572</v>
      </c>
      <c r="Y1864" s="5">
        <f t="shared" si="208"/>
        <v>4.4693164883432273E-5</v>
      </c>
      <c r="Z1864" s="18">
        <f t="shared" si="209"/>
        <v>9.2623326882579023E-6</v>
      </c>
    </row>
    <row r="1865" spans="1:26" ht="15" customHeight="1" x14ac:dyDescent="0.25">
      <c r="A1865" s="2">
        <v>2018</v>
      </c>
      <c r="B1865" s="2">
        <v>3013</v>
      </c>
      <c r="C1865" s="3" t="s">
        <v>17</v>
      </c>
      <c r="D1865" s="4">
        <v>43357</v>
      </c>
      <c r="E1865" s="2">
        <v>7755</v>
      </c>
      <c r="F1865" s="3" t="s">
        <v>5</v>
      </c>
      <c r="G1865" s="3" t="s">
        <v>1</v>
      </c>
      <c r="H1865" s="3" t="s">
        <v>4</v>
      </c>
      <c r="I1865" s="2">
        <v>1990</v>
      </c>
      <c r="J1865" s="2">
        <v>300</v>
      </c>
      <c r="K1865" s="2">
        <v>79</v>
      </c>
      <c r="L1865" s="2">
        <v>0.7</v>
      </c>
      <c r="M1865" s="1">
        <v>8.17</v>
      </c>
      <c r="N1865" s="1">
        <v>1.9000000000000001E-4</v>
      </c>
      <c r="O1865" s="1">
        <v>0.47899999999999998</v>
      </c>
      <c r="P1865" s="1">
        <v>3.6100000000000003E-5</v>
      </c>
      <c r="Q1865" s="1">
        <v>0.18380300863121601</v>
      </c>
      <c r="R1865" s="1">
        <v>1.5295094395931101E-2</v>
      </c>
      <c r="S1865" s="16"/>
      <c r="T1865" s="16"/>
      <c r="U1865" s="5"/>
      <c r="V1865" s="18"/>
      <c r="W1865" s="18"/>
      <c r="X1865" s="5"/>
      <c r="Y1865" s="5"/>
      <c r="Z1865" s="18"/>
    </row>
    <row r="1866" spans="1:26" x14ac:dyDescent="0.25">
      <c r="A1866" s="2">
        <v>2018</v>
      </c>
      <c r="B1866" s="2">
        <v>3013</v>
      </c>
      <c r="C1866" s="3" t="s">
        <v>17</v>
      </c>
      <c r="D1866" s="4">
        <v>43357</v>
      </c>
      <c r="E1866" s="2">
        <v>7756</v>
      </c>
      <c r="F1866" s="3" t="s">
        <v>2</v>
      </c>
      <c r="G1866" s="3" t="s">
        <v>1</v>
      </c>
      <c r="H1866" s="3" t="s">
        <v>0</v>
      </c>
      <c r="I1866" s="2">
        <v>2018</v>
      </c>
      <c r="J1866" s="2">
        <v>300</v>
      </c>
      <c r="K1866" s="2">
        <v>92</v>
      </c>
      <c r="L1866" s="2">
        <v>0.7</v>
      </c>
      <c r="M1866" s="1">
        <v>0.26</v>
      </c>
      <c r="N1866" s="1">
        <v>3.4999999999999999E-6</v>
      </c>
      <c r="O1866" s="1">
        <v>8.9999999999999993E-3</v>
      </c>
      <c r="P1866" s="1">
        <v>8.9999999999999996E-7</v>
      </c>
      <c r="Q1866" s="1">
        <v>5.6488422948296202E-3</v>
      </c>
      <c r="R1866" s="1">
        <v>2.2041665386324599E-4</v>
      </c>
      <c r="S1866" s="16">
        <f t="shared" si="203"/>
        <v>0.17815416633638639</v>
      </c>
      <c r="T1866" s="16">
        <f t="shared" si="204"/>
        <v>1.5074677742067855E-2</v>
      </c>
      <c r="U1866" s="5">
        <f t="shared" si="205"/>
        <v>4.8809360640105859E-4</v>
      </c>
      <c r="V1866" s="18">
        <f t="shared" si="206"/>
        <v>4.1300486964569465E-5</v>
      </c>
      <c r="W1866" s="18">
        <f t="shared" si="207"/>
        <v>3.7996448007403907E-5</v>
      </c>
      <c r="X1866" s="5">
        <f>LOOKUP(G625,'Load Factor Adjustment'!$A$2:$A$15,'Load Factor Adjustment'!$D$2:$D$15)</f>
        <v>0.68571428571428572</v>
      </c>
      <c r="Y1866" s="5">
        <f t="shared" si="208"/>
        <v>3.3469275867501158E-4</v>
      </c>
      <c r="Z1866" s="18">
        <f t="shared" si="209"/>
        <v>2.6054707205076965E-5</v>
      </c>
    </row>
    <row r="1867" spans="1:26" ht="15" customHeight="1" x14ac:dyDescent="0.25">
      <c r="A1867" s="2">
        <v>2018</v>
      </c>
      <c r="B1867" s="2">
        <v>3014</v>
      </c>
      <c r="C1867" s="3" t="s">
        <v>17</v>
      </c>
      <c r="D1867" s="4">
        <v>43328</v>
      </c>
      <c r="E1867" s="2">
        <v>7753</v>
      </c>
      <c r="F1867" s="3" t="s">
        <v>5</v>
      </c>
      <c r="G1867" s="3" t="s">
        <v>1</v>
      </c>
      <c r="H1867" s="3" t="s">
        <v>4</v>
      </c>
      <c r="I1867" s="2">
        <v>1996</v>
      </c>
      <c r="J1867" s="2">
        <v>150</v>
      </c>
      <c r="K1867" s="2">
        <v>63</v>
      </c>
      <c r="L1867" s="2">
        <v>0.7</v>
      </c>
      <c r="M1867" s="1">
        <v>8.17</v>
      </c>
      <c r="N1867" s="1">
        <v>1.9000000000000001E-4</v>
      </c>
      <c r="O1867" s="1">
        <v>0.47899999999999998</v>
      </c>
      <c r="P1867" s="1">
        <v>3.6100000000000003E-5</v>
      </c>
      <c r="Q1867" s="1">
        <v>6.51838537934602E-2</v>
      </c>
      <c r="R1867" s="1">
        <v>4.5587863490000099E-3</v>
      </c>
      <c r="S1867" s="16"/>
      <c r="T1867" s="16"/>
      <c r="U1867" s="5"/>
      <c r="V1867" s="18"/>
      <c r="W1867" s="18"/>
      <c r="X1867" s="5"/>
      <c r="Y1867" s="5"/>
      <c r="Z1867" s="18"/>
    </row>
    <row r="1868" spans="1:26" x14ac:dyDescent="0.25">
      <c r="A1868" s="2">
        <v>2018</v>
      </c>
      <c r="B1868" s="2">
        <v>3014</v>
      </c>
      <c r="C1868" s="3" t="s">
        <v>17</v>
      </c>
      <c r="D1868" s="4">
        <v>43328</v>
      </c>
      <c r="E1868" s="2">
        <v>7754</v>
      </c>
      <c r="F1868" s="3" t="s">
        <v>2</v>
      </c>
      <c r="G1868" s="3" t="s">
        <v>1</v>
      </c>
      <c r="H1868" s="3" t="s">
        <v>0</v>
      </c>
      <c r="I1868" s="2">
        <v>2018</v>
      </c>
      <c r="J1868" s="2">
        <v>150</v>
      </c>
      <c r="K1868" s="2">
        <v>66</v>
      </c>
      <c r="L1868" s="2">
        <v>0.7</v>
      </c>
      <c r="M1868" s="1">
        <v>2.74</v>
      </c>
      <c r="N1868" s="1">
        <v>3.6000000000000001E-5</v>
      </c>
      <c r="O1868" s="1">
        <v>8.9999999999999993E-3</v>
      </c>
      <c r="P1868" s="1">
        <v>8.9999999999999996E-7</v>
      </c>
      <c r="Q1868" s="1">
        <v>2.1136805275743301E-2</v>
      </c>
      <c r="R1868" s="1">
        <v>7.3906245638563506E-5</v>
      </c>
      <c r="S1868" s="16">
        <f t="shared" si="203"/>
        <v>4.4047048517716902E-2</v>
      </c>
      <c r="T1868" s="16">
        <f t="shared" si="204"/>
        <v>4.4848801033614463E-3</v>
      </c>
      <c r="U1868" s="5">
        <f t="shared" si="205"/>
        <v>1.2067684525401891E-4</v>
      </c>
      <c r="V1868" s="18">
        <f t="shared" si="206"/>
        <v>1.228734274893547E-5</v>
      </c>
      <c r="W1868" s="18">
        <f t="shared" si="207"/>
        <v>1.1304355329020633E-5</v>
      </c>
      <c r="X1868" s="5">
        <f>LOOKUP(G627,'Load Factor Adjustment'!$A$2:$A$15,'Load Factor Adjustment'!$D$2:$D$15)</f>
        <v>0.68571428571428572</v>
      </c>
      <c r="Y1868" s="5">
        <f t="shared" si="208"/>
        <v>8.2749836745612973E-5</v>
      </c>
      <c r="Z1868" s="18">
        <f t="shared" si="209"/>
        <v>7.751557939899862E-6</v>
      </c>
    </row>
    <row r="1869" spans="1:26" ht="15" customHeight="1" x14ac:dyDescent="0.25">
      <c r="A1869" s="2">
        <v>2018</v>
      </c>
      <c r="B1869" s="2">
        <v>3015</v>
      </c>
      <c r="C1869" s="3" t="s">
        <v>17</v>
      </c>
      <c r="D1869" s="4">
        <v>43328</v>
      </c>
      <c r="E1869" s="2">
        <v>7751</v>
      </c>
      <c r="F1869" s="3" t="s">
        <v>5</v>
      </c>
      <c r="G1869" s="3" t="s">
        <v>1</v>
      </c>
      <c r="H1869" s="3" t="s">
        <v>4</v>
      </c>
      <c r="I1869" s="2">
        <v>1991</v>
      </c>
      <c r="J1869" s="2">
        <v>500</v>
      </c>
      <c r="K1869" s="2">
        <v>335</v>
      </c>
      <c r="L1869" s="2">
        <v>0.7</v>
      </c>
      <c r="M1869" s="1">
        <v>7.6</v>
      </c>
      <c r="N1869" s="1">
        <v>1.8000000000000001E-4</v>
      </c>
      <c r="O1869" s="1">
        <v>0.27400000000000002</v>
      </c>
      <c r="P1869" s="1">
        <v>1.9899999999999999E-5</v>
      </c>
      <c r="Q1869" s="1">
        <v>1.26141972351105</v>
      </c>
      <c r="R1869" s="1">
        <v>6.62762328783464E-2</v>
      </c>
      <c r="S1869" s="16"/>
      <c r="T1869" s="16"/>
      <c r="U1869" s="5"/>
      <c r="V1869" s="18"/>
      <c r="W1869" s="18"/>
      <c r="X1869" s="5"/>
      <c r="Y1869" s="5"/>
      <c r="Z1869" s="18"/>
    </row>
    <row r="1870" spans="1:26" x14ac:dyDescent="0.25">
      <c r="A1870" s="2">
        <v>2018</v>
      </c>
      <c r="B1870" s="2">
        <v>3015</v>
      </c>
      <c r="C1870" s="3" t="s">
        <v>17</v>
      </c>
      <c r="D1870" s="4">
        <v>43328</v>
      </c>
      <c r="E1870" s="2">
        <v>7752</v>
      </c>
      <c r="F1870" s="3" t="s">
        <v>2</v>
      </c>
      <c r="G1870" s="3" t="s">
        <v>1</v>
      </c>
      <c r="H1870" s="3" t="s">
        <v>0</v>
      </c>
      <c r="I1870" s="2">
        <v>2016</v>
      </c>
      <c r="J1870" s="2">
        <v>500</v>
      </c>
      <c r="K1870" s="2">
        <v>370</v>
      </c>
      <c r="L1870" s="2">
        <v>0.7</v>
      </c>
      <c r="M1870" s="1">
        <v>0.26</v>
      </c>
      <c r="N1870" s="1">
        <v>3.5999999999999998E-6</v>
      </c>
      <c r="O1870" s="1">
        <v>8.9999999999999993E-3</v>
      </c>
      <c r="P1870" s="1">
        <v>2.9999999999999999E-7</v>
      </c>
      <c r="Q1870" s="1">
        <v>3.8398917702115599E-2</v>
      </c>
      <c r="R1870" s="1">
        <v>1.39178233218784E-3</v>
      </c>
      <c r="S1870" s="16">
        <f t="shared" si="203"/>
        <v>1.2230208058089345</v>
      </c>
      <c r="T1870" s="16">
        <f t="shared" si="204"/>
        <v>6.4884450546158559E-2</v>
      </c>
      <c r="U1870" s="5">
        <f t="shared" si="205"/>
        <v>3.3507419337231079E-3</v>
      </c>
      <c r="V1870" s="18">
        <f t="shared" si="206"/>
        <v>1.7776561793468099E-4</v>
      </c>
      <c r="W1870" s="18">
        <f t="shared" si="207"/>
        <v>1.6354436849990651E-4</v>
      </c>
      <c r="X1870" s="5">
        <f>LOOKUP(G629,'Load Factor Adjustment'!$A$2:$A$15,'Load Factor Adjustment'!$D$2:$D$15)</f>
        <v>0.68571428571428572</v>
      </c>
      <c r="Y1870" s="5">
        <f t="shared" si="208"/>
        <v>2.2976516116958454E-3</v>
      </c>
      <c r="Z1870" s="18">
        <f t="shared" si="209"/>
        <v>1.1214470982850732E-4</v>
      </c>
    </row>
    <row r="1871" spans="1:26" ht="15" customHeight="1" x14ac:dyDescent="0.25">
      <c r="A1871" s="2">
        <v>2018</v>
      </c>
      <c r="B1871" s="2">
        <v>3016</v>
      </c>
      <c r="C1871" s="3" t="s">
        <v>17</v>
      </c>
      <c r="D1871" s="4">
        <v>43322</v>
      </c>
      <c r="E1871" s="2">
        <v>7749</v>
      </c>
      <c r="F1871" s="3" t="s">
        <v>5</v>
      </c>
      <c r="G1871" s="3" t="s">
        <v>14</v>
      </c>
      <c r="H1871" s="3" t="s">
        <v>4</v>
      </c>
      <c r="I1871" s="2">
        <v>1991</v>
      </c>
      <c r="J1871" s="2">
        <v>750</v>
      </c>
      <c r="K1871" s="2">
        <v>130</v>
      </c>
      <c r="L1871" s="2">
        <v>0.51</v>
      </c>
      <c r="M1871" s="1">
        <v>7.6</v>
      </c>
      <c r="N1871" s="1">
        <v>1.8000000000000001E-4</v>
      </c>
      <c r="O1871" s="1">
        <v>0.27400000000000002</v>
      </c>
      <c r="P1871" s="1">
        <v>1.9899999999999999E-5</v>
      </c>
      <c r="Q1871" s="1">
        <v>0.53496030402441597</v>
      </c>
      <c r="R1871" s="1">
        <v>2.8107340506383499E-2</v>
      </c>
      <c r="S1871" s="16"/>
      <c r="T1871" s="16"/>
      <c r="U1871" s="5"/>
      <c r="V1871" s="18"/>
      <c r="W1871" s="18"/>
      <c r="X1871" s="5"/>
      <c r="Y1871" s="5"/>
      <c r="Z1871" s="18"/>
    </row>
    <row r="1872" spans="1:26" x14ac:dyDescent="0.25">
      <c r="A1872" s="2">
        <v>2018</v>
      </c>
      <c r="B1872" s="2">
        <v>3016</v>
      </c>
      <c r="C1872" s="3" t="s">
        <v>17</v>
      </c>
      <c r="D1872" s="4">
        <v>43322</v>
      </c>
      <c r="E1872" s="2">
        <v>7750</v>
      </c>
      <c r="F1872" s="3" t="s">
        <v>2</v>
      </c>
      <c r="G1872" s="3" t="s">
        <v>14</v>
      </c>
      <c r="H1872" s="3" t="s">
        <v>0</v>
      </c>
      <c r="I1872" s="2">
        <v>2018</v>
      </c>
      <c r="J1872" s="2">
        <v>750</v>
      </c>
      <c r="K1872" s="2">
        <v>142</v>
      </c>
      <c r="L1872" s="2">
        <v>0.51</v>
      </c>
      <c r="M1872" s="1">
        <v>0.26</v>
      </c>
      <c r="N1872" s="1">
        <v>3.9999999999999998E-6</v>
      </c>
      <c r="O1872" s="1">
        <v>8.9999999999999993E-3</v>
      </c>
      <c r="P1872" s="1">
        <v>3.9999999999999998E-7</v>
      </c>
      <c r="Q1872" s="1">
        <v>1.6464532849038201E-2</v>
      </c>
      <c r="R1872" s="1">
        <v>6.2864579943161601E-4</v>
      </c>
      <c r="S1872" s="16">
        <f t="shared" si="203"/>
        <v>0.51849577117537782</v>
      </c>
      <c r="T1872" s="16">
        <f t="shared" si="204"/>
        <v>2.7478694706951884E-2</v>
      </c>
      <c r="U1872" s="5">
        <f t="shared" si="205"/>
        <v>1.4205363593845968E-3</v>
      </c>
      <c r="V1872" s="18">
        <f t="shared" si="206"/>
        <v>7.5284095087539411E-5</v>
      </c>
      <c r="W1872" s="18">
        <f t="shared" si="207"/>
        <v>6.9261367480536262E-5</v>
      </c>
      <c r="X1872" s="5">
        <f>LOOKUP(G631,'Load Factor Adjustment'!$A$2:$A$15,'Load Factor Adjustment'!$D$2:$D$15)</f>
        <v>0.68571428571428572</v>
      </c>
      <c r="Y1872" s="5">
        <f t="shared" si="208"/>
        <v>9.7408207500658062E-4</v>
      </c>
      <c r="Z1872" s="18">
        <f t="shared" si="209"/>
        <v>4.7493509129510579E-5</v>
      </c>
    </row>
    <row r="1873" spans="1:26" ht="15" customHeight="1" x14ac:dyDescent="0.25">
      <c r="A1873" s="2">
        <v>2018</v>
      </c>
      <c r="B1873" s="2">
        <v>3017</v>
      </c>
      <c r="C1873" s="3" t="s">
        <v>16</v>
      </c>
      <c r="D1873" s="4">
        <v>43417</v>
      </c>
      <c r="E1873" s="2">
        <v>7852</v>
      </c>
      <c r="F1873" s="3" t="s">
        <v>5</v>
      </c>
      <c r="G1873" s="3" t="s">
        <v>1</v>
      </c>
      <c r="H1873" s="3" t="s">
        <v>4</v>
      </c>
      <c r="I1873" s="2">
        <v>1972</v>
      </c>
      <c r="J1873" s="2">
        <v>800</v>
      </c>
      <c r="K1873" s="2">
        <v>60</v>
      </c>
      <c r="L1873" s="2">
        <v>0.7</v>
      </c>
      <c r="M1873" s="1">
        <v>12.09</v>
      </c>
      <c r="N1873" s="1">
        <v>2.7999999999999998E-4</v>
      </c>
      <c r="O1873" s="1">
        <v>0.60499999999999998</v>
      </c>
      <c r="P1873" s="1">
        <v>4.3999999999999999E-5</v>
      </c>
      <c r="Q1873" s="1">
        <v>0.57222222145252599</v>
      </c>
      <c r="R1873" s="1">
        <v>4.1962963107500299E-2</v>
      </c>
      <c r="S1873" s="16"/>
      <c r="T1873" s="16"/>
      <c r="U1873" s="5"/>
      <c r="V1873" s="18"/>
      <c r="W1873" s="18"/>
      <c r="X1873" s="5"/>
      <c r="Y1873" s="5"/>
      <c r="Z1873" s="18"/>
    </row>
    <row r="1874" spans="1:26" x14ac:dyDescent="0.25">
      <c r="A1874" s="2">
        <v>2018</v>
      </c>
      <c r="B1874" s="2">
        <v>3017</v>
      </c>
      <c r="C1874" s="3" t="s">
        <v>16</v>
      </c>
      <c r="D1874" s="4">
        <v>43417</v>
      </c>
      <c r="E1874" s="2">
        <v>7853</v>
      </c>
      <c r="F1874" s="3" t="s">
        <v>2</v>
      </c>
      <c r="G1874" s="3" t="s">
        <v>1</v>
      </c>
      <c r="H1874" s="3" t="s">
        <v>0</v>
      </c>
      <c r="I1874" s="2">
        <v>2018</v>
      </c>
      <c r="J1874" s="2">
        <v>800</v>
      </c>
      <c r="K1874" s="2">
        <v>33</v>
      </c>
      <c r="L1874" s="2">
        <v>0.7</v>
      </c>
      <c r="M1874" s="1">
        <v>2.75</v>
      </c>
      <c r="N1874" s="1">
        <v>5.7000000000000003E-5</v>
      </c>
      <c r="O1874" s="1">
        <v>8.9999999999999993E-3</v>
      </c>
      <c r="P1874" s="1">
        <v>9.9999999999999995E-7</v>
      </c>
      <c r="Q1874" s="1">
        <v>6.06629620200499E-2</v>
      </c>
      <c r="R1874" s="1">
        <v>2.6481480220722799E-4</v>
      </c>
      <c r="S1874" s="16">
        <f t="shared" si="203"/>
        <v>0.51155925943247604</v>
      </c>
      <c r="T1874" s="16">
        <f t="shared" si="204"/>
        <v>4.1698148305293073E-2</v>
      </c>
      <c r="U1874" s="5">
        <f t="shared" si="205"/>
        <v>1.401532217623222E-3</v>
      </c>
      <c r="V1874" s="18">
        <f t="shared" si="206"/>
        <v>1.1424150220628238E-4</v>
      </c>
      <c r="W1874" s="18">
        <f t="shared" si="207"/>
        <v>1.051021820297798E-4</v>
      </c>
      <c r="X1874" s="5">
        <f>LOOKUP(G633,'Load Factor Adjustment'!$A$2:$A$15,'Load Factor Adjustment'!$D$2:$D$15)</f>
        <v>0.68571428571428572</v>
      </c>
      <c r="Y1874" s="5">
        <f t="shared" si="208"/>
        <v>9.6105066351306651E-4</v>
      </c>
      <c r="Z1874" s="18">
        <f t="shared" si="209"/>
        <v>7.2070067677563294E-5</v>
      </c>
    </row>
    <row r="1875" spans="1:26" ht="15" customHeight="1" x14ac:dyDescent="0.25">
      <c r="A1875" s="2">
        <v>2018</v>
      </c>
      <c r="B1875" s="2">
        <v>3018</v>
      </c>
      <c r="C1875" s="3" t="s">
        <v>16</v>
      </c>
      <c r="D1875" s="4">
        <v>43406</v>
      </c>
      <c r="E1875" s="2">
        <v>7854</v>
      </c>
      <c r="F1875" s="3" t="s">
        <v>5</v>
      </c>
      <c r="G1875" s="3" t="s">
        <v>1</v>
      </c>
      <c r="H1875" s="3" t="s">
        <v>8</v>
      </c>
      <c r="I1875" s="2">
        <v>2001</v>
      </c>
      <c r="J1875" s="2">
        <v>200</v>
      </c>
      <c r="K1875" s="2">
        <v>95</v>
      </c>
      <c r="L1875" s="2">
        <v>0.7</v>
      </c>
      <c r="M1875" s="1">
        <v>6.54</v>
      </c>
      <c r="N1875" s="1">
        <v>1.4999999999999999E-4</v>
      </c>
      <c r="O1875" s="1">
        <v>0.55200000000000005</v>
      </c>
      <c r="P1875" s="1">
        <v>4.0200000000000001E-5</v>
      </c>
      <c r="Q1875" s="1">
        <v>0.10555555365828399</v>
      </c>
      <c r="R1875" s="1">
        <v>1.0685740389088099E-2</v>
      </c>
      <c r="S1875" s="16"/>
      <c r="T1875" s="16"/>
      <c r="U1875" s="5"/>
      <c r="V1875" s="18"/>
      <c r="W1875" s="18"/>
      <c r="X1875" s="5"/>
      <c r="Y1875" s="5"/>
      <c r="Z1875" s="18"/>
    </row>
    <row r="1876" spans="1:26" x14ac:dyDescent="0.25">
      <c r="A1876" s="2">
        <v>2018</v>
      </c>
      <c r="B1876" s="2">
        <v>3018</v>
      </c>
      <c r="C1876" s="3" t="s">
        <v>16</v>
      </c>
      <c r="D1876" s="4">
        <v>43406</v>
      </c>
      <c r="E1876" s="2">
        <v>7855</v>
      </c>
      <c r="F1876" s="3" t="s">
        <v>2</v>
      </c>
      <c r="G1876" s="3" t="s">
        <v>1</v>
      </c>
      <c r="H1876" s="3" t="s">
        <v>0</v>
      </c>
      <c r="I1876" s="2">
        <v>2017</v>
      </c>
      <c r="J1876" s="2">
        <v>200</v>
      </c>
      <c r="K1876" s="2">
        <v>115</v>
      </c>
      <c r="L1876" s="2">
        <v>0.7</v>
      </c>
      <c r="M1876" s="1">
        <v>0.26</v>
      </c>
      <c r="N1876" s="1">
        <v>3.9999999999999998E-6</v>
      </c>
      <c r="O1876" s="1">
        <v>8.9999999999999993E-3</v>
      </c>
      <c r="P1876" s="1">
        <v>3.9999999999999998E-7</v>
      </c>
      <c r="Q1876" s="1">
        <v>4.6851849359699797E-3</v>
      </c>
      <c r="R1876" s="1">
        <v>1.6682097802064299E-4</v>
      </c>
      <c r="S1876" s="16">
        <f t="shared" si="203"/>
        <v>0.10087036872231402</v>
      </c>
      <c r="T1876" s="16">
        <f t="shared" si="204"/>
        <v>1.0518919411067456E-2</v>
      </c>
      <c r="U1876" s="5">
        <f t="shared" si="205"/>
        <v>2.7635717458168225E-4</v>
      </c>
      <c r="V1876" s="18">
        <f t="shared" si="206"/>
        <v>2.881895729059577E-5</v>
      </c>
      <c r="W1876" s="18">
        <f t="shared" si="207"/>
        <v>2.6513440707348109E-5</v>
      </c>
      <c r="X1876" s="5">
        <f>LOOKUP(G635,'Load Factor Adjustment'!$A$2:$A$15,'Load Factor Adjustment'!$D$2:$D$15)</f>
        <v>0.68571428571428572</v>
      </c>
      <c r="Y1876" s="5">
        <f t="shared" si="208"/>
        <v>1.8950206257029641E-4</v>
      </c>
      <c r="Z1876" s="18">
        <f t="shared" si="209"/>
        <v>1.8180645056467275E-5</v>
      </c>
    </row>
    <row r="1877" spans="1:26" ht="15" customHeight="1" x14ac:dyDescent="0.25">
      <c r="A1877" s="2">
        <v>2017</v>
      </c>
      <c r="B1877" s="2">
        <v>3019</v>
      </c>
      <c r="C1877" s="3" t="s">
        <v>16</v>
      </c>
      <c r="D1877" s="4">
        <v>43406</v>
      </c>
      <c r="E1877" s="2">
        <v>7856</v>
      </c>
      <c r="F1877" s="3" t="s">
        <v>5</v>
      </c>
      <c r="G1877" s="3" t="s">
        <v>1</v>
      </c>
      <c r="H1877" s="3" t="s">
        <v>4</v>
      </c>
      <c r="I1877" s="2">
        <v>1968</v>
      </c>
      <c r="J1877" s="2">
        <v>400</v>
      </c>
      <c r="K1877" s="2">
        <v>126</v>
      </c>
      <c r="L1877" s="2">
        <v>0.7</v>
      </c>
      <c r="M1877" s="1">
        <v>13.02</v>
      </c>
      <c r="N1877" s="1">
        <v>2.9999999999999997E-4</v>
      </c>
      <c r="O1877" s="1">
        <v>0.55400000000000005</v>
      </c>
      <c r="P1877" s="1">
        <v>4.0299999999999997E-5</v>
      </c>
      <c r="Q1877" s="1">
        <v>0.64633334677790599</v>
      </c>
      <c r="R1877" s="1">
        <v>4.03511117972392E-2</v>
      </c>
      <c r="S1877" s="16"/>
      <c r="T1877" s="16"/>
      <c r="U1877" s="5"/>
      <c r="V1877" s="18"/>
      <c r="W1877" s="18"/>
      <c r="X1877" s="5"/>
      <c r="Y1877" s="5"/>
      <c r="Z1877" s="18"/>
    </row>
    <row r="1878" spans="1:26" x14ac:dyDescent="0.25">
      <c r="A1878" s="2">
        <v>2017</v>
      </c>
      <c r="B1878" s="2">
        <v>3019</v>
      </c>
      <c r="C1878" s="3" t="s">
        <v>16</v>
      </c>
      <c r="D1878" s="4">
        <v>43406</v>
      </c>
      <c r="E1878" s="2">
        <v>7857</v>
      </c>
      <c r="F1878" s="3" t="s">
        <v>2</v>
      </c>
      <c r="G1878" s="3" t="s">
        <v>1</v>
      </c>
      <c r="H1878" s="3" t="s">
        <v>0</v>
      </c>
      <c r="I1878" s="2">
        <v>2016</v>
      </c>
      <c r="J1878" s="2">
        <v>400</v>
      </c>
      <c r="K1878" s="2">
        <v>125</v>
      </c>
      <c r="L1878" s="2">
        <v>0.7</v>
      </c>
      <c r="M1878" s="1">
        <v>2.3199999999999998</v>
      </c>
      <c r="N1878" s="1">
        <v>3.0000000000000001E-5</v>
      </c>
      <c r="O1878" s="1">
        <v>0.112</v>
      </c>
      <c r="P1878" s="1">
        <v>7.9999999999999996E-6</v>
      </c>
      <c r="Q1878" s="1">
        <v>9.1820983456632393E-2</v>
      </c>
      <c r="R1878" s="1">
        <v>4.9382716526561003E-3</v>
      </c>
      <c r="S1878" s="16">
        <f t="shared" si="203"/>
        <v>0.55451236332127363</v>
      </c>
      <c r="T1878" s="16">
        <f t="shared" si="204"/>
        <v>3.5412840144583096E-2</v>
      </c>
      <c r="U1878" s="5">
        <f t="shared" si="205"/>
        <v>1.5192119543048592E-3</v>
      </c>
      <c r="V1878" s="18">
        <f t="shared" si="206"/>
        <v>9.7021479848172866E-5</v>
      </c>
      <c r="W1878" s="18">
        <f t="shared" si="207"/>
        <v>8.9259761460319041E-5</v>
      </c>
      <c r="X1878" s="5">
        <f>LOOKUP(G637,'Load Factor Adjustment'!$A$2:$A$15,'Load Factor Adjustment'!$D$2:$D$15)</f>
        <v>0.68571428571428572</v>
      </c>
      <c r="Y1878" s="5">
        <f t="shared" si="208"/>
        <v>1.0417453400947607E-3</v>
      </c>
      <c r="Z1878" s="18">
        <f t="shared" si="209"/>
        <v>6.1206693572790193E-5</v>
      </c>
    </row>
    <row r="1879" spans="1:26" ht="15" customHeight="1" x14ac:dyDescent="0.25">
      <c r="A1879" s="2">
        <v>2018</v>
      </c>
      <c r="B1879" s="2">
        <v>3020</v>
      </c>
      <c r="C1879" s="3" t="s">
        <v>11</v>
      </c>
      <c r="D1879" s="4">
        <v>43418</v>
      </c>
      <c r="E1879" s="2">
        <v>7859</v>
      </c>
      <c r="F1879" s="3" t="s">
        <v>5</v>
      </c>
      <c r="G1879" s="3" t="s">
        <v>1</v>
      </c>
      <c r="H1879" s="3" t="s">
        <v>4</v>
      </c>
      <c r="I1879" s="2">
        <v>1976</v>
      </c>
      <c r="J1879" s="2">
        <v>100</v>
      </c>
      <c r="K1879" s="2">
        <v>162</v>
      </c>
      <c r="L1879" s="2">
        <v>0.7</v>
      </c>
      <c r="M1879" s="1">
        <v>11.16</v>
      </c>
      <c r="N1879" s="1">
        <v>2.5999999999999998E-4</v>
      </c>
      <c r="O1879" s="1">
        <v>0.39600000000000002</v>
      </c>
      <c r="P1879" s="1">
        <v>2.8799999999999999E-5</v>
      </c>
      <c r="Q1879" s="1">
        <v>0.15477499549843199</v>
      </c>
      <c r="R1879" s="1">
        <v>6.6419998130471799E-3</v>
      </c>
      <c r="S1879" s="16"/>
      <c r="T1879" s="16"/>
      <c r="U1879" s="5"/>
      <c r="V1879" s="18"/>
      <c r="W1879" s="18"/>
      <c r="X1879" s="5"/>
      <c r="Y1879" s="5"/>
      <c r="Z1879" s="18"/>
    </row>
    <row r="1880" spans="1:26" x14ac:dyDescent="0.25">
      <c r="A1880" s="2">
        <v>2018</v>
      </c>
      <c r="B1880" s="2">
        <v>3020</v>
      </c>
      <c r="C1880" s="3" t="s">
        <v>11</v>
      </c>
      <c r="D1880" s="4">
        <v>43418</v>
      </c>
      <c r="E1880" s="2">
        <v>7860</v>
      </c>
      <c r="F1880" s="3" t="s">
        <v>2</v>
      </c>
      <c r="G1880" s="3" t="s">
        <v>1</v>
      </c>
      <c r="H1880" s="3" t="s">
        <v>0</v>
      </c>
      <c r="I1880" s="2">
        <v>2017</v>
      </c>
      <c r="J1880" s="2">
        <v>100</v>
      </c>
      <c r="K1880" s="2">
        <v>115</v>
      </c>
      <c r="L1880" s="2">
        <v>0.7</v>
      </c>
      <c r="M1880" s="1">
        <v>0.26</v>
      </c>
      <c r="N1880" s="1">
        <v>3.9999999999999998E-6</v>
      </c>
      <c r="O1880" s="1">
        <v>8.9999999999999993E-3</v>
      </c>
      <c r="P1880" s="1">
        <v>3.9999999999999998E-7</v>
      </c>
      <c r="Q1880" s="1">
        <v>2.32484555475178E-3</v>
      </c>
      <c r="R1880" s="1">
        <v>8.1635797661780594E-5</v>
      </c>
      <c r="S1880" s="16">
        <f t="shared" si="203"/>
        <v>0.1524501499436802</v>
      </c>
      <c r="T1880" s="16">
        <f t="shared" si="204"/>
        <v>6.5603640153853995E-3</v>
      </c>
      <c r="U1880" s="5">
        <f t="shared" si="205"/>
        <v>4.176716436813156E-4</v>
      </c>
      <c r="V1880" s="18">
        <f t="shared" si="206"/>
        <v>1.7973600042151778E-5</v>
      </c>
      <c r="W1880" s="18">
        <f t="shared" si="207"/>
        <v>1.6535712038779636E-5</v>
      </c>
      <c r="X1880" s="5">
        <f>LOOKUP(G639,'Load Factor Adjustment'!$A$2:$A$15,'Load Factor Adjustment'!$D$2:$D$15)</f>
        <v>0.68571428571428572</v>
      </c>
      <c r="Y1880" s="5">
        <f t="shared" si="208"/>
        <v>2.8640341281004501E-4</v>
      </c>
      <c r="Z1880" s="18">
        <f t="shared" si="209"/>
        <v>1.1338773969448893E-5</v>
      </c>
    </row>
    <row r="1881" spans="1:26" ht="15" customHeight="1" x14ac:dyDescent="0.25">
      <c r="A1881" s="2">
        <v>2018</v>
      </c>
      <c r="B1881" s="2">
        <v>3021</v>
      </c>
      <c r="C1881" s="3" t="s">
        <v>11</v>
      </c>
      <c r="D1881" s="4">
        <v>43412</v>
      </c>
      <c r="E1881" s="2">
        <v>7861</v>
      </c>
      <c r="F1881" s="3" t="s">
        <v>5</v>
      </c>
      <c r="G1881" s="3" t="s">
        <v>1</v>
      </c>
      <c r="H1881" s="3" t="s">
        <v>4</v>
      </c>
      <c r="I1881" s="2">
        <v>1979</v>
      </c>
      <c r="J1881" s="2">
        <v>500</v>
      </c>
      <c r="K1881" s="2">
        <v>69</v>
      </c>
      <c r="L1881" s="2">
        <v>0.7</v>
      </c>
      <c r="M1881" s="1">
        <v>12.09</v>
      </c>
      <c r="N1881" s="1">
        <v>2.7999999999999998E-4</v>
      </c>
      <c r="O1881" s="1">
        <v>0.60499999999999998</v>
      </c>
      <c r="P1881" s="1">
        <v>4.3999999999999999E-5</v>
      </c>
      <c r="Q1881" s="1">
        <v>0.41128472166900298</v>
      </c>
      <c r="R1881" s="1">
        <v>3.0160879733515802E-2</v>
      </c>
      <c r="S1881" s="16"/>
      <c r="T1881" s="16"/>
      <c r="U1881" s="5"/>
      <c r="V1881" s="18"/>
      <c r="W1881" s="18"/>
      <c r="X1881" s="5"/>
      <c r="Y1881" s="5"/>
      <c r="Z1881" s="18"/>
    </row>
    <row r="1882" spans="1:26" x14ac:dyDescent="0.25">
      <c r="A1882" s="2">
        <v>2018</v>
      </c>
      <c r="B1882" s="2">
        <v>3021</v>
      </c>
      <c r="C1882" s="3" t="s">
        <v>11</v>
      </c>
      <c r="D1882" s="4">
        <v>43412</v>
      </c>
      <c r="E1882" s="2">
        <v>7862</v>
      </c>
      <c r="F1882" s="3" t="s">
        <v>2</v>
      </c>
      <c r="G1882" s="3" t="s">
        <v>1</v>
      </c>
      <c r="H1882" s="3" t="s">
        <v>0</v>
      </c>
      <c r="I1882" s="2">
        <v>2018</v>
      </c>
      <c r="J1882" s="2">
        <v>500</v>
      </c>
      <c r="K1882" s="2">
        <v>73</v>
      </c>
      <c r="L1882" s="2">
        <v>0.7</v>
      </c>
      <c r="M1882" s="1">
        <v>2.74</v>
      </c>
      <c r="N1882" s="1">
        <v>3.6000000000000001E-5</v>
      </c>
      <c r="O1882" s="1">
        <v>8.9999999999999993E-3</v>
      </c>
      <c r="P1882" s="1">
        <v>8.9999999999999996E-7</v>
      </c>
      <c r="Q1882" s="1">
        <v>7.9702931099676702E-2</v>
      </c>
      <c r="R1882" s="1">
        <v>3.1684025970969601E-4</v>
      </c>
      <c r="S1882" s="16">
        <f t="shared" si="203"/>
        <v>0.3315817905693263</v>
      </c>
      <c r="T1882" s="16">
        <f t="shared" si="204"/>
        <v>2.9844039473806105E-2</v>
      </c>
      <c r="U1882" s="5">
        <f t="shared" si="205"/>
        <v>9.0844326183377069E-4</v>
      </c>
      <c r="V1882" s="18">
        <f t="shared" si="206"/>
        <v>8.1764491709057828E-5</v>
      </c>
      <c r="W1882" s="18">
        <f t="shared" si="207"/>
        <v>7.522333237233321E-5</v>
      </c>
      <c r="X1882" s="5">
        <f>LOOKUP(G641,'Load Factor Adjustment'!$A$2:$A$15,'Load Factor Adjustment'!$D$2:$D$15)</f>
        <v>0.68571428571428572</v>
      </c>
      <c r="Y1882" s="5">
        <f t="shared" si="208"/>
        <v>6.2293252240029986E-4</v>
      </c>
      <c r="Z1882" s="18">
        <f t="shared" si="209"/>
        <v>5.1581713626742775E-5</v>
      </c>
    </row>
    <row r="1883" spans="1:26" ht="15" customHeight="1" x14ac:dyDescent="0.25">
      <c r="A1883" s="2">
        <v>2017</v>
      </c>
      <c r="B1883" s="2">
        <v>3022</v>
      </c>
      <c r="C1883" s="3" t="s">
        <v>11</v>
      </c>
      <c r="D1883" s="4">
        <v>43403</v>
      </c>
      <c r="E1883" s="2">
        <v>7863</v>
      </c>
      <c r="F1883" s="3" t="s">
        <v>5</v>
      </c>
      <c r="G1883" s="3" t="s">
        <v>1</v>
      </c>
      <c r="H1883" s="3" t="s">
        <v>4</v>
      </c>
      <c r="I1883" s="2">
        <v>1973</v>
      </c>
      <c r="J1883" s="2">
        <v>1000</v>
      </c>
      <c r="K1883" s="2">
        <v>96</v>
      </c>
      <c r="L1883" s="2">
        <v>0.7</v>
      </c>
      <c r="M1883" s="1">
        <v>12.09</v>
      </c>
      <c r="N1883" s="1">
        <v>2.7999999999999998E-4</v>
      </c>
      <c r="O1883" s="1">
        <v>0.60499999999999998</v>
      </c>
      <c r="P1883" s="1">
        <v>4.3999999999999999E-5</v>
      </c>
      <c r="Q1883" s="1">
        <v>1.14444444290505</v>
      </c>
      <c r="R1883" s="1">
        <v>8.3925926215000501E-2</v>
      </c>
      <c r="S1883" s="16"/>
      <c r="T1883" s="16"/>
      <c r="U1883" s="5"/>
      <c r="V1883" s="18"/>
      <c r="W1883" s="18"/>
      <c r="X1883" s="5"/>
      <c r="Y1883" s="5"/>
      <c r="Z1883" s="18"/>
    </row>
    <row r="1884" spans="1:26" x14ac:dyDescent="0.25">
      <c r="A1884" s="2">
        <v>2017</v>
      </c>
      <c r="B1884" s="2">
        <v>3022</v>
      </c>
      <c r="C1884" s="3" t="s">
        <v>11</v>
      </c>
      <c r="D1884" s="4">
        <v>43403</v>
      </c>
      <c r="E1884" s="2">
        <v>7864</v>
      </c>
      <c r="F1884" s="3" t="s">
        <v>2</v>
      </c>
      <c r="G1884" s="3" t="s">
        <v>1</v>
      </c>
      <c r="H1884" s="3" t="s">
        <v>0</v>
      </c>
      <c r="I1884" s="2">
        <v>2018</v>
      </c>
      <c r="J1884" s="2">
        <v>1000</v>
      </c>
      <c r="K1884" s="2">
        <v>119</v>
      </c>
      <c r="L1884" s="2">
        <v>0.7</v>
      </c>
      <c r="M1884" s="1">
        <v>0.26</v>
      </c>
      <c r="N1884" s="1">
        <v>3.9999999999999998E-6</v>
      </c>
      <c r="O1884" s="1">
        <v>8.9999999999999993E-3</v>
      </c>
      <c r="P1884" s="1">
        <v>3.9999999999999998E-7</v>
      </c>
      <c r="Q1884" s="1">
        <v>2.57098752250636E-2</v>
      </c>
      <c r="R1884" s="1">
        <v>1.0100308135686401E-3</v>
      </c>
      <c r="S1884" s="16">
        <f t="shared" si="203"/>
        <v>1.1187345676799865</v>
      </c>
      <c r="T1884" s="16">
        <f t="shared" si="204"/>
        <v>8.2915895401431863E-2</v>
      </c>
      <c r="U1884" s="5">
        <f t="shared" si="205"/>
        <v>3.0650262128218806E-3</v>
      </c>
      <c r="V1884" s="18">
        <f t="shared" si="206"/>
        <v>2.2716683671625168E-4</v>
      </c>
      <c r="W1884" s="18">
        <f t="shared" si="207"/>
        <v>2.0899348977895156E-4</v>
      </c>
      <c r="X1884" s="5">
        <f>LOOKUP(G643,'Load Factor Adjustment'!$A$2:$A$15,'Load Factor Adjustment'!$D$2:$D$15)</f>
        <v>0.68571428571428572</v>
      </c>
      <c r="Y1884" s="5">
        <f t="shared" si="208"/>
        <v>2.1017322602207181E-3</v>
      </c>
      <c r="Z1884" s="18">
        <f t="shared" si="209"/>
        <v>1.4330982156270965E-4</v>
      </c>
    </row>
    <row r="1885" spans="1:26" ht="15" customHeight="1" x14ac:dyDescent="0.25">
      <c r="A1885" s="2">
        <v>2018</v>
      </c>
      <c r="B1885" s="2">
        <v>3023</v>
      </c>
      <c r="C1885" s="3" t="s">
        <v>11</v>
      </c>
      <c r="D1885" s="4">
        <v>43403</v>
      </c>
      <c r="E1885" s="2">
        <v>7858</v>
      </c>
      <c r="F1885" s="3" t="s">
        <v>5</v>
      </c>
      <c r="G1885" s="3" t="s">
        <v>1</v>
      </c>
      <c r="H1885" s="3" t="s">
        <v>4</v>
      </c>
      <c r="I1885" s="2">
        <v>1980</v>
      </c>
      <c r="J1885" s="2">
        <v>900</v>
      </c>
      <c r="K1885" s="2">
        <v>133</v>
      </c>
      <c r="L1885" s="2">
        <v>0.7</v>
      </c>
      <c r="M1885" s="1">
        <v>10.23</v>
      </c>
      <c r="N1885" s="1">
        <v>2.4000000000000001E-4</v>
      </c>
      <c r="O1885" s="1">
        <v>0.39600000000000002</v>
      </c>
      <c r="P1885" s="1">
        <v>2.8799999999999999E-5</v>
      </c>
      <c r="Q1885" s="1">
        <v>1.2108540970466599</v>
      </c>
      <c r="R1885" s="1">
        <v>6.8494997748342806E-2</v>
      </c>
      <c r="S1885" s="16"/>
      <c r="T1885" s="16"/>
      <c r="U1885" s="5"/>
      <c r="V1885" s="18"/>
      <c r="W1885" s="18"/>
      <c r="X1885" s="5"/>
      <c r="Y1885" s="5"/>
      <c r="Z1885" s="18"/>
    </row>
    <row r="1886" spans="1:26" x14ac:dyDescent="0.25">
      <c r="A1886" s="2">
        <v>2018</v>
      </c>
      <c r="B1886" s="2">
        <v>3023</v>
      </c>
      <c r="C1886" s="3" t="s">
        <v>11</v>
      </c>
      <c r="D1886" s="4">
        <v>43403</v>
      </c>
      <c r="E1886" s="2">
        <v>7865</v>
      </c>
      <c r="F1886" s="3" t="s">
        <v>2</v>
      </c>
      <c r="G1886" s="3" t="s">
        <v>1</v>
      </c>
      <c r="H1886" s="3" t="s">
        <v>0</v>
      </c>
      <c r="I1886" s="2">
        <v>2017</v>
      </c>
      <c r="J1886" s="2">
        <v>900</v>
      </c>
      <c r="K1886" s="2">
        <v>114</v>
      </c>
      <c r="L1886" s="2">
        <v>0.7</v>
      </c>
      <c r="M1886" s="1">
        <v>0.26</v>
      </c>
      <c r="N1886" s="1">
        <v>3.9999999999999998E-6</v>
      </c>
      <c r="O1886" s="1">
        <v>8.9999999999999993E-3</v>
      </c>
      <c r="P1886" s="1">
        <v>3.9999999999999998E-7</v>
      </c>
      <c r="Q1886" s="1">
        <v>2.2008332199943699E-2</v>
      </c>
      <c r="R1886" s="1">
        <v>8.5499995643314899E-4</v>
      </c>
      <c r="S1886" s="16">
        <f t="shared" si="203"/>
        <v>1.1888457648467161</v>
      </c>
      <c r="T1886" s="16">
        <f t="shared" si="204"/>
        <v>6.7639997791909656E-2</v>
      </c>
      <c r="U1886" s="5">
        <f t="shared" si="205"/>
        <v>3.2571116845115512E-3</v>
      </c>
      <c r="V1886" s="18">
        <f t="shared" si="206"/>
        <v>1.8531506244358811E-4</v>
      </c>
      <c r="W1886" s="18">
        <f t="shared" si="207"/>
        <v>1.7048985744810106E-4</v>
      </c>
      <c r="X1886" s="5">
        <f>LOOKUP(G645,'Load Factor Adjustment'!$A$2:$A$15,'Load Factor Adjustment'!$D$2:$D$15)</f>
        <v>0.68571428571428572</v>
      </c>
      <c r="Y1886" s="5">
        <f t="shared" si="208"/>
        <v>2.2334480122364925E-3</v>
      </c>
      <c r="Z1886" s="18">
        <f t="shared" si="209"/>
        <v>1.1690733082155502E-4</v>
      </c>
    </row>
    <row r="1887" spans="1:26" ht="15" customHeight="1" x14ac:dyDescent="0.25">
      <c r="A1887" s="2">
        <v>2018</v>
      </c>
      <c r="B1887" s="2">
        <v>3024</v>
      </c>
      <c r="C1887" s="3" t="s">
        <v>17</v>
      </c>
      <c r="D1887" s="4">
        <v>43390</v>
      </c>
      <c r="E1887" s="2">
        <v>7917</v>
      </c>
      <c r="F1887" s="3" t="s">
        <v>5</v>
      </c>
      <c r="G1887" s="3" t="s">
        <v>1</v>
      </c>
      <c r="H1887" s="3" t="s">
        <v>4</v>
      </c>
      <c r="I1887" s="2">
        <v>1976</v>
      </c>
      <c r="J1887" s="2">
        <v>300</v>
      </c>
      <c r="K1887" s="2">
        <v>300</v>
      </c>
      <c r="L1887" s="2">
        <v>0.7</v>
      </c>
      <c r="M1887" s="1">
        <v>11.16</v>
      </c>
      <c r="N1887" s="1">
        <v>2.5999999999999998E-4</v>
      </c>
      <c r="O1887" s="1">
        <v>0.39600000000000002</v>
      </c>
      <c r="P1887" s="1">
        <v>2.8799999999999999E-5</v>
      </c>
      <c r="Q1887" s="1">
        <v>0.99166663977213998</v>
      </c>
      <c r="R1887" s="1">
        <v>5.1499998307024702E-2</v>
      </c>
      <c r="S1887" s="16"/>
      <c r="T1887" s="16"/>
      <c r="U1887" s="5"/>
      <c r="V1887" s="18"/>
      <c r="W1887" s="18"/>
      <c r="X1887" s="5"/>
      <c r="Y1887" s="5"/>
      <c r="Z1887" s="18"/>
    </row>
    <row r="1888" spans="1:26" x14ac:dyDescent="0.25">
      <c r="A1888" s="2">
        <v>2018</v>
      </c>
      <c r="B1888" s="2">
        <v>3024</v>
      </c>
      <c r="C1888" s="3" t="s">
        <v>17</v>
      </c>
      <c r="D1888" s="4">
        <v>43390</v>
      </c>
      <c r="E1888" s="2">
        <v>7918</v>
      </c>
      <c r="F1888" s="3" t="s">
        <v>2</v>
      </c>
      <c r="G1888" s="3" t="s">
        <v>1</v>
      </c>
      <c r="H1888" s="3" t="s">
        <v>0</v>
      </c>
      <c r="I1888" s="2">
        <v>2018</v>
      </c>
      <c r="J1888" s="2">
        <v>300</v>
      </c>
      <c r="K1888" s="2">
        <v>370</v>
      </c>
      <c r="L1888" s="2">
        <v>0.7</v>
      </c>
      <c r="M1888" s="1">
        <v>0.26</v>
      </c>
      <c r="N1888" s="1">
        <v>3.5999999999999998E-6</v>
      </c>
      <c r="O1888" s="1">
        <v>8.9999999999999993E-3</v>
      </c>
      <c r="P1888" s="1">
        <v>2.9999999999999999E-7</v>
      </c>
      <c r="Q1888" s="1">
        <v>2.2731017301754999E-2</v>
      </c>
      <c r="R1888" s="1">
        <v>8.0937495439699998E-4</v>
      </c>
      <c r="S1888" s="16">
        <f t="shared" si="203"/>
        <v>0.96893562247038501</v>
      </c>
      <c r="T1888" s="16">
        <f t="shared" si="204"/>
        <v>5.0690623352627702E-2</v>
      </c>
      <c r="U1888" s="5">
        <f t="shared" si="205"/>
        <v>2.6546181437544793E-3</v>
      </c>
      <c r="V1888" s="18">
        <f t="shared" si="206"/>
        <v>1.388784201441855E-4</v>
      </c>
      <c r="W1888" s="18">
        <f t="shared" si="207"/>
        <v>1.2776814653265065E-4</v>
      </c>
      <c r="X1888" s="5">
        <f>LOOKUP(G647,'Load Factor Adjustment'!$A$2:$A$15,'Load Factor Adjustment'!$D$2:$D$15)</f>
        <v>0.97560975609756106</v>
      </c>
      <c r="Y1888" s="5">
        <f t="shared" si="208"/>
        <v>2.589871359760468E-3</v>
      </c>
      <c r="Z1888" s="18">
        <f t="shared" si="209"/>
        <v>1.2465185027575674E-4</v>
      </c>
    </row>
    <row r="1889" spans="1:26" ht="15" customHeight="1" x14ac:dyDescent="0.25">
      <c r="A1889" s="2">
        <v>2018</v>
      </c>
      <c r="B1889" s="2">
        <v>3025</v>
      </c>
      <c r="C1889" s="3" t="s">
        <v>17</v>
      </c>
      <c r="D1889" s="4">
        <v>43382</v>
      </c>
      <c r="E1889" s="2">
        <v>7915</v>
      </c>
      <c r="F1889" s="3" t="s">
        <v>5</v>
      </c>
      <c r="G1889" s="3" t="s">
        <v>1</v>
      </c>
      <c r="H1889" s="3" t="s">
        <v>4</v>
      </c>
      <c r="I1889" s="2">
        <v>1980</v>
      </c>
      <c r="J1889" s="2">
        <v>400</v>
      </c>
      <c r="K1889" s="2">
        <v>72</v>
      </c>
      <c r="L1889" s="2">
        <v>0.7</v>
      </c>
      <c r="M1889" s="1">
        <v>12.09</v>
      </c>
      <c r="N1889" s="1">
        <v>2.7999999999999998E-4</v>
      </c>
      <c r="O1889" s="1">
        <v>0.60499999999999998</v>
      </c>
      <c r="P1889" s="1">
        <v>4.3999999999999999E-5</v>
      </c>
      <c r="Q1889" s="1">
        <v>0.34333333287151602</v>
      </c>
      <c r="R1889" s="1">
        <v>2.5177777864500199E-2</v>
      </c>
      <c r="S1889" s="16"/>
      <c r="T1889" s="16"/>
      <c r="U1889" s="5"/>
      <c r="V1889" s="18"/>
      <c r="W1889" s="18"/>
      <c r="X1889" s="5"/>
      <c r="Y1889" s="5"/>
      <c r="Z1889" s="18"/>
    </row>
    <row r="1890" spans="1:26" x14ac:dyDescent="0.25">
      <c r="A1890" s="2">
        <v>2018</v>
      </c>
      <c r="B1890" s="2">
        <v>3025</v>
      </c>
      <c r="C1890" s="3" t="s">
        <v>17</v>
      </c>
      <c r="D1890" s="4">
        <v>43382</v>
      </c>
      <c r="E1890" s="2">
        <v>7916</v>
      </c>
      <c r="F1890" s="3" t="s">
        <v>2</v>
      </c>
      <c r="G1890" s="3" t="s">
        <v>1</v>
      </c>
      <c r="H1890" s="3" t="s">
        <v>0</v>
      </c>
      <c r="I1890" s="2">
        <v>2018</v>
      </c>
      <c r="J1890" s="2">
        <v>400</v>
      </c>
      <c r="K1890" s="2">
        <v>84</v>
      </c>
      <c r="L1890" s="2">
        <v>0.7</v>
      </c>
      <c r="M1890" s="1">
        <v>2.74</v>
      </c>
      <c r="N1890" s="1">
        <v>3.6000000000000001E-5</v>
      </c>
      <c r="O1890" s="1">
        <v>0.112</v>
      </c>
      <c r="P1890" s="1">
        <v>7.9999999999999996E-6</v>
      </c>
      <c r="Q1890" s="1">
        <v>7.2903702775435494E-2</v>
      </c>
      <c r="R1890" s="1">
        <v>3.3185185505849001E-3</v>
      </c>
      <c r="S1890" s="16">
        <f t="shared" si="203"/>
        <v>0.27042963009608051</v>
      </c>
      <c r="T1890" s="16">
        <f t="shared" si="204"/>
        <v>2.1859259313915299E-2</v>
      </c>
      <c r="U1890" s="5">
        <f t="shared" si="205"/>
        <v>7.4090309615364527E-4</v>
      </c>
      <c r="V1890" s="18">
        <f t="shared" si="206"/>
        <v>5.9888381681959726E-5</v>
      </c>
      <c r="W1890" s="18">
        <f t="shared" si="207"/>
        <v>5.5097311147402952E-5</v>
      </c>
      <c r="X1890" s="5">
        <f>LOOKUP(G649,'Load Factor Adjustment'!$A$2:$A$15,'Load Factor Adjustment'!$D$2:$D$15)</f>
        <v>0.68571428571428572</v>
      </c>
      <c r="Y1890" s="5">
        <f t="shared" si="208"/>
        <v>5.0804783736249962E-4</v>
      </c>
      <c r="Z1890" s="18">
        <f t="shared" si="209"/>
        <v>3.778101335821917E-5</v>
      </c>
    </row>
    <row r="1891" spans="1:26" ht="15" customHeight="1" x14ac:dyDescent="0.25">
      <c r="A1891" s="2">
        <v>2017</v>
      </c>
      <c r="B1891" s="2">
        <v>3026</v>
      </c>
      <c r="C1891" s="3" t="s">
        <v>17</v>
      </c>
      <c r="D1891" s="4">
        <v>43385</v>
      </c>
      <c r="E1891" s="2">
        <v>7913</v>
      </c>
      <c r="F1891" s="3" t="s">
        <v>5</v>
      </c>
      <c r="G1891" s="3" t="s">
        <v>1</v>
      </c>
      <c r="H1891" s="3" t="s">
        <v>4</v>
      </c>
      <c r="I1891" s="2">
        <v>1979</v>
      </c>
      <c r="J1891" s="2">
        <v>450</v>
      </c>
      <c r="K1891" s="2">
        <v>192</v>
      </c>
      <c r="L1891" s="2">
        <v>0.7</v>
      </c>
      <c r="M1891" s="1">
        <v>11.16</v>
      </c>
      <c r="N1891" s="1">
        <v>2.5999999999999998E-4</v>
      </c>
      <c r="O1891" s="1">
        <v>0.39600000000000002</v>
      </c>
      <c r="P1891" s="1">
        <v>2.8799999999999999E-5</v>
      </c>
      <c r="Q1891" s="1">
        <v>0.95199997418125504</v>
      </c>
      <c r="R1891" s="1">
        <v>4.94399983747437E-2</v>
      </c>
      <c r="S1891" s="16"/>
      <c r="T1891" s="16"/>
      <c r="U1891" s="5"/>
      <c r="V1891" s="18"/>
      <c r="W1891" s="18"/>
      <c r="X1891" s="5"/>
      <c r="Y1891" s="5"/>
      <c r="Z1891" s="18"/>
    </row>
    <row r="1892" spans="1:26" x14ac:dyDescent="0.25">
      <c r="A1892" s="2">
        <v>2017</v>
      </c>
      <c r="B1892" s="2">
        <v>3026</v>
      </c>
      <c r="C1892" s="3" t="s">
        <v>17</v>
      </c>
      <c r="D1892" s="4">
        <v>43385</v>
      </c>
      <c r="E1892" s="2">
        <v>7914</v>
      </c>
      <c r="F1892" s="3" t="s">
        <v>2</v>
      </c>
      <c r="G1892" s="3" t="s">
        <v>1</v>
      </c>
      <c r="H1892" s="3" t="s">
        <v>0</v>
      </c>
      <c r="I1892" s="2">
        <v>2016</v>
      </c>
      <c r="J1892" s="2">
        <v>450</v>
      </c>
      <c r="K1892" s="2">
        <v>106</v>
      </c>
      <c r="L1892" s="2">
        <v>0.7</v>
      </c>
      <c r="M1892" s="1">
        <v>2.3199999999999998</v>
      </c>
      <c r="N1892" s="1">
        <v>3.0000000000000001E-5</v>
      </c>
      <c r="O1892" s="1">
        <v>0.112</v>
      </c>
      <c r="P1892" s="1">
        <v>7.9999999999999996E-6</v>
      </c>
      <c r="Q1892" s="1">
        <v>8.7873259872619694E-2</v>
      </c>
      <c r="R1892" s="1">
        <v>4.7847222663055904E-3</v>
      </c>
      <c r="S1892" s="16">
        <f t="shared" si="203"/>
        <v>0.8641267143086353</v>
      </c>
      <c r="T1892" s="16">
        <f t="shared" si="204"/>
        <v>4.4655276108438113E-2</v>
      </c>
      <c r="U1892" s="5">
        <f t="shared" si="205"/>
        <v>2.3674704501606449E-3</v>
      </c>
      <c r="V1892" s="18">
        <f t="shared" si="206"/>
        <v>1.2234322221489895E-4</v>
      </c>
      <c r="W1892" s="18">
        <f t="shared" si="207"/>
        <v>1.1255576443770705E-4</v>
      </c>
      <c r="X1892" s="5">
        <f>LOOKUP(G651,'Load Factor Adjustment'!$A$2:$A$15,'Load Factor Adjustment'!$D$2:$D$15)</f>
        <v>0.68571428571428572</v>
      </c>
      <c r="Y1892" s="5">
        <f t="shared" si="208"/>
        <v>1.6234083086815851E-3</v>
      </c>
      <c r="Z1892" s="18">
        <f t="shared" si="209"/>
        <v>7.718109561442769E-5</v>
      </c>
    </row>
    <row r="1893" spans="1:26" ht="15" customHeight="1" x14ac:dyDescent="0.25">
      <c r="A1893" s="2">
        <v>2018</v>
      </c>
      <c r="B1893" s="2">
        <v>3027</v>
      </c>
      <c r="C1893" s="3" t="s">
        <v>17</v>
      </c>
      <c r="D1893" s="4">
        <v>43397</v>
      </c>
      <c r="E1893" s="2">
        <v>7911</v>
      </c>
      <c r="F1893" s="3" t="s">
        <v>5</v>
      </c>
      <c r="G1893" s="3" t="s">
        <v>1</v>
      </c>
      <c r="H1893" s="3" t="s">
        <v>4</v>
      </c>
      <c r="I1893" s="2">
        <v>1991</v>
      </c>
      <c r="J1893" s="2">
        <v>750</v>
      </c>
      <c r="K1893" s="2">
        <v>84</v>
      </c>
      <c r="L1893" s="2">
        <v>0.7</v>
      </c>
      <c r="M1893" s="1">
        <v>8.17</v>
      </c>
      <c r="N1893" s="1">
        <v>1.9000000000000001E-4</v>
      </c>
      <c r="O1893" s="1">
        <v>0.47899999999999998</v>
      </c>
      <c r="P1893" s="1">
        <v>3.6100000000000003E-5</v>
      </c>
      <c r="Q1893" s="1">
        <v>0.50798610973546998</v>
      </c>
      <c r="R1893" s="1">
        <v>4.4343053969518403E-2</v>
      </c>
      <c r="S1893" s="16"/>
      <c r="T1893" s="16"/>
      <c r="U1893" s="5"/>
      <c r="V1893" s="18"/>
      <c r="W1893" s="18"/>
      <c r="X1893" s="5"/>
      <c r="Y1893" s="5"/>
      <c r="Z1893" s="18"/>
    </row>
    <row r="1894" spans="1:26" x14ac:dyDescent="0.25">
      <c r="A1894" s="2">
        <v>2018</v>
      </c>
      <c r="B1894" s="2">
        <v>3027</v>
      </c>
      <c r="C1894" s="3" t="s">
        <v>17</v>
      </c>
      <c r="D1894" s="4">
        <v>43397</v>
      </c>
      <c r="E1894" s="2">
        <v>7912</v>
      </c>
      <c r="F1894" s="3" t="s">
        <v>2</v>
      </c>
      <c r="G1894" s="3" t="s">
        <v>1</v>
      </c>
      <c r="H1894" s="3" t="s">
        <v>0</v>
      </c>
      <c r="I1894" s="2">
        <v>2017</v>
      </c>
      <c r="J1894" s="2">
        <v>750</v>
      </c>
      <c r="K1894" s="2">
        <v>100</v>
      </c>
      <c r="L1894" s="2">
        <v>0.7</v>
      </c>
      <c r="M1894" s="1">
        <v>0.26</v>
      </c>
      <c r="N1894" s="1">
        <v>3.9999999999999998E-6</v>
      </c>
      <c r="O1894" s="1">
        <v>8.9999999999999993E-3</v>
      </c>
      <c r="P1894" s="1">
        <v>3.9999999999999998E-7</v>
      </c>
      <c r="Q1894" s="1">
        <v>1.5914351026745599E-2</v>
      </c>
      <c r="R1894" s="1">
        <v>6.0763885713455005E-4</v>
      </c>
      <c r="S1894" s="16">
        <f t="shared" si="203"/>
        <v>0.49207175870872438</v>
      </c>
      <c r="T1894" s="16">
        <f t="shared" si="204"/>
        <v>4.3735415112383852E-2</v>
      </c>
      <c r="U1894" s="5">
        <f t="shared" si="205"/>
        <v>1.3481418046814367E-3</v>
      </c>
      <c r="V1894" s="18">
        <f t="shared" si="206"/>
        <v>1.1982305510242151E-4</v>
      </c>
      <c r="W1894" s="18">
        <f t="shared" si="207"/>
        <v>1.1023721069422779E-4</v>
      </c>
      <c r="X1894" s="5">
        <f>LOOKUP(G653,'Load Factor Adjustment'!$A$2:$A$15,'Load Factor Adjustment'!$D$2:$D$15)</f>
        <v>0.68571428571428572</v>
      </c>
      <c r="Y1894" s="5">
        <f t="shared" si="208"/>
        <v>9.2444009463869944E-4</v>
      </c>
      <c r="Z1894" s="18">
        <f t="shared" si="209"/>
        <v>7.559123019032763E-5</v>
      </c>
    </row>
    <row r="1895" spans="1:26" ht="15" customHeight="1" x14ac:dyDescent="0.25">
      <c r="A1895" s="2">
        <v>2018</v>
      </c>
      <c r="B1895" s="2">
        <v>3028</v>
      </c>
      <c r="C1895" s="3" t="s">
        <v>17</v>
      </c>
      <c r="D1895" s="4">
        <v>43405</v>
      </c>
      <c r="E1895" s="2">
        <v>7909</v>
      </c>
      <c r="F1895" s="3" t="s">
        <v>5</v>
      </c>
      <c r="G1895" s="3" t="s">
        <v>1</v>
      </c>
      <c r="H1895" s="3" t="s">
        <v>4</v>
      </c>
      <c r="I1895" s="2">
        <v>1985</v>
      </c>
      <c r="J1895" s="2">
        <v>250</v>
      </c>
      <c r="K1895" s="2">
        <v>80</v>
      </c>
      <c r="L1895" s="2">
        <v>0.7</v>
      </c>
      <c r="M1895" s="1">
        <v>12.09</v>
      </c>
      <c r="N1895" s="1">
        <v>2.7999999999999998E-4</v>
      </c>
      <c r="O1895" s="1">
        <v>0.60499999999999998</v>
      </c>
      <c r="P1895" s="1">
        <v>4.3999999999999999E-5</v>
      </c>
      <c r="Q1895" s="1">
        <v>0.22762345636485801</v>
      </c>
      <c r="R1895" s="1">
        <v>1.5787037112911299E-2</v>
      </c>
      <c r="S1895" s="16"/>
      <c r="T1895" s="16"/>
      <c r="U1895" s="5"/>
      <c r="V1895" s="18"/>
      <c r="W1895" s="18"/>
      <c r="X1895" s="5"/>
      <c r="Y1895" s="5"/>
      <c r="Z1895" s="18"/>
    </row>
    <row r="1896" spans="1:26" x14ac:dyDescent="0.25">
      <c r="A1896" s="2">
        <v>2018</v>
      </c>
      <c r="B1896" s="2">
        <v>3028</v>
      </c>
      <c r="C1896" s="3" t="s">
        <v>17</v>
      </c>
      <c r="D1896" s="4">
        <v>43405</v>
      </c>
      <c r="E1896" s="2">
        <v>7910</v>
      </c>
      <c r="F1896" s="3" t="s">
        <v>2</v>
      </c>
      <c r="G1896" s="3" t="s">
        <v>1</v>
      </c>
      <c r="H1896" s="3" t="s">
        <v>0</v>
      </c>
      <c r="I1896" s="2">
        <v>2018</v>
      </c>
      <c r="J1896" s="2">
        <v>250</v>
      </c>
      <c r="K1896" s="2">
        <v>92</v>
      </c>
      <c r="L1896" s="2">
        <v>0.7</v>
      </c>
      <c r="M1896" s="1">
        <v>0.26</v>
      </c>
      <c r="N1896" s="1">
        <v>3.4999999999999999E-6</v>
      </c>
      <c r="O1896" s="1">
        <v>8.9999999999999993E-3</v>
      </c>
      <c r="P1896" s="1">
        <v>8.9999999999999996E-7</v>
      </c>
      <c r="Q1896" s="1">
        <v>4.6918400296934197E-3</v>
      </c>
      <c r="R1896" s="1">
        <v>1.7968748950944501E-4</v>
      </c>
      <c r="S1896" s="16">
        <f t="shared" si="203"/>
        <v>0.22293161633516459</v>
      </c>
      <c r="T1896" s="16">
        <f t="shared" si="204"/>
        <v>1.5607349623401854E-2</v>
      </c>
      <c r="U1896" s="5">
        <f t="shared" si="205"/>
        <v>6.1077155160319061E-4</v>
      </c>
      <c r="V1896" s="18">
        <f t="shared" si="206"/>
        <v>4.2759861981922887E-5</v>
      </c>
      <c r="W1896" s="18">
        <f t="shared" si="207"/>
        <v>3.933907302336906E-5</v>
      </c>
      <c r="X1896" s="5">
        <f>LOOKUP(G655,'Load Factor Adjustment'!$A$2:$A$15,'Load Factor Adjustment'!$D$2:$D$15)</f>
        <v>0.68571428571428572</v>
      </c>
      <c r="Y1896" s="5">
        <f t="shared" si="208"/>
        <v>4.1881477824218786E-4</v>
      </c>
      <c r="Z1896" s="18">
        <f t="shared" si="209"/>
        <v>2.697536435888164E-5</v>
      </c>
    </row>
    <row r="1897" spans="1:26" ht="15" customHeight="1" x14ac:dyDescent="0.25">
      <c r="A1897" s="2">
        <v>2018</v>
      </c>
      <c r="B1897" s="2">
        <v>3029</v>
      </c>
      <c r="C1897" s="3" t="s">
        <v>17</v>
      </c>
      <c r="D1897" s="4">
        <v>43418</v>
      </c>
      <c r="E1897" s="2">
        <v>7907</v>
      </c>
      <c r="F1897" s="3" t="s">
        <v>5</v>
      </c>
      <c r="G1897" s="3" t="s">
        <v>1</v>
      </c>
      <c r="H1897" s="3" t="s">
        <v>4</v>
      </c>
      <c r="I1897" s="2">
        <v>1976</v>
      </c>
      <c r="J1897" s="2">
        <v>325</v>
      </c>
      <c r="K1897" s="2">
        <v>150</v>
      </c>
      <c r="L1897" s="2">
        <v>0.7</v>
      </c>
      <c r="M1897" s="1">
        <v>11.16</v>
      </c>
      <c r="N1897" s="1">
        <v>2.5999999999999998E-4</v>
      </c>
      <c r="O1897" s="1">
        <v>0.39600000000000002</v>
      </c>
      <c r="P1897" s="1">
        <v>2.8799999999999999E-5</v>
      </c>
      <c r="Q1897" s="1">
        <v>0.53715276320990901</v>
      </c>
      <c r="R1897" s="1">
        <v>2.7895832416305E-2</v>
      </c>
      <c r="S1897" s="16"/>
      <c r="T1897" s="16"/>
      <c r="U1897" s="5"/>
      <c r="V1897" s="18"/>
      <c r="W1897" s="18"/>
      <c r="X1897" s="5"/>
      <c r="Y1897" s="5"/>
      <c r="Z1897" s="18"/>
    </row>
    <row r="1898" spans="1:26" x14ac:dyDescent="0.25">
      <c r="A1898" s="2">
        <v>2018</v>
      </c>
      <c r="B1898" s="2">
        <v>3029</v>
      </c>
      <c r="C1898" s="3" t="s">
        <v>17</v>
      </c>
      <c r="D1898" s="4">
        <v>43418</v>
      </c>
      <c r="E1898" s="2">
        <v>7908</v>
      </c>
      <c r="F1898" s="3" t="s">
        <v>2</v>
      </c>
      <c r="G1898" s="3" t="s">
        <v>1</v>
      </c>
      <c r="H1898" s="3" t="s">
        <v>0</v>
      </c>
      <c r="I1898" s="2">
        <v>2018</v>
      </c>
      <c r="J1898" s="2">
        <v>325</v>
      </c>
      <c r="K1898" s="2">
        <v>114</v>
      </c>
      <c r="L1898" s="2">
        <v>0.7</v>
      </c>
      <c r="M1898" s="1">
        <v>0.26</v>
      </c>
      <c r="N1898" s="1">
        <v>3.9999999999999998E-6</v>
      </c>
      <c r="O1898" s="1">
        <v>8.9999999999999993E-3</v>
      </c>
      <c r="P1898" s="1">
        <v>3.9999999999999998E-7</v>
      </c>
      <c r="Q1898" s="1">
        <v>7.6186917267788597E-3</v>
      </c>
      <c r="R1898" s="1">
        <v>2.7587382703580198E-4</v>
      </c>
      <c r="S1898" s="16">
        <f t="shared" si="203"/>
        <v>0.52953407148313014</v>
      </c>
      <c r="T1898" s="16">
        <f t="shared" si="204"/>
        <v>2.7619958589269199E-2</v>
      </c>
      <c r="U1898" s="5">
        <f t="shared" si="205"/>
        <v>1.4507782780359729E-3</v>
      </c>
      <c r="V1898" s="18">
        <f t="shared" si="206"/>
        <v>7.5671119422655346E-5</v>
      </c>
      <c r="W1898" s="18">
        <f t="shared" si="207"/>
        <v>6.9617429868842922E-5</v>
      </c>
      <c r="X1898" s="5">
        <f>LOOKUP(G657,'Load Factor Adjustment'!$A$2:$A$15,'Load Factor Adjustment'!$D$2:$D$15)</f>
        <v>0.68571428571428572</v>
      </c>
      <c r="Y1898" s="5">
        <f t="shared" si="208"/>
        <v>9.9481939065323858E-4</v>
      </c>
      <c r="Z1898" s="18">
        <f t="shared" si="209"/>
        <v>4.7737666195778007E-5</v>
      </c>
    </row>
    <row r="1899" spans="1:26" ht="15" customHeight="1" x14ac:dyDescent="0.25">
      <c r="A1899" s="2">
        <v>2017</v>
      </c>
      <c r="B1899" s="2">
        <v>3030</v>
      </c>
      <c r="C1899" s="3" t="s">
        <v>17</v>
      </c>
      <c r="D1899" s="4">
        <v>43419</v>
      </c>
      <c r="E1899" s="2">
        <v>7905</v>
      </c>
      <c r="F1899" s="3" t="s">
        <v>5</v>
      </c>
      <c r="G1899" s="3" t="s">
        <v>1</v>
      </c>
      <c r="H1899" s="3" t="s">
        <v>4</v>
      </c>
      <c r="I1899" s="2">
        <v>1973</v>
      </c>
      <c r="J1899" s="2">
        <v>350</v>
      </c>
      <c r="K1899" s="2">
        <v>77</v>
      </c>
      <c r="L1899" s="2">
        <v>0.7</v>
      </c>
      <c r="M1899" s="1">
        <v>12.09</v>
      </c>
      <c r="N1899" s="1">
        <v>2.7999999999999998E-4</v>
      </c>
      <c r="O1899" s="1">
        <v>0.60499999999999998</v>
      </c>
      <c r="P1899" s="1">
        <v>4.3999999999999999E-5</v>
      </c>
      <c r="Q1899" s="1">
        <v>0.32127893475303299</v>
      </c>
      <c r="R1899" s="1">
        <v>2.3560455328065302E-2</v>
      </c>
      <c r="S1899" s="16"/>
      <c r="T1899" s="16"/>
      <c r="U1899" s="5"/>
      <c r="V1899" s="18"/>
      <c r="W1899" s="18"/>
      <c r="X1899" s="5"/>
      <c r="Y1899" s="5"/>
      <c r="Z1899" s="18"/>
    </row>
    <row r="1900" spans="1:26" x14ac:dyDescent="0.25">
      <c r="A1900" s="2">
        <v>2017</v>
      </c>
      <c r="B1900" s="2">
        <v>3030</v>
      </c>
      <c r="C1900" s="3" t="s">
        <v>17</v>
      </c>
      <c r="D1900" s="4">
        <v>43419</v>
      </c>
      <c r="E1900" s="2">
        <v>7906</v>
      </c>
      <c r="F1900" s="3" t="s">
        <v>2</v>
      </c>
      <c r="G1900" s="3" t="s">
        <v>1</v>
      </c>
      <c r="H1900" s="3" t="s">
        <v>0</v>
      </c>
      <c r="I1900" s="2">
        <v>2018</v>
      </c>
      <c r="J1900" s="2">
        <v>350</v>
      </c>
      <c r="K1900" s="2">
        <v>89</v>
      </c>
      <c r="L1900" s="2">
        <v>0.7</v>
      </c>
      <c r="M1900" s="1">
        <v>0.26</v>
      </c>
      <c r="N1900" s="1">
        <v>3.4999999999999999E-6</v>
      </c>
      <c r="O1900" s="1">
        <v>8.9999999999999993E-3</v>
      </c>
      <c r="P1900" s="1">
        <v>8.9999999999999996E-7</v>
      </c>
      <c r="Q1900" s="1">
        <v>6.3964454586211998E-3</v>
      </c>
      <c r="R1900" s="1">
        <v>2.5417533252960702E-4</v>
      </c>
      <c r="S1900" s="16">
        <f t="shared" si="203"/>
        <v>0.31488248929441176</v>
      </c>
      <c r="T1900" s="16">
        <f t="shared" si="204"/>
        <v>2.3306279995535695E-2</v>
      </c>
      <c r="U1900" s="5">
        <f t="shared" si="205"/>
        <v>8.6269175149153909E-4</v>
      </c>
      <c r="V1900" s="18">
        <f t="shared" si="206"/>
        <v>6.3852821905577246E-5</v>
      </c>
      <c r="W1900" s="18">
        <f t="shared" si="207"/>
        <v>5.8744596153131071E-5</v>
      </c>
      <c r="X1900" s="5">
        <f>LOOKUP(G659,'Load Factor Adjustment'!$A$2:$A$15,'Load Factor Adjustment'!$D$2:$D$15)</f>
        <v>0.68571428571428572</v>
      </c>
      <c r="Y1900" s="5">
        <f t="shared" si="208"/>
        <v>5.9156005816562681E-4</v>
      </c>
      <c r="Z1900" s="18">
        <f t="shared" si="209"/>
        <v>4.028200879071845E-5</v>
      </c>
    </row>
    <row r="1901" spans="1:26" ht="15" customHeight="1" x14ac:dyDescent="0.25">
      <c r="A1901" s="2">
        <v>2017</v>
      </c>
      <c r="B1901" s="2">
        <v>3031</v>
      </c>
      <c r="C1901" s="3" t="s">
        <v>17</v>
      </c>
      <c r="D1901" s="4">
        <v>43419</v>
      </c>
      <c r="E1901" s="2">
        <v>7903</v>
      </c>
      <c r="F1901" s="3" t="s">
        <v>5</v>
      </c>
      <c r="G1901" s="3" t="s">
        <v>1</v>
      </c>
      <c r="H1901" s="3" t="s">
        <v>4</v>
      </c>
      <c r="I1901" s="2">
        <v>1973</v>
      </c>
      <c r="J1901" s="2">
        <v>350</v>
      </c>
      <c r="K1901" s="2">
        <v>112</v>
      </c>
      <c r="L1901" s="2">
        <v>0.7</v>
      </c>
      <c r="M1901" s="1">
        <v>12.09</v>
      </c>
      <c r="N1901" s="1">
        <v>2.7999999999999998E-4</v>
      </c>
      <c r="O1901" s="1">
        <v>0.60499999999999998</v>
      </c>
      <c r="P1901" s="1">
        <v>4.3999999999999999E-5</v>
      </c>
      <c r="Q1901" s="1">
        <v>0.467314814186229</v>
      </c>
      <c r="R1901" s="1">
        <v>3.4269753204458603E-2</v>
      </c>
      <c r="S1901" s="16"/>
      <c r="T1901" s="16"/>
      <c r="U1901" s="5"/>
      <c r="V1901" s="18"/>
      <c r="W1901" s="18"/>
      <c r="X1901" s="5"/>
      <c r="Y1901" s="5"/>
      <c r="Z1901" s="18"/>
    </row>
    <row r="1902" spans="1:26" x14ac:dyDescent="0.25">
      <c r="A1902" s="2">
        <v>2017</v>
      </c>
      <c r="B1902" s="2">
        <v>3031</v>
      </c>
      <c r="C1902" s="3" t="s">
        <v>17</v>
      </c>
      <c r="D1902" s="4">
        <v>43419</v>
      </c>
      <c r="E1902" s="2">
        <v>7904</v>
      </c>
      <c r="F1902" s="3" t="s">
        <v>2</v>
      </c>
      <c r="G1902" s="3" t="s">
        <v>1</v>
      </c>
      <c r="H1902" s="3" t="s">
        <v>0</v>
      </c>
      <c r="I1902" s="2">
        <v>2018</v>
      </c>
      <c r="J1902" s="2">
        <v>350</v>
      </c>
      <c r="K1902" s="2">
        <v>89</v>
      </c>
      <c r="L1902" s="2">
        <v>0.7</v>
      </c>
      <c r="M1902" s="1">
        <v>0.26</v>
      </c>
      <c r="N1902" s="1">
        <v>3.4999999999999999E-6</v>
      </c>
      <c r="O1902" s="1">
        <v>8.9999999999999993E-3</v>
      </c>
      <c r="P1902" s="1">
        <v>8.9999999999999996E-7</v>
      </c>
      <c r="Q1902" s="1">
        <v>6.3964454586211998E-3</v>
      </c>
      <c r="R1902" s="1">
        <v>2.5417533252960702E-4</v>
      </c>
      <c r="S1902" s="16">
        <f t="shared" si="203"/>
        <v>0.46091836872760777</v>
      </c>
      <c r="T1902" s="16">
        <f t="shared" si="204"/>
        <v>3.4015577871928993E-2</v>
      </c>
      <c r="U1902" s="5">
        <f t="shared" si="205"/>
        <v>1.2627900513085145E-3</v>
      </c>
      <c r="V1902" s="18">
        <f t="shared" si="206"/>
        <v>9.3193364032682173E-5</v>
      </c>
      <c r="W1902" s="18">
        <f t="shared" si="207"/>
        <v>8.5737894910067609E-5</v>
      </c>
      <c r="X1902" s="5">
        <f>LOOKUP(G661,'Load Factor Adjustment'!$A$2:$A$15,'Load Factor Adjustment'!$D$2:$D$15)</f>
        <v>0.68571428571428572</v>
      </c>
      <c r="Y1902" s="5">
        <f t="shared" si="208"/>
        <v>8.6591317804012426E-4</v>
      </c>
      <c r="Z1902" s="18">
        <f t="shared" si="209"/>
        <v>5.8791699366903501E-5</v>
      </c>
    </row>
    <row r="1903" spans="1:26" ht="15" customHeight="1" x14ac:dyDescent="0.25">
      <c r="A1903" s="2">
        <v>2018</v>
      </c>
      <c r="B1903" s="2">
        <v>3032</v>
      </c>
      <c r="C1903" s="3" t="s">
        <v>17</v>
      </c>
      <c r="D1903" s="4">
        <v>43406</v>
      </c>
      <c r="E1903" s="2">
        <v>7901</v>
      </c>
      <c r="F1903" s="3" t="s">
        <v>5</v>
      </c>
      <c r="G1903" s="3" t="s">
        <v>1</v>
      </c>
      <c r="H1903" s="3" t="s">
        <v>4</v>
      </c>
      <c r="I1903" s="2">
        <v>1983</v>
      </c>
      <c r="J1903" s="2">
        <v>550</v>
      </c>
      <c r="K1903" s="2">
        <v>88</v>
      </c>
      <c r="L1903" s="2">
        <v>0.7</v>
      </c>
      <c r="M1903" s="1">
        <v>12.09</v>
      </c>
      <c r="N1903" s="1">
        <v>2.7999999999999998E-4</v>
      </c>
      <c r="O1903" s="1">
        <v>0.60499999999999998</v>
      </c>
      <c r="P1903" s="1">
        <v>4.3999999999999999E-5</v>
      </c>
      <c r="Q1903" s="1">
        <v>0.57699073996463002</v>
      </c>
      <c r="R1903" s="1">
        <v>4.2312654466729403E-2</v>
      </c>
      <c r="S1903" s="16"/>
      <c r="T1903" s="16"/>
      <c r="U1903" s="5"/>
      <c r="V1903" s="18"/>
      <c r="W1903" s="18"/>
      <c r="X1903" s="5"/>
      <c r="Y1903" s="5"/>
      <c r="Z1903" s="18"/>
    </row>
    <row r="1904" spans="1:26" x14ac:dyDescent="0.25">
      <c r="A1904" s="2">
        <v>2018</v>
      </c>
      <c r="B1904" s="2">
        <v>3032</v>
      </c>
      <c r="C1904" s="3" t="s">
        <v>17</v>
      </c>
      <c r="D1904" s="4">
        <v>43406</v>
      </c>
      <c r="E1904" s="2">
        <v>7902</v>
      </c>
      <c r="F1904" s="3" t="s">
        <v>2</v>
      </c>
      <c r="G1904" s="3" t="s">
        <v>1</v>
      </c>
      <c r="H1904" s="3" t="s">
        <v>0</v>
      </c>
      <c r="I1904" s="2">
        <v>2018</v>
      </c>
      <c r="J1904" s="2">
        <v>550</v>
      </c>
      <c r="K1904" s="2">
        <v>108</v>
      </c>
      <c r="L1904" s="2">
        <v>0.7</v>
      </c>
      <c r="M1904" s="1">
        <v>0.26</v>
      </c>
      <c r="N1904" s="1">
        <v>3.9999999999999998E-6</v>
      </c>
      <c r="O1904" s="1">
        <v>8.9999999999999993E-3</v>
      </c>
      <c r="P1904" s="1">
        <v>3.9999999999999998E-7</v>
      </c>
      <c r="Q1904" s="1">
        <v>1.24208326834342E-2</v>
      </c>
      <c r="R1904" s="1">
        <v>4.629166416152E-4</v>
      </c>
      <c r="S1904" s="16">
        <f t="shared" si="203"/>
        <v>0.56456990728119583</v>
      </c>
      <c r="T1904" s="16">
        <f t="shared" si="204"/>
        <v>4.1849737825114204E-2</v>
      </c>
      <c r="U1904" s="5">
        <f t="shared" si="205"/>
        <v>1.5467668692635502E-3</v>
      </c>
      <c r="V1904" s="18">
        <f t="shared" si="206"/>
        <v>1.14656815959217E-4</v>
      </c>
      <c r="W1904" s="18">
        <f t="shared" si="207"/>
        <v>1.0548427068247965E-4</v>
      </c>
      <c r="X1904" s="5">
        <f>LOOKUP(G663,'Load Factor Adjustment'!$A$2:$A$15,'Load Factor Adjustment'!$D$2:$D$15)</f>
        <v>0.68571428571428572</v>
      </c>
      <c r="Y1904" s="5">
        <f t="shared" si="208"/>
        <v>1.0606401389235773E-3</v>
      </c>
      <c r="Z1904" s="18">
        <f t="shared" si="209"/>
        <v>7.2332071325128906E-5</v>
      </c>
    </row>
    <row r="1905" spans="1:26" ht="15" customHeight="1" x14ac:dyDescent="0.25">
      <c r="A1905" s="2">
        <v>2018</v>
      </c>
      <c r="B1905" s="2">
        <v>3033</v>
      </c>
      <c r="C1905" s="3" t="s">
        <v>17</v>
      </c>
      <c r="D1905" s="4">
        <v>43413</v>
      </c>
      <c r="E1905" s="2">
        <v>7899</v>
      </c>
      <c r="F1905" s="3" t="s">
        <v>5</v>
      </c>
      <c r="G1905" s="3" t="s">
        <v>1</v>
      </c>
      <c r="H1905" s="3" t="s">
        <v>4</v>
      </c>
      <c r="I1905" s="2">
        <v>1984</v>
      </c>
      <c r="J1905" s="2">
        <v>85</v>
      </c>
      <c r="K1905" s="2">
        <v>37</v>
      </c>
      <c r="L1905" s="2">
        <v>0.7</v>
      </c>
      <c r="M1905" s="1">
        <v>6.51</v>
      </c>
      <c r="N1905" s="1">
        <v>9.7999999999999997E-5</v>
      </c>
      <c r="O1905" s="1">
        <v>0.54700000000000004</v>
      </c>
      <c r="P1905" s="1">
        <v>4.2400000000000001E-5</v>
      </c>
      <c r="Q1905" s="1">
        <v>1.6586162399975301E-2</v>
      </c>
      <c r="R1905" s="1">
        <v>1.66849038968504E-3</v>
      </c>
      <c r="S1905" s="16"/>
      <c r="T1905" s="16"/>
      <c r="U1905" s="5"/>
      <c r="V1905" s="18"/>
      <c r="W1905" s="18"/>
      <c r="X1905" s="5"/>
      <c r="Y1905" s="5"/>
      <c r="Z1905" s="18"/>
    </row>
    <row r="1906" spans="1:26" x14ac:dyDescent="0.25">
      <c r="A1906" s="2">
        <v>2018</v>
      </c>
      <c r="B1906" s="2">
        <v>3033</v>
      </c>
      <c r="C1906" s="3" t="s">
        <v>17</v>
      </c>
      <c r="D1906" s="4">
        <v>43413</v>
      </c>
      <c r="E1906" s="2">
        <v>7900</v>
      </c>
      <c r="F1906" s="3" t="s">
        <v>2</v>
      </c>
      <c r="G1906" s="3" t="s">
        <v>1</v>
      </c>
      <c r="H1906" s="3" t="s">
        <v>0</v>
      </c>
      <c r="I1906" s="2">
        <v>2018</v>
      </c>
      <c r="J1906" s="2">
        <v>85</v>
      </c>
      <c r="K1906" s="2">
        <v>45</v>
      </c>
      <c r="L1906" s="2">
        <v>0.7</v>
      </c>
      <c r="M1906" s="1">
        <v>2.75</v>
      </c>
      <c r="N1906" s="1">
        <v>5.7000000000000003E-5</v>
      </c>
      <c r="O1906" s="1">
        <v>8.9999999999999993E-3</v>
      </c>
      <c r="P1906" s="1">
        <v>9.9999999999999995E-7</v>
      </c>
      <c r="Q1906" s="1">
        <v>8.1878167022281997E-3</v>
      </c>
      <c r="R1906" s="1">
        <v>2.7816838657435801E-5</v>
      </c>
      <c r="S1906" s="16">
        <f t="shared" si="203"/>
        <v>8.3983456977471012E-3</v>
      </c>
      <c r="T1906" s="16">
        <f t="shared" si="204"/>
        <v>1.6406735510276042E-3</v>
      </c>
      <c r="U1906" s="5">
        <f t="shared" si="205"/>
        <v>2.3009166295197538E-5</v>
      </c>
      <c r="V1906" s="18">
        <f t="shared" si="206"/>
        <v>4.4949960302126141E-6</v>
      </c>
      <c r="W1906" s="18">
        <f t="shared" si="207"/>
        <v>4.1353963477956052E-6</v>
      </c>
      <c r="X1906" s="5">
        <f>LOOKUP(G665,'Load Factor Adjustment'!$A$2:$A$15,'Load Factor Adjustment'!$D$2:$D$15)</f>
        <v>0.68571428571428572</v>
      </c>
      <c r="Y1906" s="5">
        <f t="shared" si="208"/>
        <v>1.5777714030992598E-5</v>
      </c>
      <c r="Z1906" s="18">
        <f t="shared" si="209"/>
        <v>2.8357003527741295E-6</v>
      </c>
    </row>
    <row r="1907" spans="1:26" ht="15" customHeight="1" x14ac:dyDescent="0.25">
      <c r="A1907" s="2">
        <v>2018</v>
      </c>
      <c r="B1907" s="2">
        <v>3034</v>
      </c>
      <c r="C1907" s="3" t="s">
        <v>17</v>
      </c>
      <c r="D1907" s="4">
        <v>43409</v>
      </c>
      <c r="E1907" s="2">
        <v>7897</v>
      </c>
      <c r="F1907" s="3" t="s">
        <v>5</v>
      </c>
      <c r="G1907" s="3" t="s">
        <v>1</v>
      </c>
      <c r="H1907" s="3" t="s">
        <v>4</v>
      </c>
      <c r="I1907" s="2">
        <v>1973</v>
      </c>
      <c r="J1907" s="2">
        <v>400</v>
      </c>
      <c r="K1907" s="2">
        <v>76</v>
      </c>
      <c r="L1907" s="2">
        <v>0.7</v>
      </c>
      <c r="M1907" s="1">
        <v>12.09</v>
      </c>
      <c r="N1907" s="1">
        <v>2.7999999999999998E-4</v>
      </c>
      <c r="O1907" s="1">
        <v>0.60499999999999998</v>
      </c>
      <c r="P1907" s="1">
        <v>4.3999999999999999E-5</v>
      </c>
      <c r="Q1907" s="1">
        <v>0.36240740691993301</v>
      </c>
      <c r="R1907" s="1">
        <v>2.6576543301416799E-2</v>
      </c>
      <c r="S1907" s="16"/>
      <c r="T1907" s="16"/>
      <c r="U1907" s="5"/>
      <c r="V1907" s="18"/>
      <c r="W1907" s="18"/>
      <c r="X1907" s="5"/>
      <c r="Y1907" s="5"/>
      <c r="Z1907" s="18"/>
    </row>
    <row r="1908" spans="1:26" x14ac:dyDescent="0.25">
      <c r="A1908" s="2">
        <v>2018</v>
      </c>
      <c r="B1908" s="2">
        <v>3034</v>
      </c>
      <c r="C1908" s="3" t="s">
        <v>17</v>
      </c>
      <c r="D1908" s="4">
        <v>43409</v>
      </c>
      <c r="E1908" s="2">
        <v>7898</v>
      </c>
      <c r="F1908" s="3" t="s">
        <v>2</v>
      </c>
      <c r="G1908" s="3" t="s">
        <v>1</v>
      </c>
      <c r="H1908" s="3" t="s">
        <v>0</v>
      </c>
      <c r="I1908" s="2">
        <v>2018</v>
      </c>
      <c r="J1908" s="2">
        <v>400</v>
      </c>
      <c r="K1908" s="2">
        <v>92</v>
      </c>
      <c r="L1908" s="2">
        <v>0.7</v>
      </c>
      <c r="M1908" s="1">
        <v>0.26</v>
      </c>
      <c r="N1908" s="1">
        <v>3.4999999999999999E-6</v>
      </c>
      <c r="O1908" s="1">
        <v>8.9999999999999993E-3</v>
      </c>
      <c r="P1908" s="1">
        <v>8.9999999999999996E-7</v>
      </c>
      <c r="Q1908" s="1">
        <v>7.5814810842995302E-3</v>
      </c>
      <c r="R1908" s="1">
        <v>3.0666664902275902E-4</v>
      </c>
      <c r="S1908" s="16">
        <f t="shared" si="203"/>
        <v>0.35482592583563349</v>
      </c>
      <c r="T1908" s="16">
        <f t="shared" si="204"/>
        <v>2.6269876652394039E-2</v>
      </c>
      <c r="U1908" s="5">
        <f t="shared" si="205"/>
        <v>9.7212582420721507E-4</v>
      </c>
      <c r="V1908" s="18">
        <f t="shared" si="206"/>
        <v>7.1972264801079564E-5</v>
      </c>
      <c r="W1908" s="18">
        <f t="shared" si="207"/>
        <v>6.62144836169932E-5</v>
      </c>
      <c r="X1908" s="5">
        <f>LOOKUP(G667,'Load Factor Adjustment'!$A$2:$A$15,'Load Factor Adjustment'!$D$2:$D$15)</f>
        <v>0.68571428571428572</v>
      </c>
      <c r="Y1908" s="5">
        <f t="shared" si="208"/>
        <v>6.6660056517066173E-4</v>
      </c>
      <c r="Z1908" s="18">
        <f t="shared" si="209"/>
        <v>4.5404217337366766E-5</v>
      </c>
    </row>
    <row r="1909" spans="1:26" ht="15" customHeight="1" x14ac:dyDescent="0.25">
      <c r="A1909" s="2">
        <v>2018</v>
      </c>
      <c r="B1909" s="2">
        <v>3035</v>
      </c>
      <c r="C1909" s="3" t="s">
        <v>17</v>
      </c>
      <c r="D1909" s="4">
        <v>43424</v>
      </c>
      <c r="E1909" s="2">
        <v>7895</v>
      </c>
      <c r="F1909" s="3" t="s">
        <v>5</v>
      </c>
      <c r="G1909" s="3" t="s">
        <v>1</v>
      </c>
      <c r="H1909" s="3" t="s">
        <v>4</v>
      </c>
      <c r="I1909" s="2">
        <v>1988</v>
      </c>
      <c r="J1909" s="2">
        <v>475</v>
      </c>
      <c r="K1909" s="2">
        <v>230</v>
      </c>
      <c r="L1909" s="2">
        <v>0.7</v>
      </c>
      <c r="M1909" s="1">
        <v>7.6</v>
      </c>
      <c r="N1909" s="1">
        <v>1.8000000000000001E-4</v>
      </c>
      <c r="O1909" s="1">
        <v>0.27400000000000002</v>
      </c>
      <c r="P1909" s="1">
        <v>1.9899999999999999E-5</v>
      </c>
      <c r="Q1909" s="1">
        <v>0.82274689429004</v>
      </c>
      <c r="R1909" s="1">
        <v>4.3227930996772197E-2</v>
      </c>
      <c r="S1909" s="16"/>
      <c r="T1909" s="16"/>
      <c r="U1909" s="5"/>
      <c r="V1909" s="18"/>
      <c r="W1909" s="18"/>
      <c r="X1909" s="5"/>
      <c r="Y1909" s="5"/>
      <c r="Z1909" s="18"/>
    </row>
    <row r="1910" spans="1:26" x14ac:dyDescent="0.25">
      <c r="A1910" s="2">
        <v>2018</v>
      </c>
      <c r="B1910" s="2">
        <v>3035</v>
      </c>
      <c r="C1910" s="3" t="s">
        <v>17</v>
      </c>
      <c r="D1910" s="4">
        <v>43424</v>
      </c>
      <c r="E1910" s="2">
        <v>7896</v>
      </c>
      <c r="F1910" s="3" t="s">
        <v>2</v>
      </c>
      <c r="G1910" s="3" t="s">
        <v>1</v>
      </c>
      <c r="H1910" s="3" t="s">
        <v>0</v>
      </c>
      <c r="I1910" s="2">
        <v>2015</v>
      </c>
      <c r="J1910" s="2">
        <v>475</v>
      </c>
      <c r="K1910" s="2">
        <v>168</v>
      </c>
      <c r="L1910" s="2">
        <v>0.7</v>
      </c>
      <c r="M1910" s="1">
        <v>0.26</v>
      </c>
      <c r="N1910" s="1">
        <v>3.9999999999999998E-6</v>
      </c>
      <c r="O1910" s="1">
        <v>8.9999999999999993E-3</v>
      </c>
      <c r="P1910" s="1">
        <v>3.9999999999999998E-7</v>
      </c>
      <c r="Q1910" s="1">
        <v>1.6594212091672202E-2</v>
      </c>
      <c r="R1910" s="1">
        <v>6.1266200343139204E-4</v>
      </c>
      <c r="S1910" s="16">
        <f t="shared" si="203"/>
        <v>0.80615268219836778</v>
      </c>
      <c r="T1910" s="16">
        <f t="shared" si="204"/>
        <v>4.2615268993340803E-2</v>
      </c>
      <c r="U1910" s="5">
        <f t="shared" si="205"/>
        <v>2.2086374854749804E-3</v>
      </c>
      <c r="V1910" s="18">
        <f t="shared" si="206"/>
        <v>1.1675416162559125E-4</v>
      </c>
      <c r="W1910" s="18">
        <f t="shared" si="207"/>
        <v>1.0741382869554396E-4</v>
      </c>
      <c r="X1910" s="5">
        <f>LOOKUP(G669,'Load Factor Adjustment'!$A$2:$A$15,'Load Factor Adjustment'!$D$2:$D$15)</f>
        <v>0.68571428571428572</v>
      </c>
      <c r="Y1910" s="5">
        <f t="shared" si="208"/>
        <v>1.5144942757542722E-3</v>
      </c>
      <c r="Z1910" s="18">
        <f t="shared" si="209"/>
        <v>7.3655196819801571E-5</v>
      </c>
    </row>
    <row r="1911" spans="1:26" ht="15" customHeight="1" x14ac:dyDescent="0.25">
      <c r="A1911" s="2">
        <v>2018</v>
      </c>
      <c r="B1911" s="2">
        <v>3036</v>
      </c>
      <c r="C1911" s="3" t="s">
        <v>17</v>
      </c>
      <c r="D1911" s="4">
        <v>43431</v>
      </c>
      <c r="E1911" s="2">
        <v>7893</v>
      </c>
      <c r="F1911" s="3" t="s">
        <v>5</v>
      </c>
      <c r="G1911" s="3" t="s">
        <v>1</v>
      </c>
      <c r="H1911" s="3" t="s">
        <v>4</v>
      </c>
      <c r="I1911" s="2">
        <v>1966</v>
      </c>
      <c r="J1911" s="2">
        <v>385</v>
      </c>
      <c r="K1911" s="2">
        <v>110</v>
      </c>
      <c r="L1911" s="2">
        <v>0.7</v>
      </c>
      <c r="M1911" s="1">
        <v>12.09</v>
      </c>
      <c r="N1911" s="1">
        <v>2.7999999999999998E-4</v>
      </c>
      <c r="O1911" s="1">
        <v>0.60499999999999998</v>
      </c>
      <c r="P1911" s="1">
        <v>4.3999999999999999E-5</v>
      </c>
      <c r="Q1911" s="1">
        <v>0.504866897469051</v>
      </c>
      <c r="R1911" s="1">
        <v>3.70235726583883E-2</v>
      </c>
      <c r="S1911" s="16"/>
      <c r="T1911" s="16"/>
      <c r="U1911" s="5"/>
      <c r="V1911" s="18"/>
      <c r="W1911" s="18"/>
      <c r="X1911" s="5"/>
      <c r="Y1911" s="5"/>
      <c r="Z1911" s="18"/>
    </row>
    <row r="1912" spans="1:26" x14ac:dyDescent="0.25">
      <c r="A1912" s="2">
        <v>2018</v>
      </c>
      <c r="B1912" s="2">
        <v>3036</v>
      </c>
      <c r="C1912" s="3" t="s">
        <v>17</v>
      </c>
      <c r="D1912" s="4">
        <v>43431</v>
      </c>
      <c r="E1912" s="2">
        <v>7894</v>
      </c>
      <c r="F1912" s="3" t="s">
        <v>2</v>
      </c>
      <c r="G1912" s="3" t="s">
        <v>1</v>
      </c>
      <c r="H1912" s="3" t="s">
        <v>0</v>
      </c>
      <c r="I1912" s="2">
        <v>2017</v>
      </c>
      <c r="J1912" s="2">
        <v>385</v>
      </c>
      <c r="K1912" s="2">
        <v>105</v>
      </c>
      <c r="L1912" s="2">
        <v>0.7</v>
      </c>
      <c r="M1912" s="1">
        <v>0.26</v>
      </c>
      <c r="N1912" s="1">
        <v>3.9999999999999998E-6</v>
      </c>
      <c r="O1912" s="1">
        <v>8.9999999999999993E-3</v>
      </c>
      <c r="P1912" s="1">
        <v>3.9999999999999998E-7</v>
      </c>
      <c r="Q1912" s="1">
        <v>8.3501326615722099E-3</v>
      </c>
      <c r="R1912" s="1">
        <v>3.0474708948757302E-4</v>
      </c>
      <c r="S1912" s="16">
        <f t="shared" si="203"/>
        <v>0.49651676480747881</v>
      </c>
      <c r="T1912" s="16">
        <f t="shared" si="204"/>
        <v>3.6718825568900729E-2</v>
      </c>
      <c r="U1912" s="5">
        <f t="shared" si="205"/>
        <v>1.3603199035821336E-3</v>
      </c>
      <c r="V1912" s="18">
        <f t="shared" si="206"/>
        <v>1.0059952210657734E-4</v>
      </c>
      <c r="W1912" s="18">
        <f t="shared" si="207"/>
        <v>9.2551560338051148E-5</v>
      </c>
      <c r="X1912" s="5">
        <f>LOOKUP(G671,'Load Factor Adjustment'!$A$2:$A$15,'Load Factor Adjustment'!$D$2:$D$15)</f>
        <v>0.68571428571428572</v>
      </c>
      <c r="Y1912" s="5">
        <f t="shared" si="208"/>
        <v>9.327907910277488E-4</v>
      </c>
      <c r="Z1912" s="18">
        <f t="shared" si="209"/>
        <v>6.3463927088949364E-5</v>
      </c>
    </row>
    <row r="1913" spans="1:26" ht="15" customHeight="1" x14ac:dyDescent="0.25">
      <c r="A1913" s="2">
        <v>2018</v>
      </c>
      <c r="B1913" s="2">
        <v>3037</v>
      </c>
      <c r="C1913" s="3" t="s">
        <v>17</v>
      </c>
      <c r="D1913" s="4">
        <v>43431</v>
      </c>
      <c r="E1913" s="2">
        <v>7891</v>
      </c>
      <c r="F1913" s="3" t="s">
        <v>5</v>
      </c>
      <c r="G1913" s="3" t="s">
        <v>1</v>
      </c>
      <c r="H1913" s="3" t="s">
        <v>4</v>
      </c>
      <c r="I1913" s="2">
        <v>1979</v>
      </c>
      <c r="J1913" s="2">
        <v>350</v>
      </c>
      <c r="K1913" s="2">
        <v>117</v>
      </c>
      <c r="L1913" s="2">
        <v>0.7</v>
      </c>
      <c r="M1913" s="1">
        <v>12.09</v>
      </c>
      <c r="N1913" s="1">
        <v>2.7999999999999998E-4</v>
      </c>
      <c r="O1913" s="1">
        <v>0.60499999999999998</v>
      </c>
      <c r="P1913" s="1">
        <v>4.3999999999999999E-5</v>
      </c>
      <c r="Q1913" s="1">
        <v>0.48817708267668602</v>
      </c>
      <c r="R1913" s="1">
        <v>3.57996529010862E-2</v>
      </c>
      <c r="S1913" s="16"/>
      <c r="T1913" s="16"/>
      <c r="U1913" s="5"/>
      <c r="V1913" s="18"/>
      <c r="W1913" s="18"/>
      <c r="X1913" s="5"/>
      <c r="Y1913" s="5"/>
      <c r="Z1913" s="18"/>
    </row>
    <row r="1914" spans="1:26" x14ac:dyDescent="0.25">
      <c r="A1914" s="2">
        <v>2018</v>
      </c>
      <c r="B1914" s="2">
        <v>3037</v>
      </c>
      <c r="C1914" s="3" t="s">
        <v>17</v>
      </c>
      <c r="D1914" s="4">
        <v>43431</v>
      </c>
      <c r="E1914" s="2">
        <v>7892</v>
      </c>
      <c r="F1914" s="3" t="s">
        <v>2</v>
      </c>
      <c r="G1914" s="3" t="s">
        <v>1</v>
      </c>
      <c r="H1914" s="3" t="s">
        <v>0</v>
      </c>
      <c r="I1914" s="2">
        <v>2017</v>
      </c>
      <c r="J1914" s="2">
        <v>350</v>
      </c>
      <c r="K1914" s="2">
        <v>114</v>
      </c>
      <c r="L1914" s="2">
        <v>0.7</v>
      </c>
      <c r="M1914" s="1">
        <v>0.26</v>
      </c>
      <c r="N1914" s="1">
        <v>3.9999999999999998E-6</v>
      </c>
      <c r="O1914" s="1">
        <v>8.9999999999999993E-3</v>
      </c>
      <c r="P1914" s="1">
        <v>3.9999999999999998E-7</v>
      </c>
      <c r="Q1914" s="1">
        <v>8.2201384547485896E-3</v>
      </c>
      <c r="R1914" s="1">
        <v>2.9863424249756699E-4</v>
      </c>
      <c r="S1914" s="16">
        <f t="shared" si="203"/>
        <v>0.47995694422193741</v>
      </c>
      <c r="T1914" s="16">
        <f t="shared" si="204"/>
        <v>3.550101865858863E-2</v>
      </c>
      <c r="U1914" s="5">
        <f t="shared" si="205"/>
        <v>1.3149505321148969E-3</v>
      </c>
      <c r="V1914" s="18">
        <f t="shared" si="206"/>
        <v>9.7263064818051039E-5</v>
      </c>
      <c r="W1914" s="18">
        <f t="shared" si="207"/>
        <v>8.9482019632606963E-5</v>
      </c>
      <c r="X1914" s="5">
        <f>LOOKUP(G673,'Load Factor Adjustment'!$A$2:$A$15,'Load Factor Adjustment'!$D$2:$D$15)</f>
        <v>0.68571428571428572</v>
      </c>
      <c r="Y1914" s="5">
        <f t="shared" si="208"/>
        <v>9.0168036487878645E-4</v>
      </c>
      <c r="Z1914" s="18">
        <f t="shared" si="209"/>
        <v>6.1359099176644781E-5</v>
      </c>
    </row>
    <row r="1915" spans="1:26" ht="15" customHeight="1" x14ac:dyDescent="0.25">
      <c r="A1915" s="2">
        <v>2018</v>
      </c>
      <c r="B1915" s="2">
        <v>3038</v>
      </c>
      <c r="C1915" s="3" t="s">
        <v>17</v>
      </c>
      <c r="D1915" s="4">
        <v>43431</v>
      </c>
      <c r="E1915" s="2">
        <v>7889</v>
      </c>
      <c r="F1915" s="3" t="s">
        <v>5</v>
      </c>
      <c r="G1915" s="3" t="s">
        <v>1</v>
      </c>
      <c r="H1915" s="3" t="s">
        <v>4</v>
      </c>
      <c r="I1915" s="2">
        <v>1975</v>
      </c>
      <c r="J1915" s="2">
        <v>532</v>
      </c>
      <c r="K1915" s="2">
        <v>76</v>
      </c>
      <c r="L1915" s="2">
        <v>0.7</v>
      </c>
      <c r="M1915" s="1">
        <v>12.09</v>
      </c>
      <c r="N1915" s="1">
        <v>2.7999999999999998E-4</v>
      </c>
      <c r="O1915" s="1">
        <v>0.60499999999999998</v>
      </c>
      <c r="P1915" s="1">
        <v>4.3999999999999999E-5</v>
      </c>
      <c r="Q1915" s="1">
        <v>0.48200185120351102</v>
      </c>
      <c r="R1915" s="1">
        <v>3.5346802590884401E-2</v>
      </c>
      <c r="S1915" s="16"/>
      <c r="T1915" s="16"/>
      <c r="U1915" s="5"/>
      <c r="V1915" s="18"/>
      <c r="W1915" s="18"/>
      <c r="X1915" s="5"/>
      <c r="Y1915" s="5"/>
      <c r="Z1915" s="18"/>
    </row>
    <row r="1916" spans="1:26" x14ac:dyDescent="0.25">
      <c r="A1916" s="2">
        <v>2018</v>
      </c>
      <c r="B1916" s="2">
        <v>3038</v>
      </c>
      <c r="C1916" s="3" t="s">
        <v>17</v>
      </c>
      <c r="D1916" s="4">
        <v>43431</v>
      </c>
      <c r="E1916" s="2">
        <v>7890</v>
      </c>
      <c r="F1916" s="3" t="s">
        <v>2</v>
      </c>
      <c r="G1916" s="3" t="s">
        <v>1</v>
      </c>
      <c r="H1916" s="3" t="s">
        <v>0</v>
      </c>
      <c r="I1916" s="2">
        <v>2018</v>
      </c>
      <c r="J1916" s="2">
        <v>532</v>
      </c>
      <c r="K1916" s="2">
        <v>92</v>
      </c>
      <c r="L1916" s="2">
        <v>0.7</v>
      </c>
      <c r="M1916" s="1">
        <v>0.26</v>
      </c>
      <c r="N1916" s="1">
        <v>3.4999999999999999E-6</v>
      </c>
      <c r="O1916" s="1">
        <v>8.9999999999999993E-3</v>
      </c>
      <c r="P1916" s="1">
        <v>8.9999999999999996E-7</v>
      </c>
      <c r="Q1916" s="1">
        <v>1.01706079899774E-2</v>
      </c>
      <c r="R1916" s="1">
        <v>4.3029930886154098E-4</v>
      </c>
      <c r="S1916" s="16">
        <f t="shared" si="203"/>
        <v>0.47183124321353365</v>
      </c>
      <c r="T1916" s="16">
        <f t="shared" si="204"/>
        <v>3.4916503282022858E-2</v>
      </c>
      <c r="U1916" s="5">
        <f t="shared" si="205"/>
        <v>1.292688337571325E-3</v>
      </c>
      <c r="V1916" s="18">
        <f t="shared" si="206"/>
        <v>9.5661652827459887E-5</v>
      </c>
      <c r="W1916" s="18">
        <f t="shared" si="207"/>
        <v>8.8008720601263096E-5</v>
      </c>
      <c r="X1916" s="5">
        <f>LOOKUP(G675,'Load Factor Adjustment'!$A$2:$A$15,'Load Factor Adjustment'!$D$2:$D$15)</f>
        <v>0.68571428571428572</v>
      </c>
      <c r="Y1916" s="5">
        <f t="shared" si="208"/>
        <v>8.8641486004890858E-4</v>
      </c>
      <c r="Z1916" s="18">
        <f t="shared" si="209"/>
        <v>6.0348836983723268E-5</v>
      </c>
    </row>
    <row r="1917" spans="1:26" ht="15" customHeight="1" x14ac:dyDescent="0.25">
      <c r="A1917" s="2">
        <v>2018</v>
      </c>
      <c r="B1917" s="2">
        <v>3039</v>
      </c>
      <c r="C1917" s="3" t="s">
        <v>17</v>
      </c>
      <c r="D1917" s="4">
        <v>43431</v>
      </c>
      <c r="E1917" s="2">
        <v>7887</v>
      </c>
      <c r="F1917" s="3" t="s">
        <v>5</v>
      </c>
      <c r="G1917" s="3" t="s">
        <v>1</v>
      </c>
      <c r="H1917" s="3" t="s">
        <v>4</v>
      </c>
      <c r="I1917" s="2">
        <v>1980</v>
      </c>
      <c r="J1917" s="2">
        <v>424</v>
      </c>
      <c r="K1917" s="2">
        <v>69</v>
      </c>
      <c r="L1917" s="2">
        <v>0.7</v>
      </c>
      <c r="M1917" s="1">
        <v>12.09</v>
      </c>
      <c r="N1917" s="1">
        <v>2.7999999999999998E-4</v>
      </c>
      <c r="O1917" s="1">
        <v>0.60499999999999998</v>
      </c>
      <c r="P1917" s="1">
        <v>4.3999999999999999E-5</v>
      </c>
      <c r="Q1917" s="1">
        <v>0.34876944397531501</v>
      </c>
      <c r="R1917" s="1">
        <v>2.5576426014021401E-2</v>
      </c>
      <c r="S1917" s="16"/>
      <c r="T1917" s="16"/>
      <c r="U1917" s="5"/>
      <c r="V1917" s="18"/>
      <c r="W1917" s="18"/>
      <c r="X1917" s="5"/>
      <c r="Y1917" s="5"/>
      <c r="Z1917" s="18"/>
    </row>
    <row r="1918" spans="1:26" x14ac:dyDescent="0.25">
      <c r="A1918" s="2">
        <v>2018</v>
      </c>
      <c r="B1918" s="2">
        <v>3039</v>
      </c>
      <c r="C1918" s="3" t="s">
        <v>17</v>
      </c>
      <c r="D1918" s="4">
        <v>43431</v>
      </c>
      <c r="E1918" s="2">
        <v>7888</v>
      </c>
      <c r="F1918" s="3" t="s">
        <v>2</v>
      </c>
      <c r="G1918" s="3" t="s">
        <v>1</v>
      </c>
      <c r="H1918" s="3" t="s">
        <v>0</v>
      </c>
      <c r="I1918" s="2">
        <v>2018</v>
      </c>
      <c r="J1918" s="2">
        <v>424</v>
      </c>
      <c r="K1918" s="2">
        <v>74</v>
      </c>
      <c r="L1918" s="2">
        <v>0.7</v>
      </c>
      <c r="M1918" s="1">
        <v>2.74</v>
      </c>
      <c r="N1918" s="1">
        <v>3.6000000000000001E-5</v>
      </c>
      <c r="O1918" s="1">
        <v>8.9999999999999993E-3</v>
      </c>
      <c r="P1918" s="1">
        <v>8.9999999999999996E-7</v>
      </c>
      <c r="Q1918" s="1">
        <v>6.8182758641265398E-2</v>
      </c>
      <c r="R1918" s="1">
        <v>2.6408131817279897E-4</v>
      </c>
      <c r="S1918" s="16">
        <f t="shared" si="203"/>
        <v>0.28058668533404962</v>
      </c>
      <c r="T1918" s="16">
        <f t="shared" si="204"/>
        <v>2.5312344695848601E-2</v>
      </c>
      <c r="U1918" s="5">
        <f t="shared" si="205"/>
        <v>7.687306447508209E-4</v>
      </c>
      <c r="V1918" s="18">
        <f t="shared" si="206"/>
        <v>6.9348889577667403E-5</v>
      </c>
      <c r="W1918" s="18">
        <f t="shared" si="207"/>
        <v>6.3800978411454007E-5</v>
      </c>
      <c r="X1918" s="5">
        <f>LOOKUP(G677,'Load Factor Adjustment'!$A$2:$A$15,'Load Factor Adjustment'!$D$2:$D$15)</f>
        <v>0.68571428571428572</v>
      </c>
      <c r="Y1918" s="5">
        <f t="shared" si="208"/>
        <v>5.2712958497199152E-4</v>
      </c>
      <c r="Z1918" s="18">
        <f t="shared" si="209"/>
        <v>4.3749242339282746E-5</v>
      </c>
    </row>
    <row r="1919" spans="1:26" ht="15" customHeight="1" x14ac:dyDescent="0.25">
      <c r="A1919" s="2">
        <v>2018</v>
      </c>
      <c r="B1919" s="2">
        <v>3040</v>
      </c>
      <c r="C1919" s="3" t="s">
        <v>17</v>
      </c>
      <c r="D1919" s="4">
        <v>43431</v>
      </c>
      <c r="E1919" s="2">
        <v>7885</v>
      </c>
      <c r="F1919" s="3" t="s">
        <v>5</v>
      </c>
      <c r="G1919" s="3" t="s">
        <v>1</v>
      </c>
      <c r="H1919" s="3" t="s">
        <v>4</v>
      </c>
      <c r="I1919" s="2">
        <v>1997</v>
      </c>
      <c r="J1919" s="2">
        <v>800</v>
      </c>
      <c r="K1919" s="2">
        <v>85</v>
      </c>
      <c r="L1919" s="2">
        <v>0.7</v>
      </c>
      <c r="M1919" s="1">
        <v>8.17</v>
      </c>
      <c r="N1919" s="1">
        <v>1.9000000000000001E-4</v>
      </c>
      <c r="O1919" s="1">
        <v>0.47899999999999998</v>
      </c>
      <c r="P1919" s="1">
        <v>3.6100000000000003E-5</v>
      </c>
      <c r="Q1919" s="1">
        <v>0.54830246765098301</v>
      </c>
      <c r="R1919" s="1">
        <v>4.7862343967099201E-2</v>
      </c>
      <c r="S1919" s="16"/>
      <c r="T1919" s="16"/>
      <c r="U1919" s="5"/>
      <c r="V1919" s="18"/>
      <c r="W1919" s="18"/>
      <c r="X1919" s="5"/>
      <c r="Y1919" s="5"/>
      <c r="Z1919" s="18"/>
    </row>
    <row r="1920" spans="1:26" x14ac:dyDescent="0.25">
      <c r="A1920" s="2">
        <v>2018</v>
      </c>
      <c r="B1920" s="2">
        <v>3040</v>
      </c>
      <c r="C1920" s="3" t="s">
        <v>17</v>
      </c>
      <c r="D1920" s="4">
        <v>43431</v>
      </c>
      <c r="E1920" s="2">
        <v>7886</v>
      </c>
      <c r="F1920" s="3" t="s">
        <v>2</v>
      </c>
      <c r="G1920" s="3" t="s">
        <v>1</v>
      </c>
      <c r="H1920" s="3" t="s">
        <v>0</v>
      </c>
      <c r="I1920" s="2">
        <v>2018</v>
      </c>
      <c r="J1920" s="2">
        <v>800</v>
      </c>
      <c r="K1920" s="2">
        <v>105</v>
      </c>
      <c r="L1920" s="2">
        <v>0.7</v>
      </c>
      <c r="M1920" s="1">
        <v>0.26</v>
      </c>
      <c r="N1920" s="1">
        <v>3.9999999999999998E-6</v>
      </c>
      <c r="O1920" s="1">
        <v>8.9999999999999993E-3</v>
      </c>
      <c r="P1920" s="1">
        <v>3.9999999999999998E-7</v>
      </c>
      <c r="Q1920" s="1">
        <v>1.7888887963502399E-2</v>
      </c>
      <c r="R1920" s="1">
        <v>6.8703700143754197E-4</v>
      </c>
      <c r="S1920" s="16">
        <f t="shared" si="203"/>
        <v>0.5304135796874806</v>
      </c>
      <c r="T1920" s="16">
        <f t="shared" si="204"/>
        <v>4.7175306965661662E-2</v>
      </c>
      <c r="U1920" s="5">
        <f t="shared" si="205"/>
        <v>1.4531878895547414E-3</v>
      </c>
      <c r="V1920" s="18">
        <f t="shared" si="206"/>
        <v>1.2924741634427853E-4</v>
      </c>
      <c r="W1920" s="18">
        <f t="shared" si="207"/>
        <v>1.1890762303673625E-4</v>
      </c>
      <c r="X1920" s="5">
        <f>LOOKUP(G679,'Load Factor Adjustment'!$A$2:$A$15,'Load Factor Adjustment'!$D$2:$D$15)</f>
        <v>0.68571428571428572</v>
      </c>
      <c r="Y1920" s="5">
        <f t="shared" si="208"/>
        <v>9.9647169569467989E-4</v>
      </c>
      <c r="Z1920" s="18">
        <f t="shared" si="209"/>
        <v>8.1536655796619144E-5</v>
      </c>
    </row>
    <row r="1921" spans="1:26" ht="15" customHeight="1" x14ac:dyDescent="0.25">
      <c r="A1921" s="2">
        <v>2018</v>
      </c>
      <c r="B1921" s="2">
        <v>3041</v>
      </c>
      <c r="C1921" s="3" t="s">
        <v>17</v>
      </c>
      <c r="D1921" s="4">
        <v>43430</v>
      </c>
      <c r="E1921" s="2">
        <v>7883</v>
      </c>
      <c r="F1921" s="3" t="s">
        <v>5</v>
      </c>
      <c r="G1921" s="3" t="s">
        <v>1</v>
      </c>
      <c r="H1921" s="3" t="s">
        <v>4</v>
      </c>
      <c r="I1921" s="2">
        <v>1979</v>
      </c>
      <c r="J1921" s="2">
        <v>800</v>
      </c>
      <c r="K1921" s="2">
        <v>189</v>
      </c>
      <c r="L1921" s="2">
        <v>0.7</v>
      </c>
      <c r="M1921" s="1">
        <v>11.16</v>
      </c>
      <c r="N1921" s="1">
        <v>2.5999999999999998E-4</v>
      </c>
      <c r="O1921" s="1">
        <v>0.39600000000000002</v>
      </c>
      <c r="P1921" s="1">
        <v>2.8799999999999999E-5</v>
      </c>
      <c r="Q1921" s="1">
        <v>1.6659999548172</v>
      </c>
      <c r="R1921" s="1">
        <v>8.6519997155801401E-2</v>
      </c>
      <c r="S1921" s="16"/>
      <c r="T1921" s="16"/>
      <c r="U1921" s="5"/>
      <c r="V1921" s="18"/>
      <c r="W1921" s="18"/>
      <c r="X1921" s="5"/>
      <c r="Y1921" s="5"/>
      <c r="Z1921" s="18"/>
    </row>
    <row r="1922" spans="1:26" x14ac:dyDescent="0.25">
      <c r="A1922" s="2">
        <v>2018</v>
      </c>
      <c r="B1922" s="2">
        <v>3041</v>
      </c>
      <c r="C1922" s="3" t="s">
        <v>17</v>
      </c>
      <c r="D1922" s="4">
        <v>43430</v>
      </c>
      <c r="E1922" s="2">
        <v>7884</v>
      </c>
      <c r="F1922" s="3" t="s">
        <v>2</v>
      </c>
      <c r="G1922" s="3" t="s">
        <v>1</v>
      </c>
      <c r="H1922" s="3" t="s">
        <v>0</v>
      </c>
      <c r="I1922" s="2">
        <v>2016</v>
      </c>
      <c r="J1922" s="2">
        <v>800</v>
      </c>
      <c r="K1922" s="2">
        <v>230</v>
      </c>
      <c r="L1922" s="2">
        <v>0.7</v>
      </c>
      <c r="M1922" s="1">
        <v>0.26</v>
      </c>
      <c r="N1922" s="1">
        <v>3.5999999999999998E-6</v>
      </c>
      <c r="O1922" s="1">
        <v>8.9999999999999993E-3</v>
      </c>
      <c r="P1922" s="1">
        <v>2.9999999999999999E-7</v>
      </c>
      <c r="Q1922" s="1">
        <v>3.8958022617112703E-2</v>
      </c>
      <c r="R1922" s="1">
        <v>1.4481480745069601E-3</v>
      </c>
      <c r="S1922" s="16">
        <f t="shared" si="203"/>
        <v>1.6270419322000873</v>
      </c>
      <c r="T1922" s="16">
        <f t="shared" si="204"/>
        <v>8.5071849081294434E-2</v>
      </c>
      <c r="U1922" s="5">
        <f t="shared" si="205"/>
        <v>4.4576491293153078E-3</v>
      </c>
      <c r="V1922" s="18">
        <f t="shared" si="206"/>
        <v>2.3307355912683406E-4</v>
      </c>
      <c r="W1922" s="18">
        <f t="shared" si="207"/>
        <v>2.1442767439668734E-4</v>
      </c>
      <c r="X1922" s="5">
        <f>LOOKUP(G681,'Load Factor Adjustment'!$A$2:$A$15,'Load Factor Adjustment'!$D$2:$D$15)</f>
        <v>0.68571428571428572</v>
      </c>
      <c r="Y1922" s="5">
        <f t="shared" si="208"/>
        <v>3.0566736886733538E-3</v>
      </c>
      <c r="Z1922" s="18">
        <f t="shared" si="209"/>
        <v>1.4703611958629989E-4</v>
      </c>
    </row>
    <row r="1923" spans="1:26" ht="15" customHeight="1" x14ac:dyDescent="0.25">
      <c r="A1923" s="2">
        <v>2018</v>
      </c>
      <c r="B1923" s="2">
        <v>3042</v>
      </c>
      <c r="C1923" s="3" t="s">
        <v>17</v>
      </c>
      <c r="D1923" s="4">
        <v>43431</v>
      </c>
      <c r="E1923" s="2">
        <v>7881</v>
      </c>
      <c r="F1923" s="3" t="s">
        <v>5</v>
      </c>
      <c r="G1923" s="3" t="s">
        <v>1</v>
      </c>
      <c r="H1923" s="3" t="s">
        <v>8</v>
      </c>
      <c r="I1923" s="2">
        <v>2002</v>
      </c>
      <c r="J1923" s="2">
        <v>300</v>
      </c>
      <c r="K1923" s="2">
        <v>92</v>
      </c>
      <c r="L1923" s="2">
        <v>0.7</v>
      </c>
      <c r="M1923" s="1">
        <v>6.54</v>
      </c>
      <c r="N1923" s="1">
        <v>1.4999999999999999E-4</v>
      </c>
      <c r="O1923" s="1">
        <v>0.55200000000000005</v>
      </c>
      <c r="P1923" s="1">
        <v>4.0200000000000001E-5</v>
      </c>
      <c r="Q1923" s="1">
        <v>0.15940277520666199</v>
      </c>
      <c r="R1923" s="1">
        <v>1.7149055037766599E-2</v>
      </c>
      <c r="S1923" s="16"/>
      <c r="T1923" s="16"/>
      <c r="U1923" s="5"/>
      <c r="V1923" s="18"/>
      <c r="W1923" s="18"/>
      <c r="X1923" s="5"/>
      <c r="Y1923" s="5"/>
      <c r="Z1923" s="18"/>
    </row>
    <row r="1924" spans="1:26" x14ac:dyDescent="0.25">
      <c r="A1924" s="2">
        <v>2018</v>
      </c>
      <c r="B1924" s="2">
        <v>3042</v>
      </c>
      <c r="C1924" s="3" t="s">
        <v>17</v>
      </c>
      <c r="D1924" s="4">
        <v>43431</v>
      </c>
      <c r="E1924" s="2">
        <v>7882</v>
      </c>
      <c r="F1924" s="3" t="s">
        <v>2</v>
      </c>
      <c r="G1924" s="3" t="s">
        <v>1</v>
      </c>
      <c r="H1924" s="3" t="s">
        <v>0</v>
      </c>
      <c r="I1924" s="2">
        <v>2018</v>
      </c>
      <c r="J1924" s="2">
        <v>300</v>
      </c>
      <c r="K1924" s="2">
        <v>105</v>
      </c>
      <c r="L1924" s="2">
        <v>0.7</v>
      </c>
      <c r="M1924" s="1">
        <v>0.26</v>
      </c>
      <c r="N1924" s="1">
        <v>3.9999999999999998E-6</v>
      </c>
      <c r="O1924" s="1">
        <v>8.9999999999999993E-3</v>
      </c>
      <c r="P1924" s="1">
        <v>3.9999999999999998E-7</v>
      </c>
      <c r="Q1924" s="1">
        <v>6.4652774355107197E-3</v>
      </c>
      <c r="R1924" s="1">
        <v>2.3333332011340701E-4</v>
      </c>
      <c r="S1924" s="16">
        <f t="shared" ref="S1924:S1987" si="210">Q1923-Q1924</f>
        <v>0.15293749777115126</v>
      </c>
      <c r="T1924" s="16">
        <f t="shared" ref="T1924:T1987" si="211">R1923-R1924</f>
        <v>1.6915721717653192E-2</v>
      </c>
      <c r="U1924" s="5">
        <f t="shared" ref="U1924:U1987" si="212">S1924/365</f>
        <v>4.1900684320863359E-4</v>
      </c>
      <c r="V1924" s="18">
        <f t="shared" ref="V1924:V1987" si="213">T1924/365</f>
        <v>4.6344443062063541E-5</v>
      </c>
      <c r="W1924" s="18">
        <f t="shared" ref="W1924:W1987" si="214">V1924*0.92</f>
        <v>4.2636887617098457E-5</v>
      </c>
      <c r="X1924" s="5">
        <f>LOOKUP(G683,'Load Factor Adjustment'!$A$2:$A$15,'Load Factor Adjustment'!$D$2:$D$15)</f>
        <v>0.68571428571428572</v>
      </c>
      <c r="Y1924" s="5">
        <f t="shared" ref="Y1924:Y1987" si="215">U1924*X1924</f>
        <v>2.873189782002059E-4</v>
      </c>
      <c r="Z1924" s="18">
        <f t="shared" ref="Z1924:Z1987" si="216">W1924*X1924</f>
        <v>2.9236722937438943E-5</v>
      </c>
    </row>
    <row r="1925" spans="1:26" ht="15" customHeight="1" x14ac:dyDescent="0.25">
      <c r="A1925" s="2">
        <v>2018</v>
      </c>
      <c r="B1925" s="2">
        <v>3043</v>
      </c>
      <c r="C1925" s="3" t="s">
        <v>7</v>
      </c>
      <c r="D1925" s="4">
        <v>43397</v>
      </c>
      <c r="E1925" s="2">
        <v>7879</v>
      </c>
      <c r="F1925" s="3" t="s">
        <v>5</v>
      </c>
      <c r="G1925" s="3" t="s">
        <v>1</v>
      </c>
      <c r="H1925" s="3" t="s">
        <v>4</v>
      </c>
      <c r="I1925" s="2">
        <v>1996</v>
      </c>
      <c r="J1925" s="2">
        <v>300</v>
      </c>
      <c r="K1925" s="2">
        <v>161</v>
      </c>
      <c r="L1925" s="2">
        <v>0.7</v>
      </c>
      <c r="M1925" s="1">
        <v>7.6</v>
      </c>
      <c r="N1925" s="1">
        <v>1.8000000000000001E-4</v>
      </c>
      <c r="O1925" s="1">
        <v>0.27400000000000002</v>
      </c>
      <c r="P1925" s="1">
        <v>1.9899999999999999E-5</v>
      </c>
      <c r="Q1925" s="1">
        <v>0.33757823226136402</v>
      </c>
      <c r="R1925" s="1">
        <v>1.62188860558596E-2</v>
      </c>
      <c r="S1925" s="16"/>
      <c r="T1925" s="16"/>
      <c r="U1925" s="5"/>
      <c r="V1925" s="18"/>
      <c r="W1925" s="18"/>
      <c r="X1925" s="5"/>
      <c r="Y1925" s="5"/>
      <c r="Z1925" s="18"/>
    </row>
    <row r="1926" spans="1:26" x14ac:dyDescent="0.25">
      <c r="A1926" s="2">
        <v>2018</v>
      </c>
      <c r="B1926" s="2">
        <v>3043</v>
      </c>
      <c r="C1926" s="3" t="s">
        <v>7</v>
      </c>
      <c r="D1926" s="4">
        <v>43397</v>
      </c>
      <c r="E1926" s="2">
        <v>7880</v>
      </c>
      <c r="F1926" s="3" t="s">
        <v>2</v>
      </c>
      <c r="G1926" s="3" t="s">
        <v>1</v>
      </c>
      <c r="H1926" s="3" t="s">
        <v>0</v>
      </c>
      <c r="I1926" s="2">
        <v>2018</v>
      </c>
      <c r="J1926" s="2">
        <v>300</v>
      </c>
      <c r="K1926" s="2">
        <v>115</v>
      </c>
      <c r="L1926" s="2">
        <v>0.7</v>
      </c>
      <c r="M1926" s="1">
        <v>0.26</v>
      </c>
      <c r="N1926" s="1">
        <v>3.9999999999999998E-6</v>
      </c>
      <c r="O1926" s="1">
        <v>8.9999999999999993E-3</v>
      </c>
      <c r="P1926" s="1">
        <v>3.9999999999999998E-7</v>
      </c>
      <c r="Q1926" s="1">
        <v>7.0810181436546001E-3</v>
      </c>
      <c r="R1926" s="1">
        <v>2.5555554107658802E-4</v>
      </c>
      <c r="S1926" s="16">
        <f t="shared" si="210"/>
        <v>0.33049721411770944</v>
      </c>
      <c r="T1926" s="16">
        <f t="shared" si="211"/>
        <v>1.5963330514783013E-2</v>
      </c>
      <c r="U1926" s="5">
        <f t="shared" si="212"/>
        <v>9.0547181950057377E-4</v>
      </c>
      <c r="V1926" s="18">
        <f t="shared" si="213"/>
        <v>4.3735152095295926E-5</v>
      </c>
      <c r="W1926" s="18">
        <f t="shared" si="214"/>
        <v>4.0236339927672252E-5</v>
      </c>
      <c r="X1926" s="5">
        <f>LOOKUP(G685,'Load Factor Adjustment'!$A$2:$A$15,'Load Factor Adjustment'!$D$2:$D$15)</f>
        <v>0.68571428571428572</v>
      </c>
      <c r="Y1926" s="5">
        <f t="shared" si="215"/>
        <v>6.2089496194325062E-4</v>
      </c>
      <c r="Z1926" s="18">
        <f t="shared" si="216"/>
        <v>2.7590633093260974E-5</v>
      </c>
    </row>
    <row r="1927" spans="1:26" ht="15" customHeight="1" x14ac:dyDescent="0.25">
      <c r="A1927" s="2">
        <v>2018</v>
      </c>
      <c r="B1927" s="2">
        <v>3044</v>
      </c>
      <c r="C1927" s="3" t="s">
        <v>7</v>
      </c>
      <c r="D1927" s="4">
        <v>43384</v>
      </c>
      <c r="E1927" s="2">
        <v>7877</v>
      </c>
      <c r="F1927" s="3" t="s">
        <v>5</v>
      </c>
      <c r="G1927" s="3" t="s">
        <v>1</v>
      </c>
      <c r="H1927" s="3" t="s">
        <v>4</v>
      </c>
      <c r="I1927" s="2">
        <v>1984</v>
      </c>
      <c r="J1927" s="2">
        <v>650</v>
      </c>
      <c r="K1927" s="2">
        <v>211</v>
      </c>
      <c r="L1927" s="2">
        <v>0.7</v>
      </c>
      <c r="M1927" s="1">
        <v>10.23</v>
      </c>
      <c r="N1927" s="1">
        <v>2.4000000000000001E-4</v>
      </c>
      <c r="O1927" s="1">
        <v>0.39600000000000002</v>
      </c>
      <c r="P1927" s="1">
        <v>2.8799999999999999E-5</v>
      </c>
      <c r="Q1927" s="1">
        <v>1.3873737628233</v>
      </c>
      <c r="R1927" s="1">
        <v>7.8480275197871499E-2</v>
      </c>
      <c r="S1927" s="16"/>
      <c r="T1927" s="16"/>
      <c r="U1927" s="5"/>
      <c r="V1927" s="18"/>
      <c r="W1927" s="18"/>
      <c r="X1927" s="5"/>
      <c r="Y1927" s="5"/>
      <c r="Z1927" s="18"/>
    </row>
    <row r="1928" spans="1:26" x14ac:dyDescent="0.25">
      <c r="A1928" s="2">
        <v>2018</v>
      </c>
      <c r="B1928" s="2">
        <v>3044</v>
      </c>
      <c r="C1928" s="3" t="s">
        <v>7</v>
      </c>
      <c r="D1928" s="4">
        <v>43384</v>
      </c>
      <c r="E1928" s="2">
        <v>7878</v>
      </c>
      <c r="F1928" s="3" t="s">
        <v>2</v>
      </c>
      <c r="G1928" s="3" t="s">
        <v>1</v>
      </c>
      <c r="H1928" s="3" t="s">
        <v>0</v>
      </c>
      <c r="I1928" s="2">
        <v>2018</v>
      </c>
      <c r="J1928" s="2">
        <v>650</v>
      </c>
      <c r="K1928" s="2">
        <v>245</v>
      </c>
      <c r="L1928" s="2">
        <v>0.7</v>
      </c>
      <c r="M1928" s="1">
        <v>0.26</v>
      </c>
      <c r="N1928" s="1">
        <v>3.5999999999999998E-6</v>
      </c>
      <c r="O1928" s="1">
        <v>8.9999999999999993E-3</v>
      </c>
      <c r="P1928" s="1">
        <v>2.9999999999999999E-7</v>
      </c>
      <c r="Q1928" s="1">
        <v>3.3385974299879599E-2</v>
      </c>
      <c r="R1928" s="1">
        <v>1.2257088477943001E-3</v>
      </c>
      <c r="S1928" s="16">
        <f t="shared" si="210"/>
        <v>1.3539877885234204</v>
      </c>
      <c r="T1928" s="16">
        <f t="shared" si="211"/>
        <v>7.72545663500772E-2</v>
      </c>
      <c r="U1928" s="5">
        <f t="shared" si="212"/>
        <v>3.7095555849956724E-3</v>
      </c>
      <c r="V1928" s="18">
        <f t="shared" si="213"/>
        <v>2.1165634616459507E-4</v>
      </c>
      <c r="W1928" s="18">
        <f t="shared" si="214"/>
        <v>1.9472383847142746E-4</v>
      </c>
      <c r="X1928" s="5">
        <f>LOOKUP(G687,'Load Factor Adjustment'!$A$2:$A$15,'Load Factor Adjustment'!$D$2:$D$15)</f>
        <v>0.68571428571428572</v>
      </c>
      <c r="Y1928" s="5">
        <f t="shared" si="215"/>
        <v>2.5436952582827466E-3</v>
      </c>
      <c r="Z1928" s="18">
        <f t="shared" si="216"/>
        <v>1.3352491780897882E-4</v>
      </c>
    </row>
    <row r="1929" spans="1:26" ht="15" customHeight="1" x14ac:dyDescent="0.25">
      <c r="A1929" s="2">
        <v>2018</v>
      </c>
      <c r="B1929" s="2">
        <v>3045</v>
      </c>
      <c r="C1929" s="3" t="s">
        <v>7</v>
      </c>
      <c r="D1929" s="4">
        <v>43419</v>
      </c>
      <c r="E1929" s="2">
        <v>7875</v>
      </c>
      <c r="F1929" s="3" t="s">
        <v>5</v>
      </c>
      <c r="G1929" s="3" t="s">
        <v>1</v>
      </c>
      <c r="H1929" s="3" t="s">
        <v>4</v>
      </c>
      <c r="I1929" s="2">
        <v>1989</v>
      </c>
      <c r="J1929" s="2">
        <v>570</v>
      </c>
      <c r="K1929" s="2">
        <v>222</v>
      </c>
      <c r="L1929" s="2">
        <v>0.7</v>
      </c>
      <c r="M1929" s="1">
        <v>7.6</v>
      </c>
      <c r="N1929" s="1">
        <v>1.8000000000000001E-4</v>
      </c>
      <c r="O1929" s="1">
        <v>0.27400000000000002</v>
      </c>
      <c r="P1929" s="1">
        <v>1.9899999999999999E-5</v>
      </c>
      <c r="Q1929" s="1">
        <v>0.95295553321246396</v>
      </c>
      <c r="R1929" s="1">
        <v>5.0069220945826602E-2</v>
      </c>
      <c r="S1929" s="16"/>
      <c r="T1929" s="16"/>
      <c r="U1929" s="5"/>
      <c r="V1929" s="18"/>
      <c r="W1929" s="18"/>
      <c r="X1929" s="5"/>
      <c r="Y1929" s="5"/>
      <c r="Z1929" s="18"/>
    </row>
    <row r="1930" spans="1:26" x14ac:dyDescent="0.25">
      <c r="A1930" s="2">
        <v>2018</v>
      </c>
      <c r="B1930" s="2">
        <v>3045</v>
      </c>
      <c r="C1930" s="3" t="s">
        <v>7</v>
      </c>
      <c r="D1930" s="4">
        <v>43419</v>
      </c>
      <c r="E1930" s="2">
        <v>7876</v>
      </c>
      <c r="F1930" s="3" t="s">
        <v>2</v>
      </c>
      <c r="G1930" s="3" t="s">
        <v>1</v>
      </c>
      <c r="H1930" s="3" t="s">
        <v>0</v>
      </c>
      <c r="I1930" s="2">
        <v>2018</v>
      </c>
      <c r="J1930" s="2">
        <v>570</v>
      </c>
      <c r="K1930" s="2">
        <v>270</v>
      </c>
      <c r="L1930" s="2">
        <v>0.7</v>
      </c>
      <c r="M1930" s="1">
        <v>0.26</v>
      </c>
      <c r="N1930" s="1">
        <v>3.5999999999999998E-6</v>
      </c>
      <c r="O1930" s="1">
        <v>8.9999999999999993E-3</v>
      </c>
      <c r="P1930" s="1">
        <v>2.9999999999999999E-7</v>
      </c>
      <c r="Q1930" s="1">
        <v>3.2093373287107999E-2</v>
      </c>
      <c r="R1930" s="1">
        <v>1.1702811876541401E-3</v>
      </c>
      <c r="S1930" s="16">
        <f t="shared" si="210"/>
        <v>0.92086215992535592</v>
      </c>
      <c r="T1930" s="16">
        <f t="shared" si="211"/>
        <v>4.8898939758172465E-2</v>
      </c>
      <c r="U1930" s="5">
        <f t="shared" si="212"/>
        <v>2.522910027192756E-3</v>
      </c>
      <c r="V1930" s="18">
        <f t="shared" si="213"/>
        <v>1.3396969796759581E-4</v>
      </c>
      <c r="W1930" s="18">
        <f t="shared" si="214"/>
        <v>1.2325212213018814E-4</v>
      </c>
      <c r="X1930" s="5">
        <f>LOOKUP(G689,'Load Factor Adjustment'!$A$2:$A$15,'Load Factor Adjustment'!$D$2:$D$15)</f>
        <v>0.68571428571428572</v>
      </c>
      <c r="Y1930" s="5">
        <f t="shared" si="215"/>
        <v>1.7299954472178899E-3</v>
      </c>
      <c r="Z1930" s="18">
        <f t="shared" si="216"/>
        <v>8.4515740889271876E-5</v>
      </c>
    </row>
    <row r="1931" spans="1:26" ht="15" customHeight="1" x14ac:dyDescent="0.25">
      <c r="A1931" s="2">
        <v>2018</v>
      </c>
      <c r="B1931" s="2">
        <v>3046</v>
      </c>
      <c r="C1931" s="3" t="s">
        <v>7</v>
      </c>
      <c r="D1931" s="4">
        <v>43419</v>
      </c>
      <c r="E1931" s="2">
        <v>7873</v>
      </c>
      <c r="F1931" s="3" t="s">
        <v>5</v>
      </c>
      <c r="G1931" s="3" t="s">
        <v>1</v>
      </c>
      <c r="H1931" s="3" t="s">
        <v>4</v>
      </c>
      <c r="I1931" s="2">
        <v>1969</v>
      </c>
      <c r="J1931" s="2">
        <v>550</v>
      </c>
      <c r="K1931" s="2">
        <v>133</v>
      </c>
      <c r="L1931" s="2">
        <v>0.7</v>
      </c>
      <c r="M1931" s="1">
        <v>13.02</v>
      </c>
      <c r="N1931" s="1">
        <v>2.9999999999999997E-4</v>
      </c>
      <c r="O1931" s="1">
        <v>0.55400000000000005</v>
      </c>
      <c r="P1931" s="1">
        <v>4.0299999999999997E-5</v>
      </c>
      <c r="Q1931" s="1">
        <v>0.93808103803182097</v>
      </c>
      <c r="R1931" s="1">
        <v>5.8565155316826302E-2</v>
      </c>
      <c r="S1931" s="16"/>
      <c r="T1931" s="16"/>
      <c r="U1931" s="5"/>
      <c r="V1931" s="18"/>
      <c r="W1931" s="18"/>
      <c r="X1931" s="5"/>
      <c r="Y1931" s="5"/>
      <c r="Z1931" s="18"/>
    </row>
    <row r="1932" spans="1:26" x14ac:dyDescent="0.25">
      <c r="A1932" s="2">
        <v>2018</v>
      </c>
      <c r="B1932" s="2">
        <v>3046</v>
      </c>
      <c r="C1932" s="3" t="s">
        <v>7</v>
      </c>
      <c r="D1932" s="4">
        <v>43419</v>
      </c>
      <c r="E1932" s="2">
        <v>7874</v>
      </c>
      <c r="F1932" s="3" t="s">
        <v>2</v>
      </c>
      <c r="G1932" s="3" t="s">
        <v>1</v>
      </c>
      <c r="H1932" s="3" t="s">
        <v>0</v>
      </c>
      <c r="I1932" s="2">
        <v>2018</v>
      </c>
      <c r="J1932" s="2">
        <v>550</v>
      </c>
      <c r="K1932" s="2">
        <v>155</v>
      </c>
      <c r="L1932" s="2">
        <v>0.7</v>
      </c>
      <c r="M1932" s="1">
        <v>0.26</v>
      </c>
      <c r="N1932" s="1">
        <v>3.9999999999999998E-6</v>
      </c>
      <c r="O1932" s="1">
        <v>8.9999999999999993E-3</v>
      </c>
      <c r="P1932" s="1">
        <v>3.9999999999999998E-7</v>
      </c>
      <c r="Q1932" s="1">
        <v>1.78261950549287E-2</v>
      </c>
      <c r="R1932" s="1">
        <v>6.64371106021815E-4</v>
      </c>
      <c r="S1932" s="16">
        <f t="shared" si="210"/>
        <v>0.92025484297689231</v>
      </c>
      <c r="T1932" s="16">
        <f t="shared" si="211"/>
        <v>5.7900784210804489E-2</v>
      </c>
      <c r="U1932" s="5">
        <f t="shared" si="212"/>
        <v>2.5212461451421708E-3</v>
      </c>
      <c r="V1932" s="18">
        <f t="shared" si="213"/>
        <v>1.5863228550905341E-4</v>
      </c>
      <c r="W1932" s="18">
        <f t="shared" si="214"/>
        <v>1.4594170266832914E-4</v>
      </c>
      <c r="X1932" s="5">
        <f>LOOKUP(G691,'Load Factor Adjustment'!$A$2:$A$15,'Load Factor Adjustment'!$D$2:$D$15)</f>
        <v>0.68571428571428572</v>
      </c>
      <c r="Y1932" s="5">
        <f t="shared" si="215"/>
        <v>1.72885449952606E-3</v>
      </c>
      <c r="Z1932" s="18">
        <f t="shared" si="216"/>
        <v>1.0007431040113998E-4</v>
      </c>
    </row>
    <row r="1933" spans="1:26" ht="15" customHeight="1" x14ac:dyDescent="0.25">
      <c r="A1933" s="2">
        <v>2018</v>
      </c>
      <c r="B1933" s="2">
        <v>3047</v>
      </c>
      <c r="C1933" s="3" t="s">
        <v>10</v>
      </c>
      <c r="D1933" s="4">
        <v>43363</v>
      </c>
      <c r="E1933" s="2">
        <v>7871</v>
      </c>
      <c r="F1933" s="3" t="s">
        <v>5</v>
      </c>
      <c r="G1933" s="3" t="s">
        <v>1</v>
      </c>
      <c r="H1933" s="3" t="s">
        <v>4</v>
      </c>
      <c r="I1933" s="2">
        <v>1997</v>
      </c>
      <c r="J1933" s="2">
        <v>728</v>
      </c>
      <c r="K1933" s="2">
        <v>84</v>
      </c>
      <c r="L1933" s="2">
        <v>0.7</v>
      </c>
      <c r="M1933" s="1">
        <v>8.17</v>
      </c>
      <c r="N1933" s="1">
        <v>1.9000000000000001E-4</v>
      </c>
      <c r="O1933" s="1">
        <v>0.47899999999999998</v>
      </c>
      <c r="P1933" s="1">
        <v>3.6100000000000003E-5</v>
      </c>
      <c r="Q1933" s="1">
        <v>0.49308518384989602</v>
      </c>
      <c r="R1933" s="1">
        <v>4.3042324386412499E-2</v>
      </c>
      <c r="S1933" s="16"/>
      <c r="T1933" s="16"/>
      <c r="U1933" s="5"/>
      <c r="V1933" s="18"/>
      <c r="W1933" s="18"/>
      <c r="X1933" s="5"/>
      <c r="Y1933" s="5"/>
      <c r="Z1933" s="18"/>
    </row>
    <row r="1934" spans="1:26" x14ac:dyDescent="0.25">
      <c r="A1934" s="2">
        <v>2018</v>
      </c>
      <c r="B1934" s="2">
        <v>3047</v>
      </c>
      <c r="C1934" s="3" t="s">
        <v>10</v>
      </c>
      <c r="D1934" s="4">
        <v>43363</v>
      </c>
      <c r="E1934" s="2">
        <v>7872</v>
      </c>
      <c r="F1934" s="3" t="s">
        <v>2</v>
      </c>
      <c r="G1934" s="3" t="s">
        <v>1</v>
      </c>
      <c r="H1934" s="3" t="s">
        <v>0</v>
      </c>
      <c r="I1934" s="2">
        <v>2017</v>
      </c>
      <c r="J1934" s="2">
        <v>728</v>
      </c>
      <c r="K1934" s="2">
        <v>133</v>
      </c>
      <c r="L1934" s="2">
        <v>0.7</v>
      </c>
      <c r="M1934" s="1">
        <v>0.26</v>
      </c>
      <c r="N1934" s="1">
        <v>3.9999999999999998E-6</v>
      </c>
      <c r="O1934" s="1">
        <v>8.9999999999999993E-3</v>
      </c>
      <c r="P1934" s="1">
        <v>3.9999999999999998E-7</v>
      </c>
      <c r="Q1934" s="1">
        <v>2.0512342639145299E-2</v>
      </c>
      <c r="R1934" s="1">
        <v>7.8116642815894105E-4</v>
      </c>
      <c r="S1934" s="16">
        <f t="shared" si="210"/>
        <v>0.47257284121075072</v>
      </c>
      <c r="T1934" s="16">
        <f t="shared" si="211"/>
        <v>4.226115795825356E-2</v>
      </c>
      <c r="U1934" s="5">
        <f t="shared" si="212"/>
        <v>1.2947201129061663E-3</v>
      </c>
      <c r="V1934" s="18">
        <f t="shared" si="213"/>
        <v>1.1578399440617414E-4</v>
      </c>
      <c r="W1934" s="18">
        <f t="shared" si="214"/>
        <v>1.0652127485368021E-4</v>
      </c>
      <c r="X1934" s="5">
        <f>LOOKUP(G693,'Load Factor Adjustment'!$A$2:$A$15,'Load Factor Adjustment'!$D$2:$D$15)</f>
        <v>0.68571428571428572</v>
      </c>
      <c r="Y1934" s="5">
        <f t="shared" si="215"/>
        <v>8.878080774213712E-4</v>
      </c>
      <c r="Z1934" s="18">
        <f t="shared" si="216"/>
        <v>7.3043159899666436E-5</v>
      </c>
    </row>
    <row r="1935" spans="1:26" ht="15" customHeight="1" x14ac:dyDescent="0.25">
      <c r="A1935" s="2">
        <v>2018</v>
      </c>
      <c r="B1935" s="2">
        <v>3048</v>
      </c>
      <c r="C1935" s="3" t="s">
        <v>10</v>
      </c>
      <c r="D1935" s="4">
        <v>43420</v>
      </c>
      <c r="E1935" s="2">
        <v>7869</v>
      </c>
      <c r="F1935" s="3" t="s">
        <v>5</v>
      </c>
      <c r="G1935" s="3" t="s">
        <v>1</v>
      </c>
      <c r="H1935" s="3" t="s">
        <v>4</v>
      </c>
      <c r="I1935" s="2">
        <v>1977</v>
      </c>
      <c r="J1935" s="2">
        <v>800</v>
      </c>
      <c r="K1935" s="2">
        <v>60</v>
      </c>
      <c r="L1935" s="2">
        <v>0.7</v>
      </c>
      <c r="M1935" s="1">
        <v>12.09</v>
      </c>
      <c r="N1935" s="1">
        <v>2.7999999999999998E-4</v>
      </c>
      <c r="O1935" s="1">
        <v>0.60499999999999998</v>
      </c>
      <c r="P1935" s="1">
        <v>4.3999999999999999E-5</v>
      </c>
      <c r="Q1935" s="1">
        <v>0.57222222145252599</v>
      </c>
      <c r="R1935" s="1">
        <v>4.1962963107500299E-2</v>
      </c>
      <c r="S1935" s="16"/>
      <c r="T1935" s="16"/>
      <c r="U1935" s="5"/>
      <c r="V1935" s="18"/>
      <c r="W1935" s="18"/>
      <c r="X1935" s="5"/>
      <c r="Y1935" s="5"/>
      <c r="Z1935" s="18"/>
    </row>
    <row r="1936" spans="1:26" x14ac:dyDescent="0.25">
      <c r="A1936" s="2">
        <v>2018</v>
      </c>
      <c r="B1936" s="2">
        <v>3048</v>
      </c>
      <c r="C1936" s="3" t="s">
        <v>10</v>
      </c>
      <c r="D1936" s="4">
        <v>43420</v>
      </c>
      <c r="E1936" s="2">
        <v>7870</v>
      </c>
      <c r="F1936" s="3" t="s">
        <v>2</v>
      </c>
      <c r="G1936" s="3" t="s">
        <v>1</v>
      </c>
      <c r="H1936" s="3" t="s">
        <v>0</v>
      </c>
      <c r="I1936" s="2">
        <v>2018</v>
      </c>
      <c r="J1936" s="2">
        <v>800</v>
      </c>
      <c r="K1936" s="2">
        <v>75</v>
      </c>
      <c r="L1936" s="2">
        <v>0.7</v>
      </c>
      <c r="M1936" s="1">
        <v>0.26</v>
      </c>
      <c r="N1936" s="1">
        <v>3.4999999999999999E-6</v>
      </c>
      <c r="O1936" s="1">
        <v>8.9999999999999993E-3</v>
      </c>
      <c r="P1936" s="1">
        <v>8.9999999999999996E-7</v>
      </c>
      <c r="Q1936" s="1">
        <v>1.2685184536532E-2</v>
      </c>
      <c r="R1936" s="1">
        <v>5.8333330083122702E-4</v>
      </c>
      <c r="S1936" s="16">
        <f t="shared" si="210"/>
        <v>0.55953703691599399</v>
      </c>
      <c r="T1936" s="16">
        <f t="shared" si="211"/>
        <v>4.1379629806669073E-2</v>
      </c>
      <c r="U1936" s="5">
        <f t="shared" si="212"/>
        <v>1.5329781833314903E-3</v>
      </c>
      <c r="V1936" s="18">
        <f t="shared" si="213"/>
        <v>1.1336884878539471E-4</v>
      </c>
      <c r="W1936" s="18">
        <f t="shared" si="214"/>
        <v>1.0429934088256314E-4</v>
      </c>
      <c r="X1936" s="5">
        <f>LOOKUP(G695,'Load Factor Adjustment'!$A$2:$A$15,'Load Factor Adjustment'!$D$2:$D$15)</f>
        <v>0.68571428571428572</v>
      </c>
      <c r="Y1936" s="5">
        <f t="shared" si="215"/>
        <v>1.0511850399987361E-3</v>
      </c>
      <c r="Z1936" s="18">
        <f t="shared" si="216"/>
        <v>7.151954803375758E-5</v>
      </c>
    </row>
    <row r="1937" spans="1:26" ht="15" customHeight="1" x14ac:dyDescent="0.25">
      <c r="A1937" s="2">
        <v>2016</v>
      </c>
      <c r="B1937" s="2">
        <v>3049</v>
      </c>
      <c r="C1937" s="3" t="s">
        <v>7</v>
      </c>
      <c r="D1937" s="4">
        <v>43362</v>
      </c>
      <c r="E1937" s="2">
        <v>7866</v>
      </c>
      <c r="F1937" s="3" t="s">
        <v>5</v>
      </c>
      <c r="G1937" s="3" t="s">
        <v>1</v>
      </c>
      <c r="H1937" s="3" t="s">
        <v>4</v>
      </c>
      <c r="I1937" s="2">
        <v>1987</v>
      </c>
      <c r="J1937" s="2">
        <v>125</v>
      </c>
      <c r="K1937" s="2">
        <v>94</v>
      </c>
      <c r="L1937" s="2">
        <v>0.7</v>
      </c>
      <c r="M1937" s="1">
        <v>12.09</v>
      </c>
      <c r="N1937" s="1">
        <v>2.7999999999999998E-4</v>
      </c>
      <c r="O1937" s="1">
        <v>0.60499999999999998</v>
      </c>
      <c r="P1937" s="1">
        <v>4.3999999999999999E-5</v>
      </c>
      <c r="Q1937" s="1">
        <v>0.120401234189059</v>
      </c>
      <c r="R1937" s="1">
        <v>7.1805556194403097E-3</v>
      </c>
      <c r="S1937" s="16"/>
      <c r="T1937" s="16"/>
      <c r="U1937" s="5"/>
      <c r="V1937" s="18"/>
      <c r="W1937" s="18"/>
      <c r="X1937" s="5"/>
      <c r="Y1937" s="5"/>
      <c r="Z1937" s="18"/>
    </row>
    <row r="1938" spans="1:26" ht="15" customHeight="1" x14ac:dyDescent="0.25">
      <c r="A1938" s="2">
        <v>2016</v>
      </c>
      <c r="B1938" s="2">
        <v>3049</v>
      </c>
      <c r="C1938" s="3" t="s">
        <v>7</v>
      </c>
      <c r="D1938" s="4">
        <v>43362</v>
      </c>
      <c r="E1938" s="2">
        <v>7867</v>
      </c>
      <c r="F1938" s="3" t="s">
        <v>5</v>
      </c>
      <c r="G1938" s="3" t="s">
        <v>1</v>
      </c>
      <c r="H1938" s="3" t="s">
        <v>4</v>
      </c>
      <c r="I1938" s="2">
        <v>1998</v>
      </c>
      <c r="J1938" s="2">
        <v>125</v>
      </c>
      <c r="K1938" s="2">
        <v>100</v>
      </c>
      <c r="L1938" s="2">
        <v>0.7</v>
      </c>
      <c r="M1938" s="1">
        <v>8.17</v>
      </c>
      <c r="N1938" s="1">
        <v>1.9000000000000001E-4</v>
      </c>
      <c r="O1938" s="1">
        <v>0.47899999999999998</v>
      </c>
      <c r="P1938" s="1">
        <v>3.6100000000000003E-5</v>
      </c>
      <c r="Q1938" s="1">
        <v>8.4068768763842797E-2</v>
      </c>
      <c r="R1938" s="1">
        <v>5.6210212925522397E-3</v>
      </c>
      <c r="S1938" s="16"/>
      <c r="T1938" s="16"/>
      <c r="U1938" s="5"/>
      <c r="V1938" s="18"/>
      <c r="W1938" s="18"/>
      <c r="X1938" s="5"/>
      <c r="Y1938" s="5"/>
      <c r="Z1938" s="18"/>
    </row>
    <row r="1939" spans="1:26" x14ac:dyDescent="0.25">
      <c r="A1939" s="2">
        <v>2016</v>
      </c>
      <c r="B1939" s="2">
        <v>3049</v>
      </c>
      <c r="C1939" s="3" t="s">
        <v>7</v>
      </c>
      <c r="D1939" s="4">
        <v>43362</v>
      </c>
      <c r="E1939" s="2">
        <v>7868</v>
      </c>
      <c r="F1939" s="3" t="s">
        <v>2</v>
      </c>
      <c r="G1939" s="3" t="s">
        <v>1</v>
      </c>
      <c r="H1939" s="3" t="s">
        <v>0</v>
      </c>
      <c r="I1939" s="2">
        <v>2017</v>
      </c>
      <c r="J1939" s="2">
        <v>250</v>
      </c>
      <c r="K1939" s="2">
        <v>115</v>
      </c>
      <c r="L1939" s="2">
        <v>0.7</v>
      </c>
      <c r="M1939" s="1">
        <v>0.26</v>
      </c>
      <c r="N1939" s="1">
        <v>3.9999999999999998E-6</v>
      </c>
      <c r="O1939" s="1">
        <v>8.9999999999999993E-3</v>
      </c>
      <c r="P1939" s="1">
        <v>3.9999999999999998E-7</v>
      </c>
      <c r="Q1939" s="1">
        <v>5.8786648115039903E-3</v>
      </c>
      <c r="R1939" s="1">
        <v>2.1074458671148101E-4</v>
      </c>
      <c r="S1939" s="16">
        <f>Q1937+Q1938-Q1939</f>
        <v>0.19859133814139782</v>
      </c>
      <c r="T1939" s="16">
        <f>R1937+R1938-R1939</f>
        <v>1.2590832325281069E-2</v>
      </c>
      <c r="U1939" s="5">
        <f t="shared" si="212"/>
        <v>5.4408585792163784E-4</v>
      </c>
      <c r="V1939" s="18">
        <f t="shared" si="213"/>
        <v>3.4495431028167315E-5</v>
      </c>
      <c r="W1939" s="18">
        <f t="shared" si="214"/>
        <v>3.1735796545913932E-5</v>
      </c>
      <c r="X1939" s="5">
        <f>LOOKUP(G698,'Load Factor Adjustment'!$A$2:$A$15,'Load Factor Adjustment'!$D$2:$D$15)</f>
        <v>0.68571428571428572</v>
      </c>
      <c r="Y1939" s="5">
        <f t="shared" si="215"/>
        <v>3.7308744543198023E-4</v>
      </c>
      <c r="Z1939" s="18">
        <f t="shared" si="216"/>
        <v>2.1761689060055268E-5</v>
      </c>
    </row>
    <row r="1940" spans="1:26" ht="15" customHeight="1" x14ac:dyDescent="0.25">
      <c r="A1940" s="2">
        <v>2019</v>
      </c>
      <c r="B1940" s="2">
        <v>3050</v>
      </c>
      <c r="C1940" s="3" t="s">
        <v>17</v>
      </c>
      <c r="D1940" s="4">
        <v>43455</v>
      </c>
      <c r="E1940" s="2">
        <v>7919</v>
      </c>
      <c r="F1940" s="3" t="s">
        <v>5</v>
      </c>
      <c r="G1940" s="3" t="s">
        <v>1</v>
      </c>
      <c r="H1940" s="3" t="s">
        <v>4</v>
      </c>
      <c r="I1940" s="2">
        <v>1982</v>
      </c>
      <c r="J1940" s="2">
        <v>50</v>
      </c>
      <c r="K1940" s="2">
        <v>84</v>
      </c>
      <c r="L1940" s="2">
        <v>0.7</v>
      </c>
      <c r="M1940" s="1">
        <v>12.09</v>
      </c>
      <c r="N1940" s="1">
        <v>2.7999999999999998E-4</v>
      </c>
      <c r="O1940" s="1">
        <v>0.60499999999999998</v>
      </c>
      <c r="P1940" s="1">
        <v>4.3999999999999999E-5</v>
      </c>
      <c r="Q1940" s="1">
        <v>4.1086110956812097E-2</v>
      </c>
      <c r="R1940" s="1">
        <v>2.2600926182544498E-3</v>
      </c>
      <c r="S1940" s="16"/>
      <c r="T1940" s="16"/>
      <c r="U1940" s="5"/>
      <c r="V1940" s="18"/>
      <c r="W1940" s="18"/>
      <c r="X1940" s="5"/>
      <c r="Y1940" s="5"/>
      <c r="Z1940" s="18"/>
    </row>
    <row r="1941" spans="1:26" x14ac:dyDescent="0.25">
      <c r="A1941" s="2">
        <v>2019</v>
      </c>
      <c r="B1941" s="2">
        <v>3050</v>
      </c>
      <c r="C1941" s="3" t="s">
        <v>17</v>
      </c>
      <c r="D1941" s="4">
        <v>43455</v>
      </c>
      <c r="E1941" s="2">
        <v>7920</v>
      </c>
      <c r="F1941" s="3" t="s">
        <v>2</v>
      </c>
      <c r="G1941" s="3" t="s">
        <v>1</v>
      </c>
      <c r="H1941" s="3" t="s">
        <v>0</v>
      </c>
      <c r="I1941" s="2">
        <v>2017</v>
      </c>
      <c r="J1941" s="2">
        <v>50</v>
      </c>
      <c r="K1941" s="2">
        <v>100</v>
      </c>
      <c r="L1941" s="2">
        <v>0.7</v>
      </c>
      <c r="M1941" s="1">
        <v>0.26</v>
      </c>
      <c r="N1941" s="1">
        <v>3.9999999999999998E-6</v>
      </c>
      <c r="O1941" s="1">
        <v>8.9999999999999993E-3</v>
      </c>
      <c r="P1941" s="1">
        <v>3.9999999999999998E-7</v>
      </c>
      <c r="Q1941" s="1">
        <v>1.0069443904935501E-3</v>
      </c>
      <c r="R1941" s="1">
        <v>3.5108022603265203E-5</v>
      </c>
      <c r="S1941" s="16">
        <f t="shared" si="210"/>
        <v>4.0079166566318547E-2</v>
      </c>
      <c r="T1941" s="16">
        <f t="shared" si="211"/>
        <v>2.2249845956511848E-3</v>
      </c>
      <c r="U1941" s="5">
        <f t="shared" si="212"/>
        <v>1.09805935798133E-4</v>
      </c>
      <c r="V1941" s="18">
        <f t="shared" si="213"/>
        <v>6.0958482072635198E-6</v>
      </c>
      <c r="W1941" s="18">
        <f t="shared" si="214"/>
        <v>5.6081803506824384E-6</v>
      </c>
      <c r="X1941" s="5">
        <f>LOOKUP(G700,'Load Factor Adjustment'!$A$2:$A$15,'Load Factor Adjustment'!$D$2:$D$15)</f>
        <v>0.68571428571428572</v>
      </c>
      <c r="Y1941" s="5">
        <f t="shared" si="215"/>
        <v>7.5295498833005491E-5</v>
      </c>
      <c r="Z1941" s="18">
        <f t="shared" si="216"/>
        <v>3.8456093833251005E-6</v>
      </c>
    </row>
    <row r="1942" spans="1:26" ht="15" customHeight="1" x14ac:dyDescent="0.25">
      <c r="A1942" s="2">
        <v>2018</v>
      </c>
      <c r="B1942" s="2">
        <v>3051</v>
      </c>
      <c r="C1942" s="3" t="s">
        <v>10</v>
      </c>
      <c r="D1942" s="4">
        <v>43474</v>
      </c>
      <c r="E1942" s="2">
        <v>7921</v>
      </c>
      <c r="F1942" s="3" t="s">
        <v>5</v>
      </c>
      <c r="G1942" s="3" t="s">
        <v>1</v>
      </c>
      <c r="H1942" s="3" t="s">
        <v>4</v>
      </c>
      <c r="I1942" s="2">
        <v>1970</v>
      </c>
      <c r="J1942" s="2">
        <v>200</v>
      </c>
      <c r="K1942" s="2">
        <v>117</v>
      </c>
      <c r="L1942" s="2">
        <v>0.7</v>
      </c>
      <c r="M1942" s="1">
        <v>12.09</v>
      </c>
      <c r="N1942" s="1">
        <v>2.7999999999999998E-4</v>
      </c>
      <c r="O1942" s="1">
        <v>0.60499999999999998</v>
      </c>
      <c r="P1942" s="1">
        <v>4.3999999999999999E-5</v>
      </c>
      <c r="Q1942" s="1">
        <v>0.27188055511182202</v>
      </c>
      <c r="R1942" s="1">
        <v>1.9344722302938301E-2</v>
      </c>
      <c r="S1942" s="16"/>
      <c r="T1942" s="16"/>
      <c r="U1942" s="5"/>
      <c r="V1942" s="18"/>
      <c r="W1942" s="18"/>
      <c r="X1942" s="5"/>
      <c r="Y1942" s="5"/>
      <c r="Z1942" s="18"/>
    </row>
    <row r="1943" spans="1:26" x14ac:dyDescent="0.25">
      <c r="A1943" s="2">
        <v>2018</v>
      </c>
      <c r="B1943" s="2">
        <v>3051</v>
      </c>
      <c r="C1943" s="3" t="s">
        <v>10</v>
      </c>
      <c r="D1943" s="4">
        <v>43474</v>
      </c>
      <c r="E1943" s="2">
        <v>7922</v>
      </c>
      <c r="F1943" s="3" t="s">
        <v>2</v>
      </c>
      <c r="G1943" s="3" t="s">
        <v>1</v>
      </c>
      <c r="H1943" s="3" t="s">
        <v>0</v>
      </c>
      <c r="I1943" s="2">
        <v>2018</v>
      </c>
      <c r="J1943" s="2">
        <v>200</v>
      </c>
      <c r="K1943" s="2">
        <v>115</v>
      </c>
      <c r="L1943" s="2">
        <v>0.7</v>
      </c>
      <c r="M1943" s="1">
        <v>0.26</v>
      </c>
      <c r="N1943" s="1">
        <v>3.9999999999999998E-6</v>
      </c>
      <c r="O1943" s="1">
        <v>8.9999999999999993E-3</v>
      </c>
      <c r="P1943" s="1">
        <v>3.9999999999999998E-7</v>
      </c>
      <c r="Q1943" s="1">
        <v>4.6851849359699797E-3</v>
      </c>
      <c r="R1943" s="1">
        <v>1.6682097802064299E-4</v>
      </c>
      <c r="S1943" s="16">
        <f t="shared" si="210"/>
        <v>0.26719537017585204</v>
      </c>
      <c r="T1943" s="16">
        <f t="shared" si="211"/>
        <v>1.9177901324917659E-2</v>
      </c>
      <c r="U1943" s="5">
        <f t="shared" si="212"/>
        <v>7.3204211007082748E-4</v>
      </c>
      <c r="V1943" s="18">
        <f t="shared" si="213"/>
        <v>5.2542195410733316E-5</v>
      </c>
      <c r="W1943" s="18">
        <f t="shared" si="214"/>
        <v>4.8338819777874656E-5</v>
      </c>
      <c r="X1943" s="5">
        <f>LOOKUP(G702,'Load Factor Adjustment'!$A$2:$A$15,'Load Factor Adjustment'!$D$2:$D$15)</f>
        <v>0.68571428571428572</v>
      </c>
      <c r="Y1943" s="5">
        <f t="shared" si="215"/>
        <v>5.0197173261999596E-4</v>
      </c>
      <c r="Z1943" s="18">
        <f t="shared" si="216"/>
        <v>3.3146619276256906E-5</v>
      </c>
    </row>
    <row r="1944" spans="1:26" ht="15" customHeight="1" x14ac:dyDescent="0.25">
      <c r="A1944" s="2">
        <v>2018</v>
      </c>
      <c r="B1944" s="2">
        <v>3052</v>
      </c>
      <c r="C1944" s="3" t="s">
        <v>10</v>
      </c>
      <c r="D1944" s="4">
        <v>43481</v>
      </c>
      <c r="E1944" s="2">
        <v>7948</v>
      </c>
      <c r="F1944" s="3" t="s">
        <v>5</v>
      </c>
      <c r="G1944" s="3" t="s">
        <v>1</v>
      </c>
      <c r="H1944" s="3" t="s">
        <v>6</v>
      </c>
      <c r="I1944" s="2">
        <v>2006</v>
      </c>
      <c r="J1944" s="2">
        <v>1200</v>
      </c>
      <c r="K1944" s="2">
        <v>120</v>
      </c>
      <c r="L1944" s="2">
        <v>0.7</v>
      </c>
      <c r="M1944" s="1">
        <v>4.1500000000000004</v>
      </c>
      <c r="N1944" s="1">
        <v>6.0000000000000002E-5</v>
      </c>
      <c r="O1944" s="1">
        <v>0.128</v>
      </c>
      <c r="P1944" s="1">
        <v>9.3999999999999998E-6</v>
      </c>
      <c r="Q1944" s="1">
        <v>0.54111111047145499</v>
      </c>
      <c r="R1944" s="1">
        <v>2.6755555410305401E-2</v>
      </c>
      <c r="S1944" s="16"/>
      <c r="T1944" s="16"/>
      <c r="U1944" s="5"/>
      <c r="V1944" s="18"/>
      <c r="W1944" s="18"/>
      <c r="X1944" s="5"/>
      <c r="Y1944" s="5"/>
      <c r="Z1944" s="18"/>
    </row>
    <row r="1945" spans="1:26" x14ac:dyDescent="0.25">
      <c r="A1945" s="2">
        <v>2018</v>
      </c>
      <c r="B1945" s="2">
        <v>3052</v>
      </c>
      <c r="C1945" s="3" t="s">
        <v>10</v>
      </c>
      <c r="D1945" s="4">
        <v>43481</v>
      </c>
      <c r="E1945" s="2">
        <v>7949</v>
      </c>
      <c r="F1945" s="3" t="s">
        <v>2</v>
      </c>
      <c r="G1945" s="3" t="s">
        <v>1</v>
      </c>
      <c r="H1945" s="3" t="s">
        <v>0</v>
      </c>
      <c r="I1945" s="2">
        <v>2018</v>
      </c>
      <c r="J1945" s="2">
        <v>1200</v>
      </c>
      <c r="K1945" s="2">
        <v>125</v>
      </c>
      <c r="L1945" s="2">
        <v>0.7</v>
      </c>
      <c r="M1945" s="1">
        <v>0.26</v>
      </c>
      <c r="N1945" s="1">
        <v>3.9999999999999998E-6</v>
      </c>
      <c r="O1945" s="1">
        <v>8.9999999999999993E-3</v>
      </c>
      <c r="P1945" s="1">
        <v>3.9999999999999998E-7</v>
      </c>
      <c r="Q1945" s="1">
        <v>3.2870368699788398E-2</v>
      </c>
      <c r="R1945" s="1">
        <v>1.31944438037912E-3</v>
      </c>
      <c r="S1945" s="16">
        <f t="shared" si="210"/>
        <v>0.50824074177166656</v>
      </c>
      <c r="T1945" s="16">
        <f t="shared" si="211"/>
        <v>2.5436111029926281E-2</v>
      </c>
      <c r="U1945" s="5">
        <f t="shared" si="212"/>
        <v>1.3924403884155248E-3</v>
      </c>
      <c r="V1945" s="18">
        <f t="shared" si="213"/>
        <v>6.9687975424455561E-5</v>
      </c>
      <c r="W1945" s="18">
        <f t="shared" si="214"/>
        <v>6.4112937390499125E-5</v>
      </c>
      <c r="X1945" s="5">
        <f>LOOKUP(G704,'Load Factor Adjustment'!$A$2:$A$15,'Load Factor Adjustment'!$D$2:$D$15)</f>
        <v>0.68571428571428572</v>
      </c>
      <c r="Y1945" s="5">
        <f t="shared" si="215"/>
        <v>9.548162663420742E-4</v>
      </c>
      <c r="Z1945" s="18">
        <f t="shared" si="216"/>
        <v>4.396315706777083E-5</v>
      </c>
    </row>
    <row r="1946" spans="1:26" ht="15" customHeight="1" x14ac:dyDescent="0.25">
      <c r="A1946" s="2">
        <v>2018</v>
      </c>
      <c r="B1946" s="2">
        <v>3053</v>
      </c>
      <c r="C1946" s="3" t="s">
        <v>10</v>
      </c>
      <c r="D1946" s="4">
        <v>43481</v>
      </c>
      <c r="E1946" s="2">
        <v>7945</v>
      </c>
      <c r="F1946" s="3" t="s">
        <v>5</v>
      </c>
      <c r="G1946" s="3" t="s">
        <v>1</v>
      </c>
      <c r="H1946" s="3" t="s">
        <v>6</v>
      </c>
      <c r="I1946" s="2">
        <v>2005</v>
      </c>
      <c r="J1946" s="2">
        <v>1200</v>
      </c>
      <c r="K1946" s="2">
        <v>120</v>
      </c>
      <c r="L1946" s="2">
        <v>0.7</v>
      </c>
      <c r="M1946" s="1">
        <v>4.1500000000000004</v>
      </c>
      <c r="N1946" s="1">
        <v>6.0000000000000002E-5</v>
      </c>
      <c r="O1946" s="1">
        <v>0.128</v>
      </c>
      <c r="P1946" s="1">
        <v>9.3999999999999998E-6</v>
      </c>
      <c r="Q1946" s="1">
        <v>0.54111111047145499</v>
      </c>
      <c r="R1946" s="1">
        <v>2.6755555410305401E-2</v>
      </c>
      <c r="S1946" s="16"/>
      <c r="T1946" s="16"/>
      <c r="U1946" s="5"/>
      <c r="V1946" s="18"/>
      <c r="W1946" s="18"/>
      <c r="X1946" s="5"/>
      <c r="Y1946" s="5"/>
      <c r="Z1946" s="18"/>
    </row>
    <row r="1947" spans="1:26" x14ac:dyDescent="0.25">
      <c r="A1947" s="2">
        <v>2018</v>
      </c>
      <c r="B1947" s="2">
        <v>3053</v>
      </c>
      <c r="C1947" s="3" t="s">
        <v>10</v>
      </c>
      <c r="D1947" s="4">
        <v>43481</v>
      </c>
      <c r="E1947" s="2">
        <v>7946</v>
      </c>
      <c r="F1947" s="3" t="s">
        <v>2</v>
      </c>
      <c r="G1947" s="3" t="s">
        <v>1</v>
      </c>
      <c r="H1947" s="3" t="s">
        <v>0</v>
      </c>
      <c r="I1947" s="2">
        <v>2018</v>
      </c>
      <c r="J1947" s="2">
        <v>1200</v>
      </c>
      <c r="K1947" s="2">
        <v>125</v>
      </c>
      <c r="L1947" s="2">
        <v>0.7</v>
      </c>
      <c r="M1947" s="1">
        <v>0.26</v>
      </c>
      <c r="N1947" s="1">
        <v>3.9999999999999998E-6</v>
      </c>
      <c r="O1947" s="1">
        <v>8.9999999999999993E-3</v>
      </c>
      <c r="P1947" s="1">
        <v>3.9999999999999998E-7</v>
      </c>
      <c r="Q1947" s="1">
        <v>3.2870368699788398E-2</v>
      </c>
      <c r="R1947" s="1">
        <v>1.31944438037912E-3</v>
      </c>
      <c r="S1947" s="16">
        <f t="shared" si="210"/>
        <v>0.50824074177166656</v>
      </c>
      <c r="T1947" s="16">
        <f t="shared" si="211"/>
        <v>2.5436111029926281E-2</v>
      </c>
      <c r="U1947" s="5">
        <f t="shared" si="212"/>
        <v>1.3924403884155248E-3</v>
      </c>
      <c r="V1947" s="18">
        <f t="shared" si="213"/>
        <v>6.9687975424455561E-5</v>
      </c>
      <c r="W1947" s="18">
        <f t="shared" si="214"/>
        <v>6.4112937390499125E-5</v>
      </c>
      <c r="X1947" s="5">
        <f>LOOKUP(G706,'Load Factor Adjustment'!$A$2:$A$15,'Load Factor Adjustment'!$D$2:$D$15)</f>
        <v>0.68571428571428572</v>
      </c>
      <c r="Y1947" s="5">
        <f t="shared" si="215"/>
        <v>9.548162663420742E-4</v>
      </c>
      <c r="Z1947" s="18">
        <f t="shared" si="216"/>
        <v>4.396315706777083E-5</v>
      </c>
    </row>
    <row r="1948" spans="1:26" ht="15" customHeight="1" x14ac:dyDescent="0.25">
      <c r="A1948" s="2">
        <v>2018</v>
      </c>
      <c r="B1948" s="2">
        <v>3054</v>
      </c>
      <c r="C1948" s="3" t="s">
        <v>10</v>
      </c>
      <c r="D1948" s="4">
        <v>43488</v>
      </c>
      <c r="E1948" s="2">
        <v>7943</v>
      </c>
      <c r="F1948" s="3" t="s">
        <v>5</v>
      </c>
      <c r="G1948" s="3" t="s">
        <v>1</v>
      </c>
      <c r="H1948" s="3" t="s">
        <v>4</v>
      </c>
      <c r="I1948" s="2">
        <v>1958</v>
      </c>
      <c r="J1948" s="2">
        <v>100</v>
      </c>
      <c r="K1948" s="2">
        <v>56</v>
      </c>
      <c r="L1948" s="2">
        <v>0.7</v>
      </c>
      <c r="M1948" s="1">
        <v>12.09</v>
      </c>
      <c r="N1948" s="1">
        <v>2.7999999999999998E-4</v>
      </c>
      <c r="O1948" s="1">
        <v>0.60499999999999998</v>
      </c>
      <c r="P1948" s="1">
        <v>4.3999999999999999E-5</v>
      </c>
      <c r="Q1948" s="1">
        <v>6.0104938117399198E-2</v>
      </c>
      <c r="R1948" s="1">
        <v>3.8500000265033101E-3</v>
      </c>
      <c r="S1948" s="16"/>
      <c r="T1948" s="16"/>
      <c r="U1948" s="5"/>
      <c r="V1948" s="18"/>
      <c r="W1948" s="18"/>
      <c r="X1948" s="5"/>
      <c r="Y1948" s="5"/>
      <c r="Z1948" s="18"/>
    </row>
    <row r="1949" spans="1:26" x14ac:dyDescent="0.25">
      <c r="A1949" s="2">
        <v>2018</v>
      </c>
      <c r="B1949" s="2">
        <v>3054</v>
      </c>
      <c r="C1949" s="3" t="s">
        <v>10</v>
      </c>
      <c r="D1949" s="4">
        <v>43488</v>
      </c>
      <c r="E1949" s="2">
        <v>7944</v>
      </c>
      <c r="F1949" s="3" t="s">
        <v>2</v>
      </c>
      <c r="G1949" s="3" t="s">
        <v>1</v>
      </c>
      <c r="H1949" s="3" t="s">
        <v>0</v>
      </c>
      <c r="I1949" s="2">
        <v>2018</v>
      </c>
      <c r="J1949" s="2">
        <v>100</v>
      </c>
      <c r="K1949" s="2">
        <v>63</v>
      </c>
      <c r="L1949" s="2">
        <v>0.7</v>
      </c>
      <c r="M1949" s="1">
        <v>2.74</v>
      </c>
      <c r="N1949" s="1">
        <v>3.6000000000000001E-5</v>
      </c>
      <c r="O1949" s="1">
        <v>8.9999999999999993E-3</v>
      </c>
      <c r="P1949" s="1">
        <v>8.9999999999999996E-7</v>
      </c>
      <c r="Q1949" s="1">
        <v>1.3406944265579699E-2</v>
      </c>
      <c r="R1949" s="1">
        <v>4.5937497273560502E-5</v>
      </c>
      <c r="S1949" s="16">
        <f t="shared" si="210"/>
        <v>4.6697993851819497E-2</v>
      </c>
      <c r="T1949" s="16">
        <f t="shared" si="211"/>
        <v>3.8040625292297494E-3</v>
      </c>
      <c r="U1949" s="5">
        <f t="shared" si="212"/>
        <v>1.2793970918306713E-4</v>
      </c>
      <c r="V1949" s="18">
        <f t="shared" si="213"/>
        <v>1.0422089121177395E-5</v>
      </c>
      <c r="W1949" s="18">
        <f t="shared" si="214"/>
        <v>9.5883219914832035E-6</v>
      </c>
      <c r="X1949" s="5">
        <f>LOOKUP(G708,'Load Factor Adjustment'!$A$2:$A$15,'Load Factor Adjustment'!$D$2:$D$15)</f>
        <v>0.68571428571428572</v>
      </c>
      <c r="Y1949" s="5">
        <f t="shared" si="215"/>
        <v>8.7730086296960316E-5</v>
      </c>
      <c r="Z1949" s="18">
        <f t="shared" si="216"/>
        <v>6.5748493655884824E-6</v>
      </c>
    </row>
    <row r="1950" spans="1:26" ht="15" customHeight="1" x14ac:dyDescent="0.25">
      <c r="A1950" s="2">
        <v>2018</v>
      </c>
      <c r="B1950" s="2">
        <v>3055</v>
      </c>
      <c r="C1950" s="3" t="s">
        <v>10</v>
      </c>
      <c r="D1950" s="4">
        <v>43444</v>
      </c>
      <c r="E1950" s="2">
        <v>7940</v>
      </c>
      <c r="F1950" s="3" t="s">
        <v>5</v>
      </c>
      <c r="G1950" s="3" t="s">
        <v>1</v>
      </c>
      <c r="H1950" s="3" t="s">
        <v>4</v>
      </c>
      <c r="I1950" s="2">
        <v>1982</v>
      </c>
      <c r="J1950" s="2">
        <v>600</v>
      </c>
      <c r="K1950" s="2">
        <v>91</v>
      </c>
      <c r="L1950" s="2">
        <v>0.7</v>
      </c>
      <c r="M1950" s="1">
        <v>12.09</v>
      </c>
      <c r="N1950" s="1">
        <v>2.7999999999999998E-4</v>
      </c>
      <c r="O1950" s="1">
        <v>0.60499999999999998</v>
      </c>
      <c r="P1950" s="1">
        <v>4.3999999999999999E-5</v>
      </c>
      <c r="Q1950" s="1">
        <v>0.65090277690224796</v>
      </c>
      <c r="R1950" s="1">
        <v>4.7732870534781598E-2</v>
      </c>
      <c r="S1950" s="16"/>
      <c r="T1950" s="16"/>
      <c r="U1950" s="5"/>
      <c r="V1950" s="18"/>
      <c r="W1950" s="18"/>
      <c r="X1950" s="5"/>
      <c r="Y1950" s="5"/>
      <c r="Z1950" s="18"/>
    </row>
    <row r="1951" spans="1:26" x14ac:dyDescent="0.25">
      <c r="A1951" s="2">
        <v>2018</v>
      </c>
      <c r="B1951" s="2">
        <v>3055</v>
      </c>
      <c r="C1951" s="3" t="s">
        <v>10</v>
      </c>
      <c r="D1951" s="4">
        <v>43444</v>
      </c>
      <c r="E1951" s="2">
        <v>7941</v>
      </c>
      <c r="F1951" s="3" t="s">
        <v>2</v>
      </c>
      <c r="G1951" s="3" t="s">
        <v>1</v>
      </c>
      <c r="H1951" s="3" t="s">
        <v>0</v>
      </c>
      <c r="I1951" s="2">
        <v>2018</v>
      </c>
      <c r="J1951" s="2">
        <v>600</v>
      </c>
      <c r="K1951" s="2">
        <v>100</v>
      </c>
      <c r="L1951" s="2">
        <v>0.7</v>
      </c>
      <c r="M1951" s="1">
        <v>0.26</v>
      </c>
      <c r="N1951" s="1">
        <v>3.9999999999999998E-6</v>
      </c>
      <c r="O1951" s="1">
        <v>8.9999999999999993E-3</v>
      </c>
      <c r="P1951" s="1">
        <v>3.9999999999999998E-7</v>
      </c>
      <c r="Q1951" s="1">
        <v>1.25925919352235E-2</v>
      </c>
      <c r="R1951" s="1">
        <v>4.7222219689297101E-4</v>
      </c>
      <c r="S1951" s="16">
        <f t="shared" si="210"/>
        <v>0.63831018496702441</v>
      </c>
      <c r="T1951" s="16">
        <f t="shared" si="211"/>
        <v>4.7260648337888629E-2</v>
      </c>
      <c r="U1951" s="5">
        <f t="shared" si="212"/>
        <v>1.7487950273069161E-3</v>
      </c>
      <c r="V1951" s="18">
        <f t="shared" si="213"/>
        <v>1.2948122832298254E-4</v>
      </c>
      <c r="W1951" s="18">
        <f t="shared" si="214"/>
        <v>1.1912273005714395E-4</v>
      </c>
      <c r="X1951" s="5">
        <f>LOOKUP(G710,'Load Factor Adjustment'!$A$2:$A$15,'Load Factor Adjustment'!$D$2:$D$15)</f>
        <v>0.68571428571428572</v>
      </c>
      <c r="Y1951" s="5">
        <f t="shared" si="215"/>
        <v>1.1991737330104568E-3</v>
      </c>
      <c r="Z1951" s="18">
        <f t="shared" si="216"/>
        <v>8.168415775347013E-5</v>
      </c>
    </row>
    <row r="1952" spans="1:26" ht="15" customHeight="1" x14ac:dyDescent="0.25">
      <c r="A1952" s="2">
        <v>2018</v>
      </c>
      <c r="B1952" s="2">
        <v>3056</v>
      </c>
      <c r="C1952" s="3" t="s">
        <v>10</v>
      </c>
      <c r="D1952" s="4">
        <v>43431</v>
      </c>
      <c r="E1952" s="2">
        <v>7936</v>
      </c>
      <c r="F1952" s="3" t="s">
        <v>5</v>
      </c>
      <c r="G1952" s="3" t="s">
        <v>1</v>
      </c>
      <c r="H1952" s="3" t="s">
        <v>4</v>
      </c>
      <c r="I1952" s="2">
        <v>1977</v>
      </c>
      <c r="J1952" s="2">
        <v>300</v>
      </c>
      <c r="K1952" s="2">
        <v>63</v>
      </c>
      <c r="L1952" s="2">
        <v>0.7</v>
      </c>
      <c r="M1952" s="1">
        <v>12.09</v>
      </c>
      <c r="N1952" s="1">
        <v>2.7999999999999998E-4</v>
      </c>
      <c r="O1952" s="1">
        <v>0.60499999999999998</v>
      </c>
      <c r="P1952" s="1">
        <v>4.3999999999999999E-5</v>
      </c>
      <c r="Q1952" s="1">
        <v>0.22531249969693201</v>
      </c>
      <c r="R1952" s="1">
        <v>1.6522916723578199E-2</v>
      </c>
      <c r="S1952" s="16"/>
      <c r="T1952" s="16"/>
      <c r="U1952" s="5"/>
      <c r="V1952" s="18"/>
      <c r="W1952" s="18"/>
      <c r="X1952" s="5"/>
      <c r="Y1952" s="5"/>
      <c r="Z1952" s="18"/>
    </row>
    <row r="1953" spans="1:26" x14ac:dyDescent="0.25">
      <c r="A1953" s="2">
        <v>2018</v>
      </c>
      <c r="B1953" s="2">
        <v>3056</v>
      </c>
      <c r="C1953" s="3" t="s">
        <v>10</v>
      </c>
      <c r="D1953" s="4">
        <v>43431</v>
      </c>
      <c r="E1953" s="2">
        <v>7937</v>
      </c>
      <c r="F1953" s="3" t="s">
        <v>2</v>
      </c>
      <c r="G1953" s="3" t="s">
        <v>1</v>
      </c>
      <c r="H1953" s="3" t="s">
        <v>0</v>
      </c>
      <c r="I1953" s="2">
        <v>2018</v>
      </c>
      <c r="J1953" s="2">
        <v>300</v>
      </c>
      <c r="K1953" s="2">
        <v>74</v>
      </c>
      <c r="L1953" s="2">
        <v>0.7</v>
      </c>
      <c r="M1953" s="1">
        <v>2.74</v>
      </c>
      <c r="N1953" s="1">
        <v>3.6000000000000001E-5</v>
      </c>
      <c r="O1953" s="1">
        <v>8.9999999999999993E-3</v>
      </c>
      <c r="P1953" s="1">
        <v>8.9999999999999996E-7</v>
      </c>
      <c r="Q1953" s="1">
        <v>4.7860184566210003E-2</v>
      </c>
      <c r="R1953" s="1">
        <v>1.7729165636826301E-4</v>
      </c>
      <c r="S1953" s="16">
        <f t="shared" si="210"/>
        <v>0.17745231513072202</v>
      </c>
      <c r="T1953" s="16">
        <f t="shared" si="211"/>
        <v>1.6345625067209938E-2</v>
      </c>
      <c r="U1953" s="5">
        <f t="shared" si="212"/>
        <v>4.8617072638553979E-4</v>
      </c>
      <c r="V1953" s="18">
        <f t="shared" si="213"/>
        <v>4.4782534430712161E-5</v>
      </c>
      <c r="W1953" s="18">
        <f t="shared" si="214"/>
        <v>4.1199931676255191E-5</v>
      </c>
      <c r="X1953" s="5">
        <f>LOOKUP(G712,'Load Factor Adjustment'!$A$2:$A$15,'Load Factor Adjustment'!$D$2:$D$15)</f>
        <v>0.68571428571428572</v>
      </c>
      <c r="Y1953" s="5">
        <f t="shared" si="215"/>
        <v>3.3337421237865584E-4</v>
      </c>
      <c r="Z1953" s="18">
        <f t="shared" si="216"/>
        <v>2.8251381720860702E-5</v>
      </c>
    </row>
    <row r="1954" spans="1:26" ht="15" customHeight="1" x14ac:dyDescent="0.25">
      <c r="A1954" s="2">
        <v>2017</v>
      </c>
      <c r="B1954" s="2">
        <v>3057</v>
      </c>
      <c r="C1954" s="3" t="s">
        <v>10</v>
      </c>
      <c r="D1954" s="4">
        <v>43445</v>
      </c>
      <c r="E1954" s="2">
        <v>7934</v>
      </c>
      <c r="F1954" s="3" t="s">
        <v>5</v>
      </c>
      <c r="G1954" s="3" t="s">
        <v>1</v>
      </c>
      <c r="H1954" s="3" t="s">
        <v>4</v>
      </c>
      <c r="I1954" s="2">
        <v>1984</v>
      </c>
      <c r="J1954" s="2">
        <v>500</v>
      </c>
      <c r="K1954" s="2">
        <v>67</v>
      </c>
      <c r="L1954" s="2">
        <v>0.7</v>
      </c>
      <c r="M1954" s="1">
        <v>12.09</v>
      </c>
      <c r="N1954" s="1">
        <v>2.7999999999999998E-4</v>
      </c>
      <c r="O1954" s="1">
        <v>0.60499999999999998</v>
      </c>
      <c r="P1954" s="1">
        <v>4.3999999999999999E-5</v>
      </c>
      <c r="Q1954" s="1">
        <v>0.39936342538874198</v>
      </c>
      <c r="R1954" s="1">
        <v>2.92866513354429E-2</v>
      </c>
      <c r="S1954" s="16"/>
      <c r="T1954" s="16"/>
      <c r="U1954" s="5"/>
      <c r="V1954" s="18"/>
      <c r="W1954" s="18"/>
      <c r="X1954" s="5"/>
      <c r="Y1954" s="5"/>
      <c r="Z1954" s="18"/>
    </row>
    <row r="1955" spans="1:26" x14ac:dyDescent="0.25">
      <c r="A1955" s="2">
        <v>2017</v>
      </c>
      <c r="B1955" s="2">
        <v>3057</v>
      </c>
      <c r="C1955" s="3" t="s">
        <v>10</v>
      </c>
      <c r="D1955" s="4">
        <v>43445</v>
      </c>
      <c r="E1955" s="2">
        <v>7935</v>
      </c>
      <c r="F1955" s="3" t="s">
        <v>2</v>
      </c>
      <c r="G1955" s="3" t="s">
        <v>1</v>
      </c>
      <c r="H1955" s="3" t="s">
        <v>0</v>
      </c>
      <c r="I1955" s="2">
        <v>2017</v>
      </c>
      <c r="J1955" s="2">
        <v>500</v>
      </c>
      <c r="K1955" s="2">
        <v>74</v>
      </c>
      <c r="L1955" s="2">
        <v>0.7</v>
      </c>
      <c r="M1955" s="1">
        <v>2.74</v>
      </c>
      <c r="N1955" s="1">
        <v>3.6000000000000001E-5</v>
      </c>
      <c r="O1955" s="1">
        <v>8.9999999999999993E-3</v>
      </c>
      <c r="P1955" s="1">
        <v>8.9999999999999996E-7</v>
      </c>
      <c r="Q1955" s="1">
        <v>8.0794752073644893E-2</v>
      </c>
      <c r="R1955" s="1">
        <v>3.2118053723996601E-4</v>
      </c>
      <c r="S1955" s="16">
        <f t="shared" si="210"/>
        <v>0.31856867331509708</v>
      </c>
      <c r="T1955" s="16">
        <f t="shared" si="211"/>
        <v>2.8965470798202934E-2</v>
      </c>
      <c r="U1955" s="5">
        <f t="shared" si="212"/>
        <v>8.727908857947865E-4</v>
      </c>
      <c r="V1955" s="18">
        <f t="shared" si="213"/>
        <v>7.9357454241651881E-5</v>
      </c>
      <c r="W1955" s="18">
        <f t="shared" si="214"/>
        <v>7.300885790231973E-5</v>
      </c>
      <c r="X1955" s="5">
        <f>LOOKUP(G714,'Load Factor Adjustment'!$A$2:$A$15,'Load Factor Adjustment'!$D$2:$D$15)</f>
        <v>0.68571428571428572</v>
      </c>
      <c r="Y1955" s="5">
        <f t="shared" si="215"/>
        <v>5.9848517883071071E-4</v>
      </c>
      <c r="Z1955" s="18">
        <f t="shared" si="216"/>
        <v>5.0063216847304956E-5</v>
      </c>
    </row>
    <row r="1956" spans="1:26" ht="15" customHeight="1" x14ac:dyDescent="0.25">
      <c r="A1956" s="2">
        <v>2018</v>
      </c>
      <c r="B1956" s="2">
        <v>3058</v>
      </c>
      <c r="C1956" s="3" t="s">
        <v>10</v>
      </c>
      <c r="D1956" s="4">
        <v>43473</v>
      </c>
      <c r="E1956" s="2">
        <v>7931</v>
      </c>
      <c r="F1956" s="3" t="s">
        <v>5</v>
      </c>
      <c r="G1956" s="3" t="s">
        <v>1</v>
      </c>
      <c r="H1956" s="3" t="s">
        <v>6</v>
      </c>
      <c r="I1956" s="2">
        <v>2006</v>
      </c>
      <c r="J1956" s="2">
        <v>1000</v>
      </c>
      <c r="K1956" s="2">
        <v>114</v>
      </c>
      <c r="L1956" s="2">
        <v>0.7</v>
      </c>
      <c r="M1956" s="1">
        <v>4.1500000000000004</v>
      </c>
      <c r="N1956" s="1">
        <v>6.0000000000000002E-5</v>
      </c>
      <c r="O1956" s="1">
        <v>0.128</v>
      </c>
      <c r="P1956" s="1">
        <v>9.3999999999999998E-6</v>
      </c>
      <c r="Q1956" s="1">
        <v>0.42837962912323502</v>
      </c>
      <c r="R1956" s="1">
        <v>2.1181481366491801E-2</v>
      </c>
      <c r="S1956" s="16"/>
      <c r="T1956" s="16"/>
      <c r="U1956" s="5"/>
      <c r="V1956" s="18"/>
      <c r="W1956" s="18"/>
      <c r="X1956" s="5"/>
      <c r="Y1956" s="5"/>
      <c r="Z1956" s="18"/>
    </row>
    <row r="1957" spans="1:26" x14ac:dyDescent="0.25">
      <c r="A1957" s="2">
        <v>2018</v>
      </c>
      <c r="B1957" s="2">
        <v>3058</v>
      </c>
      <c r="C1957" s="3" t="s">
        <v>10</v>
      </c>
      <c r="D1957" s="4">
        <v>43473</v>
      </c>
      <c r="E1957" s="2">
        <v>7932</v>
      </c>
      <c r="F1957" s="3" t="s">
        <v>2</v>
      </c>
      <c r="G1957" s="3" t="s">
        <v>1</v>
      </c>
      <c r="H1957" s="3" t="s">
        <v>0</v>
      </c>
      <c r="I1957" s="2">
        <v>2017</v>
      </c>
      <c r="J1957" s="2">
        <v>1000</v>
      </c>
      <c r="K1957" s="2">
        <v>115</v>
      </c>
      <c r="L1957" s="2">
        <v>0.7</v>
      </c>
      <c r="M1957" s="1">
        <v>0.26</v>
      </c>
      <c r="N1957" s="1">
        <v>3.9999999999999998E-6</v>
      </c>
      <c r="O1957" s="1">
        <v>8.9999999999999993E-3</v>
      </c>
      <c r="P1957" s="1">
        <v>3.9999999999999998E-7</v>
      </c>
      <c r="Q1957" s="1">
        <v>2.4845677738506902E-2</v>
      </c>
      <c r="R1957" s="1">
        <v>9.7608019798650397E-4</v>
      </c>
      <c r="S1957" s="16">
        <f t="shared" si="210"/>
        <v>0.40353395138472814</v>
      </c>
      <c r="T1957" s="16">
        <f t="shared" si="211"/>
        <v>2.0205401168505298E-2</v>
      </c>
      <c r="U1957" s="5">
        <f t="shared" si="212"/>
        <v>1.1055724695472004E-3</v>
      </c>
      <c r="V1957" s="18">
        <f t="shared" si="213"/>
        <v>5.5357263475356982E-5</v>
      </c>
      <c r="W1957" s="18">
        <f t="shared" si="214"/>
        <v>5.0928682397328427E-5</v>
      </c>
      <c r="X1957" s="5">
        <f>LOOKUP(G716,'Load Factor Adjustment'!$A$2:$A$15,'Load Factor Adjustment'!$D$2:$D$15)</f>
        <v>0.68571428571428572</v>
      </c>
      <c r="Y1957" s="5">
        <f t="shared" si="215"/>
        <v>7.5810683626093738E-4</v>
      </c>
      <c r="Z1957" s="18">
        <f t="shared" si="216"/>
        <v>3.492252507245378E-5</v>
      </c>
    </row>
    <row r="1958" spans="1:26" ht="15" customHeight="1" x14ac:dyDescent="0.25">
      <c r="A1958" s="2">
        <v>2018</v>
      </c>
      <c r="B1958" s="2">
        <v>3059</v>
      </c>
      <c r="C1958" s="3" t="s">
        <v>10</v>
      </c>
      <c r="D1958" s="4">
        <v>43468</v>
      </c>
      <c r="E1958" s="2">
        <v>7929</v>
      </c>
      <c r="F1958" s="3" t="s">
        <v>5</v>
      </c>
      <c r="G1958" s="3" t="s">
        <v>1</v>
      </c>
      <c r="H1958" s="3" t="s">
        <v>4</v>
      </c>
      <c r="I1958" s="2">
        <v>1964</v>
      </c>
      <c r="J1958" s="2">
        <v>150</v>
      </c>
      <c r="K1958" s="2">
        <v>60</v>
      </c>
      <c r="L1958" s="2">
        <v>0.7</v>
      </c>
      <c r="M1958" s="1">
        <v>12.09</v>
      </c>
      <c r="N1958" s="1">
        <v>2.7999999999999998E-4</v>
      </c>
      <c r="O1958" s="1">
        <v>0.60499999999999998</v>
      </c>
      <c r="P1958" s="1">
        <v>4.3999999999999999E-5</v>
      </c>
      <c r="Q1958" s="1">
        <v>0.10116666646306401</v>
      </c>
      <c r="R1958" s="1">
        <v>6.90555559153006E-3</v>
      </c>
      <c r="S1958" s="16"/>
      <c r="T1958" s="16"/>
      <c r="U1958" s="5"/>
      <c r="V1958" s="18"/>
      <c r="W1958" s="18"/>
      <c r="X1958" s="5"/>
      <c r="Y1958" s="5"/>
      <c r="Z1958" s="18"/>
    </row>
    <row r="1959" spans="1:26" x14ac:dyDescent="0.25">
      <c r="A1959" s="2">
        <v>2018</v>
      </c>
      <c r="B1959" s="2">
        <v>3059</v>
      </c>
      <c r="C1959" s="3" t="s">
        <v>10</v>
      </c>
      <c r="D1959" s="4">
        <v>43468</v>
      </c>
      <c r="E1959" s="2">
        <v>7930</v>
      </c>
      <c r="F1959" s="3" t="s">
        <v>2</v>
      </c>
      <c r="G1959" s="3" t="s">
        <v>1</v>
      </c>
      <c r="H1959" s="3" t="s">
        <v>0</v>
      </c>
      <c r="I1959" s="2">
        <v>2018</v>
      </c>
      <c r="J1959" s="2">
        <v>150</v>
      </c>
      <c r="K1959" s="2">
        <v>70</v>
      </c>
      <c r="L1959" s="2">
        <v>0.7</v>
      </c>
      <c r="M1959" s="1">
        <v>2.74</v>
      </c>
      <c r="N1959" s="1">
        <v>3.6000000000000001E-5</v>
      </c>
      <c r="O1959" s="1">
        <v>8.9999999999999993E-3</v>
      </c>
      <c r="P1959" s="1">
        <v>8.9999999999999996E-7</v>
      </c>
      <c r="Q1959" s="1">
        <v>2.2417823777303499E-2</v>
      </c>
      <c r="R1959" s="1">
        <v>7.8385412040900696E-5</v>
      </c>
      <c r="S1959" s="16">
        <f t="shared" si="210"/>
        <v>7.8748842685760503E-2</v>
      </c>
      <c r="T1959" s="16">
        <f t="shared" si="211"/>
        <v>6.8271701794891592E-3</v>
      </c>
      <c r="U1959" s="5">
        <f t="shared" si="212"/>
        <v>2.1575025393359042E-4</v>
      </c>
      <c r="V1959" s="18">
        <f t="shared" si="213"/>
        <v>1.8704575834216873E-5</v>
      </c>
      <c r="W1959" s="18">
        <f t="shared" si="214"/>
        <v>1.7208209767479525E-5</v>
      </c>
      <c r="X1959" s="5">
        <f>LOOKUP(G718,'Load Factor Adjustment'!$A$2:$A$15,'Load Factor Adjustment'!$D$2:$D$15)</f>
        <v>0.68571428571428572</v>
      </c>
      <c r="Y1959" s="5">
        <f t="shared" si="215"/>
        <v>1.4794303126874773E-4</v>
      </c>
      <c r="Z1959" s="18">
        <f t="shared" si="216"/>
        <v>1.1799915269128816E-5</v>
      </c>
    </row>
    <row r="1960" spans="1:26" ht="15" customHeight="1" x14ac:dyDescent="0.25">
      <c r="A1960" s="2">
        <v>2018</v>
      </c>
      <c r="B1960" s="2">
        <v>3060</v>
      </c>
      <c r="C1960" s="3" t="s">
        <v>10</v>
      </c>
      <c r="D1960" s="4">
        <v>43473</v>
      </c>
      <c r="E1960" s="2">
        <v>7927</v>
      </c>
      <c r="F1960" s="3" t="s">
        <v>5</v>
      </c>
      <c r="G1960" s="3" t="s">
        <v>1</v>
      </c>
      <c r="H1960" s="3" t="s">
        <v>4</v>
      </c>
      <c r="I1960" s="2">
        <v>1988</v>
      </c>
      <c r="J1960" s="2">
        <v>1000</v>
      </c>
      <c r="K1960" s="2">
        <v>96</v>
      </c>
      <c r="L1960" s="2">
        <v>0.7</v>
      </c>
      <c r="M1960" s="1">
        <v>8.17</v>
      </c>
      <c r="N1960" s="1">
        <v>1.9000000000000001E-4</v>
      </c>
      <c r="O1960" s="1">
        <v>0.47899999999999998</v>
      </c>
      <c r="P1960" s="1">
        <v>3.6100000000000003E-5</v>
      </c>
      <c r="Q1960" s="1">
        <v>0.77407407197785905</v>
      </c>
      <c r="R1960" s="1">
        <v>6.7570367953551896E-2</v>
      </c>
      <c r="S1960" s="16"/>
      <c r="T1960" s="16"/>
      <c r="U1960" s="5"/>
      <c r="V1960" s="18"/>
      <c r="W1960" s="18"/>
      <c r="X1960" s="5"/>
      <c r="Y1960" s="5"/>
      <c r="Z1960" s="18"/>
    </row>
    <row r="1961" spans="1:26" x14ac:dyDescent="0.25">
      <c r="A1961" s="2">
        <v>2018</v>
      </c>
      <c r="B1961" s="2">
        <v>3060</v>
      </c>
      <c r="C1961" s="3" t="s">
        <v>10</v>
      </c>
      <c r="D1961" s="4">
        <v>43473</v>
      </c>
      <c r="E1961" s="2">
        <v>7928</v>
      </c>
      <c r="F1961" s="3" t="s">
        <v>2</v>
      </c>
      <c r="G1961" s="3" t="s">
        <v>1</v>
      </c>
      <c r="H1961" s="3" t="s">
        <v>0</v>
      </c>
      <c r="I1961" s="2">
        <v>2017</v>
      </c>
      <c r="J1961" s="2">
        <v>1000</v>
      </c>
      <c r="K1961" s="2">
        <v>115</v>
      </c>
      <c r="L1961" s="2">
        <v>0.7</v>
      </c>
      <c r="M1961" s="1">
        <v>0.26</v>
      </c>
      <c r="N1961" s="1">
        <v>3.9999999999999998E-6</v>
      </c>
      <c r="O1961" s="1">
        <v>8.9999999999999993E-3</v>
      </c>
      <c r="P1961" s="1">
        <v>3.9999999999999998E-7</v>
      </c>
      <c r="Q1961" s="1">
        <v>2.4845677738506902E-2</v>
      </c>
      <c r="R1961" s="1">
        <v>9.7608019798650397E-4</v>
      </c>
      <c r="S1961" s="16">
        <f t="shared" si="210"/>
        <v>0.74922839423935217</v>
      </c>
      <c r="T1961" s="16">
        <f t="shared" si="211"/>
        <v>6.659428775556539E-2</v>
      </c>
      <c r="U1961" s="5">
        <f t="shared" si="212"/>
        <v>2.0526805321626086E-3</v>
      </c>
      <c r="V1961" s="18">
        <f t="shared" si="213"/>
        <v>1.8245010343990518E-4</v>
      </c>
      <c r="W1961" s="18">
        <f t="shared" si="214"/>
        <v>1.6785409516471278E-4</v>
      </c>
      <c r="X1961" s="5">
        <f>LOOKUP(G720,'Load Factor Adjustment'!$A$2:$A$15,'Load Factor Adjustment'!$D$2:$D$15)</f>
        <v>0.68571428571428572</v>
      </c>
      <c r="Y1961" s="5">
        <f t="shared" si="215"/>
        <v>1.407552364911503E-3</v>
      </c>
      <c r="Z1961" s="18">
        <f t="shared" si="216"/>
        <v>1.1509995097008876E-4</v>
      </c>
    </row>
    <row r="1962" spans="1:26" ht="15" customHeight="1" x14ac:dyDescent="0.25">
      <c r="A1962" s="2">
        <v>2017</v>
      </c>
      <c r="B1962" s="2">
        <v>3061</v>
      </c>
      <c r="C1962" s="3" t="s">
        <v>10</v>
      </c>
      <c r="D1962" s="4">
        <v>43465</v>
      </c>
      <c r="E1962" s="2">
        <v>7925</v>
      </c>
      <c r="F1962" s="3" t="s">
        <v>5</v>
      </c>
      <c r="G1962" s="3" t="s">
        <v>1</v>
      </c>
      <c r="H1962" s="3" t="s">
        <v>4</v>
      </c>
      <c r="I1962" s="2">
        <v>1968</v>
      </c>
      <c r="J1962" s="2">
        <v>400</v>
      </c>
      <c r="K1962" s="2">
        <v>70</v>
      </c>
      <c r="L1962" s="2">
        <v>0.7</v>
      </c>
      <c r="M1962" s="1">
        <v>12.09</v>
      </c>
      <c r="N1962" s="1">
        <v>2.7999999999999998E-4</v>
      </c>
      <c r="O1962" s="1">
        <v>0.60499999999999998</v>
      </c>
      <c r="P1962" s="1">
        <v>4.3999999999999999E-5</v>
      </c>
      <c r="Q1962" s="1">
        <v>0.33379629584730702</v>
      </c>
      <c r="R1962" s="1">
        <v>2.44783951460418E-2</v>
      </c>
      <c r="S1962" s="16"/>
      <c r="T1962" s="16"/>
      <c r="U1962" s="5"/>
      <c r="V1962" s="18"/>
      <c r="W1962" s="18"/>
      <c r="X1962" s="5"/>
      <c r="Y1962" s="5"/>
      <c r="Z1962" s="18"/>
    </row>
    <row r="1963" spans="1:26" x14ac:dyDescent="0.25">
      <c r="A1963" s="2">
        <v>2017</v>
      </c>
      <c r="B1963" s="2">
        <v>3061</v>
      </c>
      <c r="C1963" s="3" t="s">
        <v>10</v>
      </c>
      <c r="D1963" s="4">
        <v>43465</v>
      </c>
      <c r="E1963" s="2">
        <v>7926</v>
      </c>
      <c r="F1963" s="3" t="s">
        <v>2</v>
      </c>
      <c r="G1963" s="3" t="s">
        <v>1</v>
      </c>
      <c r="H1963" s="3" t="s">
        <v>0</v>
      </c>
      <c r="I1963" s="2">
        <v>2018</v>
      </c>
      <c r="J1963" s="2">
        <v>400</v>
      </c>
      <c r="K1963" s="2">
        <v>74</v>
      </c>
      <c r="L1963" s="2">
        <v>0.7</v>
      </c>
      <c r="M1963" s="1">
        <v>2.74</v>
      </c>
      <c r="N1963" s="1">
        <v>3.6000000000000001E-5</v>
      </c>
      <c r="O1963" s="1">
        <v>8.9999999999999993E-3</v>
      </c>
      <c r="P1963" s="1">
        <v>8.9999999999999996E-7</v>
      </c>
      <c r="Q1963" s="1">
        <v>6.4224690540264598E-2</v>
      </c>
      <c r="R1963" s="1">
        <v>2.46666652474828E-4</v>
      </c>
      <c r="S1963" s="16">
        <f t="shared" si="210"/>
        <v>0.26957160530704244</v>
      </c>
      <c r="T1963" s="16">
        <f t="shared" si="211"/>
        <v>2.4231728493566973E-2</v>
      </c>
      <c r="U1963" s="5">
        <f t="shared" si="212"/>
        <v>7.385523433069656E-4</v>
      </c>
      <c r="V1963" s="18">
        <f t="shared" si="213"/>
        <v>6.6388297242649238E-5</v>
      </c>
      <c r="W1963" s="18">
        <f t="shared" si="214"/>
        <v>6.1077233463237307E-5</v>
      </c>
      <c r="X1963" s="5">
        <f>LOOKUP(G722,'Load Factor Adjustment'!$A$2:$A$15,'Load Factor Adjustment'!$D$2:$D$15)</f>
        <v>0.68571428571428572</v>
      </c>
      <c r="Y1963" s="5">
        <f t="shared" si="215"/>
        <v>5.0643589255334781E-4</v>
      </c>
      <c r="Z1963" s="18">
        <f t="shared" si="216"/>
        <v>4.1881531517648438E-5</v>
      </c>
    </row>
    <row r="1964" spans="1:26" ht="15" customHeight="1" x14ac:dyDescent="0.25">
      <c r="A1964" s="2">
        <v>2018</v>
      </c>
      <c r="B1964" s="2">
        <v>3062</v>
      </c>
      <c r="C1964" s="3" t="s">
        <v>10</v>
      </c>
      <c r="D1964" s="4">
        <v>43481</v>
      </c>
      <c r="E1964" s="2">
        <v>7923</v>
      </c>
      <c r="F1964" s="3" t="s">
        <v>5</v>
      </c>
      <c r="G1964" s="3" t="s">
        <v>1</v>
      </c>
      <c r="H1964" s="3" t="s">
        <v>4</v>
      </c>
      <c r="I1964" s="2">
        <v>1975</v>
      </c>
      <c r="J1964" s="2">
        <v>500</v>
      </c>
      <c r="K1964" s="2">
        <v>58</v>
      </c>
      <c r="L1964" s="2">
        <v>0.7</v>
      </c>
      <c r="M1964" s="1">
        <v>12.09</v>
      </c>
      <c r="N1964" s="1">
        <v>2.7999999999999998E-4</v>
      </c>
      <c r="O1964" s="1">
        <v>0.60499999999999998</v>
      </c>
      <c r="P1964" s="1">
        <v>4.3999999999999999E-5</v>
      </c>
      <c r="Q1964" s="1">
        <v>0.34571759212756797</v>
      </c>
      <c r="R1964" s="1">
        <v>2.5352623544114699E-2</v>
      </c>
      <c r="S1964" s="16"/>
      <c r="T1964" s="16"/>
      <c r="U1964" s="5"/>
      <c r="V1964" s="18"/>
      <c r="W1964" s="18"/>
      <c r="X1964" s="5"/>
      <c r="Y1964" s="5"/>
      <c r="Z1964" s="18"/>
    </row>
    <row r="1965" spans="1:26" x14ac:dyDescent="0.25">
      <c r="A1965" s="2">
        <v>2018</v>
      </c>
      <c r="B1965" s="2">
        <v>3062</v>
      </c>
      <c r="C1965" s="3" t="s">
        <v>10</v>
      </c>
      <c r="D1965" s="4">
        <v>43481</v>
      </c>
      <c r="E1965" s="2">
        <v>7924</v>
      </c>
      <c r="F1965" s="3" t="s">
        <v>2</v>
      </c>
      <c r="G1965" s="3" t="s">
        <v>1</v>
      </c>
      <c r="H1965" s="3" t="s">
        <v>0</v>
      </c>
      <c r="I1965" s="2">
        <v>2016</v>
      </c>
      <c r="J1965" s="2">
        <v>500</v>
      </c>
      <c r="K1965" s="2">
        <v>56</v>
      </c>
      <c r="L1965" s="2">
        <v>0.7</v>
      </c>
      <c r="M1965" s="1">
        <v>2.74</v>
      </c>
      <c r="N1965" s="1">
        <v>3.6000000000000001E-5</v>
      </c>
      <c r="O1965" s="1">
        <v>8.9999999999999993E-3</v>
      </c>
      <c r="P1965" s="1">
        <v>8.9999999999999996E-7</v>
      </c>
      <c r="Q1965" s="1">
        <v>6.1141974542217703E-2</v>
      </c>
      <c r="R1965" s="1">
        <v>2.4305554169510901E-4</v>
      </c>
      <c r="S1965" s="16">
        <f t="shared" si="210"/>
        <v>0.28457561758535027</v>
      </c>
      <c r="T1965" s="16">
        <f t="shared" si="211"/>
        <v>2.5109568002419591E-2</v>
      </c>
      <c r="U1965" s="5">
        <f t="shared" si="212"/>
        <v>7.7965922626123364E-4</v>
      </c>
      <c r="V1965" s="18">
        <f t="shared" si="213"/>
        <v>6.8793336992930391E-5</v>
      </c>
      <c r="W1965" s="18">
        <f t="shared" si="214"/>
        <v>6.3289870033495969E-5</v>
      </c>
      <c r="X1965" s="5">
        <f>LOOKUP(G724,'Load Factor Adjustment'!$A$2:$A$15,'Load Factor Adjustment'!$D$2:$D$15)</f>
        <v>0.68571428571428572</v>
      </c>
      <c r="Y1965" s="5">
        <f t="shared" si="215"/>
        <v>5.3462346943627449E-4</v>
      </c>
      <c r="Z1965" s="18">
        <f t="shared" si="216"/>
        <v>4.3398768022968661E-5</v>
      </c>
    </row>
    <row r="1966" spans="1:26" ht="15" customHeight="1" x14ac:dyDescent="0.25">
      <c r="A1966" s="2">
        <v>2018</v>
      </c>
      <c r="B1966" s="2">
        <v>3063</v>
      </c>
      <c r="C1966" s="3" t="s">
        <v>7</v>
      </c>
      <c r="D1966" s="4">
        <v>43447</v>
      </c>
      <c r="E1966" s="2">
        <v>7988</v>
      </c>
      <c r="F1966" s="3" t="s">
        <v>5</v>
      </c>
      <c r="G1966" s="3" t="s">
        <v>1</v>
      </c>
      <c r="H1966" s="3" t="s">
        <v>6</v>
      </c>
      <c r="I1966" s="2">
        <v>2004</v>
      </c>
      <c r="J1966" s="2">
        <v>1000</v>
      </c>
      <c r="K1966" s="2">
        <v>168</v>
      </c>
      <c r="L1966" s="2">
        <v>0.7</v>
      </c>
      <c r="M1966" s="1">
        <v>4.1500000000000004</v>
      </c>
      <c r="N1966" s="1">
        <v>6.0000000000000002E-5</v>
      </c>
      <c r="O1966" s="1">
        <v>0.128</v>
      </c>
      <c r="P1966" s="1">
        <v>9.3999999999999998E-6</v>
      </c>
      <c r="Q1966" s="1">
        <v>0.63129629555003097</v>
      </c>
      <c r="R1966" s="1">
        <v>3.1214814645356401E-2</v>
      </c>
      <c r="S1966" s="16"/>
      <c r="T1966" s="16"/>
      <c r="U1966" s="5"/>
      <c r="V1966" s="18"/>
      <c r="W1966" s="18"/>
      <c r="X1966" s="5"/>
      <c r="Y1966" s="5"/>
      <c r="Z1966" s="18"/>
    </row>
    <row r="1967" spans="1:26" x14ac:dyDescent="0.25">
      <c r="A1967" s="2">
        <v>2018</v>
      </c>
      <c r="B1967" s="2">
        <v>3063</v>
      </c>
      <c r="C1967" s="3" t="s">
        <v>7</v>
      </c>
      <c r="D1967" s="4">
        <v>43447</v>
      </c>
      <c r="E1967" s="2">
        <v>7989</v>
      </c>
      <c r="F1967" s="3" t="s">
        <v>2</v>
      </c>
      <c r="G1967" s="3" t="s">
        <v>1</v>
      </c>
      <c r="H1967" s="3" t="s">
        <v>0</v>
      </c>
      <c r="I1967" s="2">
        <v>2018</v>
      </c>
      <c r="J1967" s="2">
        <v>1000</v>
      </c>
      <c r="K1967" s="2">
        <v>210</v>
      </c>
      <c r="L1967" s="2">
        <v>0.7</v>
      </c>
      <c r="M1967" s="1">
        <v>0.26</v>
      </c>
      <c r="N1967" s="1">
        <v>3.5999999999999998E-6</v>
      </c>
      <c r="O1967" s="1">
        <v>8.9999999999999993E-3</v>
      </c>
      <c r="P1967" s="1">
        <v>2.9999999999999999E-7</v>
      </c>
      <c r="Q1967" s="1">
        <v>4.5046293902807101E-2</v>
      </c>
      <c r="R1967" s="1">
        <v>1.7013888057334501E-3</v>
      </c>
      <c r="S1967" s="16">
        <f t="shared" si="210"/>
        <v>0.58625000164722385</v>
      </c>
      <c r="T1967" s="16">
        <f t="shared" si="211"/>
        <v>2.951342583962295E-2</v>
      </c>
      <c r="U1967" s="5">
        <f t="shared" si="212"/>
        <v>1.6061643880745859E-3</v>
      </c>
      <c r="V1967" s="18">
        <f t="shared" si="213"/>
        <v>8.0858700930473836E-5</v>
      </c>
      <c r="W1967" s="18">
        <f t="shared" si="214"/>
        <v>7.4390004856035927E-5</v>
      </c>
      <c r="X1967" s="5">
        <f>LOOKUP(G726,'Load Factor Adjustment'!$A$2:$A$15,'Load Factor Adjustment'!$D$2:$D$15)</f>
        <v>0.68571428571428572</v>
      </c>
      <c r="Y1967" s="5">
        <f t="shared" si="215"/>
        <v>1.1013698661082876E-3</v>
      </c>
      <c r="Z1967" s="18">
        <f t="shared" si="216"/>
        <v>5.1010289044138919E-5</v>
      </c>
    </row>
    <row r="1968" spans="1:26" ht="15" customHeight="1" x14ac:dyDescent="0.25">
      <c r="A1968" s="2">
        <v>2019</v>
      </c>
      <c r="B1968" s="2">
        <v>3064</v>
      </c>
      <c r="C1968" s="3" t="s">
        <v>7</v>
      </c>
      <c r="D1968" s="4">
        <v>43473</v>
      </c>
      <c r="E1968" s="2">
        <v>7986</v>
      </c>
      <c r="F1968" s="3" t="s">
        <v>5</v>
      </c>
      <c r="G1968" s="3" t="s">
        <v>1</v>
      </c>
      <c r="H1968" s="3" t="s">
        <v>4</v>
      </c>
      <c r="I1968" s="2">
        <v>1964</v>
      </c>
      <c r="J1968" s="2">
        <v>100</v>
      </c>
      <c r="K1968" s="2">
        <v>58</v>
      </c>
      <c r="L1968" s="2">
        <v>0.7</v>
      </c>
      <c r="M1968" s="1">
        <v>12.09</v>
      </c>
      <c r="N1968" s="1">
        <v>2.7999999999999998E-4</v>
      </c>
      <c r="O1968" s="1">
        <v>0.60499999999999998</v>
      </c>
      <c r="P1968" s="1">
        <v>4.3999999999999999E-5</v>
      </c>
      <c r="Q1968" s="1">
        <v>6.1624999834222503E-2</v>
      </c>
      <c r="R1968" s="1">
        <v>3.8890432382341199E-3</v>
      </c>
      <c r="S1968" s="16"/>
      <c r="T1968" s="16"/>
      <c r="U1968" s="5"/>
      <c r="V1968" s="18"/>
      <c r="W1968" s="18"/>
      <c r="X1968" s="5"/>
      <c r="Y1968" s="5"/>
      <c r="Z1968" s="18"/>
    </row>
    <row r="1969" spans="1:26" x14ac:dyDescent="0.25">
      <c r="A1969" s="2">
        <v>2019</v>
      </c>
      <c r="B1969" s="2">
        <v>3064</v>
      </c>
      <c r="C1969" s="3" t="s">
        <v>7</v>
      </c>
      <c r="D1969" s="4">
        <v>43473</v>
      </c>
      <c r="E1969" s="2">
        <v>7987</v>
      </c>
      <c r="F1969" s="3" t="s">
        <v>2</v>
      </c>
      <c r="G1969" s="3" t="s">
        <v>1</v>
      </c>
      <c r="H1969" s="3" t="s">
        <v>0</v>
      </c>
      <c r="I1969" s="2">
        <v>2018</v>
      </c>
      <c r="J1969" s="2">
        <v>100</v>
      </c>
      <c r="K1969" s="2">
        <v>74</v>
      </c>
      <c r="L1969" s="2">
        <v>0.7</v>
      </c>
      <c r="M1969" s="1">
        <v>2.74</v>
      </c>
      <c r="N1969" s="1">
        <v>3.6000000000000001E-5</v>
      </c>
      <c r="O1969" s="1">
        <v>8.9999999999999993E-3</v>
      </c>
      <c r="P1969" s="1">
        <v>8.9999999999999996E-7</v>
      </c>
      <c r="Q1969" s="1">
        <v>1.57478392960777E-2</v>
      </c>
      <c r="R1969" s="1">
        <v>5.3958330130848901E-5</v>
      </c>
      <c r="S1969" s="16">
        <f t="shared" si="210"/>
        <v>4.5877160538144807E-2</v>
      </c>
      <c r="T1969" s="16">
        <f t="shared" si="211"/>
        <v>3.8350849081032709E-3</v>
      </c>
      <c r="U1969" s="5">
        <f t="shared" si="212"/>
        <v>1.2569085078943781E-4</v>
      </c>
      <c r="V1969" s="18">
        <f t="shared" si="213"/>
        <v>1.0507081940008961E-5</v>
      </c>
      <c r="W1969" s="18">
        <f t="shared" si="214"/>
        <v>9.6665153848082444E-6</v>
      </c>
      <c r="X1969" s="5">
        <f>LOOKUP(G728,'Load Factor Adjustment'!$A$2:$A$15,'Load Factor Adjustment'!$D$2:$D$15)</f>
        <v>0.68571428571428572</v>
      </c>
      <c r="Y1969" s="5">
        <f t="shared" si="215"/>
        <v>8.6188011969900218E-5</v>
      </c>
      <c r="Z1969" s="18">
        <f t="shared" si="216"/>
        <v>6.628467692439939E-6</v>
      </c>
    </row>
    <row r="1970" spans="1:26" ht="15" customHeight="1" x14ac:dyDescent="0.25">
      <c r="A1970" s="2">
        <v>2018</v>
      </c>
      <c r="B1970" s="2">
        <v>3065</v>
      </c>
      <c r="C1970" s="3" t="s">
        <v>7</v>
      </c>
      <c r="D1970" s="4">
        <v>43375</v>
      </c>
      <c r="E1970" s="2">
        <v>7980</v>
      </c>
      <c r="F1970" s="3" t="s">
        <v>5</v>
      </c>
      <c r="G1970" s="3" t="s">
        <v>1</v>
      </c>
      <c r="H1970" s="3" t="s">
        <v>8</v>
      </c>
      <c r="I1970" s="2">
        <v>1999</v>
      </c>
      <c r="J1970" s="2">
        <v>350</v>
      </c>
      <c r="K1970" s="2">
        <v>121</v>
      </c>
      <c r="L1970" s="2">
        <v>0.7</v>
      </c>
      <c r="M1970" s="1">
        <v>6.54</v>
      </c>
      <c r="N1970" s="1">
        <v>1.4999999999999999E-4</v>
      </c>
      <c r="O1970" s="1">
        <v>0.30399999999999999</v>
      </c>
      <c r="P1970" s="1">
        <v>2.2099999999999998E-5</v>
      </c>
      <c r="Q1970" s="1">
        <v>0.25488425562770101</v>
      </c>
      <c r="R1970" s="1">
        <v>1.6000195152625601E-2</v>
      </c>
      <c r="S1970" s="16"/>
      <c r="T1970" s="16"/>
      <c r="U1970" s="5"/>
      <c r="V1970" s="18"/>
      <c r="W1970" s="18"/>
      <c r="X1970" s="5"/>
      <c r="Y1970" s="5"/>
      <c r="Z1970" s="18"/>
    </row>
    <row r="1971" spans="1:26" x14ac:dyDescent="0.25">
      <c r="A1971" s="2">
        <v>2018</v>
      </c>
      <c r="B1971" s="2">
        <v>3065</v>
      </c>
      <c r="C1971" s="3" t="s">
        <v>7</v>
      </c>
      <c r="D1971" s="4">
        <v>43375</v>
      </c>
      <c r="E1971" s="2">
        <v>7981</v>
      </c>
      <c r="F1971" s="3" t="s">
        <v>2</v>
      </c>
      <c r="G1971" s="3" t="s">
        <v>1</v>
      </c>
      <c r="H1971" s="3" t="s">
        <v>0</v>
      </c>
      <c r="I1971" s="2">
        <v>2018</v>
      </c>
      <c r="J1971" s="2">
        <v>350</v>
      </c>
      <c r="K1971" s="2">
        <v>115</v>
      </c>
      <c r="L1971" s="2">
        <v>0.7</v>
      </c>
      <c r="M1971" s="1">
        <v>0.26</v>
      </c>
      <c r="N1971" s="1">
        <v>3.9999999999999998E-6</v>
      </c>
      <c r="O1971" s="1">
        <v>8.9999999999999993E-3</v>
      </c>
      <c r="P1971" s="1">
        <v>3.9999999999999998E-7</v>
      </c>
      <c r="Q1971" s="1">
        <v>8.2922449324218193E-3</v>
      </c>
      <c r="R1971" s="1">
        <v>3.0125384111596699E-4</v>
      </c>
      <c r="S1971" s="16">
        <f t="shared" si="210"/>
        <v>0.2465920106952792</v>
      </c>
      <c r="T1971" s="16">
        <f t="shared" si="211"/>
        <v>1.5698941311509635E-2</v>
      </c>
      <c r="U1971" s="5">
        <f t="shared" si="212"/>
        <v>6.7559454985008003E-4</v>
      </c>
      <c r="V1971" s="18">
        <f t="shared" si="213"/>
        <v>4.3010798113725028E-5</v>
      </c>
      <c r="W1971" s="18">
        <f t="shared" si="214"/>
        <v>3.9569934264627026E-5</v>
      </c>
      <c r="X1971" s="5">
        <f>LOOKUP(G730,'Load Factor Adjustment'!$A$2:$A$15,'Load Factor Adjustment'!$D$2:$D$15)</f>
        <v>0.68571428571428572</v>
      </c>
      <c r="Y1971" s="5">
        <f t="shared" si="215"/>
        <v>4.63264834182912E-4</v>
      </c>
      <c r="Z1971" s="18">
        <f t="shared" si="216"/>
        <v>2.713366921002996E-5</v>
      </c>
    </row>
    <row r="1972" spans="1:26" ht="15" customHeight="1" x14ac:dyDescent="0.25">
      <c r="A1972" s="2">
        <v>2019</v>
      </c>
      <c r="B1972" s="2">
        <v>3066</v>
      </c>
      <c r="C1972" s="3" t="s">
        <v>7</v>
      </c>
      <c r="D1972" s="4">
        <v>43487</v>
      </c>
      <c r="E1972" s="2">
        <v>7982</v>
      </c>
      <c r="F1972" s="3" t="s">
        <v>5</v>
      </c>
      <c r="G1972" s="3" t="s">
        <v>1</v>
      </c>
      <c r="H1972" s="3" t="s">
        <v>4</v>
      </c>
      <c r="I1972" s="2">
        <v>1976</v>
      </c>
      <c r="J1972" s="2">
        <v>150</v>
      </c>
      <c r="K1972" s="2">
        <v>63</v>
      </c>
      <c r="L1972" s="2">
        <v>0.7</v>
      </c>
      <c r="M1972" s="1">
        <v>12.09</v>
      </c>
      <c r="N1972" s="1">
        <v>2.7999999999999998E-4</v>
      </c>
      <c r="O1972" s="1">
        <v>0.60499999999999998</v>
      </c>
      <c r="P1972" s="1">
        <v>4.3999999999999999E-5</v>
      </c>
      <c r="Q1972" s="1">
        <v>0.102856249753611</v>
      </c>
      <c r="R1972" s="1">
        <v>6.7214583759871299E-3</v>
      </c>
      <c r="S1972" s="16"/>
      <c r="T1972" s="16"/>
      <c r="U1972" s="5"/>
      <c r="V1972" s="18"/>
      <c r="W1972" s="18"/>
      <c r="X1972" s="5"/>
      <c r="Y1972" s="5"/>
      <c r="Z1972" s="18"/>
    </row>
    <row r="1973" spans="1:26" x14ac:dyDescent="0.25">
      <c r="A1973" s="2">
        <v>2019</v>
      </c>
      <c r="B1973" s="2">
        <v>3066</v>
      </c>
      <c r="C1973" s="3" t="s">
        <v>7</v>
      </c>
      <c r="D1973" s="4">
        <v>43487</v>
      </c>
      <c r="E1973" s="2">
        <v>7983</v>
      </c>
      <c r="F1973" s="3" t="s">
        <v>2</v>
      </c>
      <c r="G1973" s="3" t="s">
        <v>1</v>
      </c>
      <c r="H1973" s="3" t="s">
        <v>0</v>
      </c>
      <c r="I1973" s="2">
        <v>2018</v>
      </c>
      <c r="J1973" s="2">
        <v>150</v>
      </c>
      <c r="K1973" s="2">
        <v>74</v>
      </c>
      <c r="L1973" s="2">
        <v>0.7</v>
      </c>
      <c r="M1973" s="1">
        <v>2.74</v>
      </c>
      <c r="N1973" s="1">
        <v>3.6000000000000001E-5</v>
      </c>
      <c r="O1973" s="1">
        <v>8.9999999999999993E-3</v>
      </c>
      <c r="P1973" s="1">
        <v>8.9999999999999996E-7</v>
      </c>
      <c r="Q1973" s="1">
        <v>2.3698842278863701E-2</v>
      </c>
      <c r="R1973" s="1">
        <v>8.2864578443237805E-5</v>
      </c>
      <c r="S1973" s="16">
        <f t="shared" si="210"/>
        <v>7.915740747474731E-2</v>
      </c>
      <c r="T1973" s="16">
        <f t="shared" si="211"/>
        <v>6.638593797543892E-3</v>
      </c>
      <c r="U1973" s="5">
        <f t="shared" si="212"/>
        <v>2.1686960951985564E-4</v>
      </c>
      <c r="V1973" s="18">
        <f t="shared" si="213"/>
        <v>1.8187928212449018E-5</v>
      </c>
      <c r="W1973" s="18">
        <f t="shared" si="214"/>
        <v>1.6732893955453098E-5</v>
      </c>
      <c r="X1973" s="5">
        <f>LOOKUP(G732,'Load Factor Adjustment'!$A$2:$A$15,'Load Factor Adjustment'!$D$2:$D$15)</f>
        <v>0.68571428571428572</v>
      </c>
      <c r="Y1973" s="5">
        <f t="shared" si="215"/>
        <v>1.4871058938504387E-4</v>
      </c>
      <c r="Z1973" s="18">
        <f t="shared" si="216"/>
        <v>1.1473984426596411E-5</v>
      </c>
    </row>
    <row r="1974" spans="1:26" ht="15" customHeight="1" x14ac:dyDescent="0.25">
      <c r="A1974" s="2">
        <v>2019</v>
      </c>
      <c r="B1974" s="2">
        <v>3067</v>
      </c>
      <c r="C1974" s="3" t="s">
        <v>7</v>
      </c>
      <c r="D1974" s="4">
        <v>43487</v>
      </c>
      <c r="E1974" s="2">
        <v>7984</v>
      </c>
      <c r="F1974" s="3" t="s">
        <v>5</v>
      </c>
      <c r="G1974" s="3" t="s">
        <v>1</v>
      </c>
      <c r="H1974" s="3" t="s">
        <v>4</v>
      </c>
      <c r="I1974" s="2">
        <v>1987</v>
      </c>
      <c r="J1974" s="2">
        <v>150</v>
      </c>
      <c r="K1974" s="2">
        <v>97</v>
      </c>
      <c r="L1974" s="2">
        <v>0.7</v>
      </c>
      <c r="M1974" s="1">
        <v>12.09</v>
      </c>
      <c r="N1974" s="1">
        <v>2.7999999999999998E-4</v>
      </c>
      <c r="O1974" s="1">
        <v>0.60499999999999998</v>
      </c>
      <c r="P1974" s="1">
        <v>4.3999999999999999E-5</v>
      </c>
      <c r="Q1974" s="1">
        <v>0.15317916623710201</v>
      </c>
      <c r="R1974" s="1">
        <v>9.5338426657804193E-3</v>
      </c>
      <c r="S1974" s="16"/>
      <c r="T1974" s="16"/>
      <c r="U1974" s="5"/>
      <c r="V1974" s="18"/>
      <c r="W1974" s="18"/>
      <c r="X1974" s="5"/>
      <c r="Y1974" s="5"/>
      <c r="Z1974" s="18"/>
    </row>
    <row r="1975" spans="1:26" x14ac:dyDescent="0.25">
      <c r="A1975" s="2">
        <v>2019</v>
      </c>
      <c r="B1975" s="2">
        <v>3067</v>
      </c>
      <c r="C1975" s="3" t="s">
        <v>7</v>
      </c>
      <c r="D1975" s="4">
        <v>43487</v>
      </c>
      <c r="E1975" s="2">
        <v>7985</v>
      </c>
      <c r="F1975" s="3" t="s">
        <v>2</v>
      </c>
      <c r="G1975" s="3" t="s">
        <v>1</v>
      </c>
      <c r="H1975" s="3" t="s">
        <v>0</v>
      </c>
      <c r="I1975" s="2">
        <v>2017</v>
      </c>
      <c r="J1975" s="2">
        <v>150</v>
      </c>
      <c r="K1975" s="2">
        <v>105</v>
      </c>
      <c r="L1975" s="2">
        <v>0.7</v>
      </c>
      <c r="M1975" s="1">
        <v>0.26</v>
      </c>
      <c r="N1975" s="1">
        <v>3.9999999999999998E-6</v>
      </c>
      <c r="O1975" s="1">
        <v>8.9999999999999993E-3</v>
      </c>
      <c r="P1975" s="1">
        <v>3.9999999999999998E-7</v>
      </c>
      <c r="Q1975" s="1">
        <v>3.1961803851349598E-3</v>
      </c>
      <c r="R1975" s="1">
        <v>1.13020826742853E-4</v>
      </c>
      <c r="S1975" s="16">
        <f t="shared" si="210"/>
        <v>0.14998298585196704</v>
      </c>
      <c r="T1975" s="16">
        <f t="shared" si="211"/>
        <v>9.4208218390375662E-3</v>
      </c>
      <c r="U1975" s="5">
        <f t="shared" si="212"/>
        <v>4.1091229000538915E-4</v>
      </c>
      <c r="V1975" s="18">
        <f t="shared" si="213"/>
        <v>2.5810470791883744E-5</v>
      </c>
      <c r="W1975" s="18">
        <f t="shared" si="214"/>
        <v>2.3745633128533047E-5</v>
      </c>
      <c r="X1975" s="5">
        <f>LOOKUP(G734,'Load Factor Adjustment'!$A$2:$A$15,'Load Factor Adjustment'!$D$2:$D$15)</f>
        <v>0.68571428571428572</v>
      </c>
      <c r="Y1975" s="5">
        <f t="shared" si="215"/>
        <v>2.8176842743226683E-4</v>
      </c>
      <c r="Z1975" s="18">
        <f t="shared" si="216"/>
        <v>1.6282719859565519E-5</v>
      </c>
    </row>
    <row r="1976" spans="1:26" ht="15" customHeight="1" x14ac:dyDescent="0.25">
      <c r="A1976" s="2">
        <v>2018</v>
      </c>
      <c r="B1976" s="2">
        <v>3068</v>
      </c>
      <c r="C1976" s="3" t="s">
        <v>16</v>
      </c>
      <c r="D1976" s="4">
        <v>43444</v>
      </c>
      <c r="E1976" s="2">
        <v>7976</v>
      </c>
      <c r="F1976" s="3" t="s">
        <v>5</v>
      </c>
      <c r="G1976" s="3" t="s">
        <v>1</v>
      </c>
      <c r="H1976" s="3" t="s">
        <v>4</v>
      </c>
      <c r="I1976" s="2">
        <v>1979</v>
      </c>
      <c r="J1976" s="2">
        <v>300</v>
      </c>
      <c r="K1976" s="2">
        <v>72</v>
      </c>
      <c r="L1976" s="2">
        <v>0.7</v>
      </c>
      <c r="M1976" s="1">
        <v>12.09</v>
      </c>
      <c r="N1976" s="1">
        <v>2.7999999999999998E-4</v>
      </c>
      <c r="O1976" s="1">
        <v>0.60499999999999998</v>
      </c>
      <c r="P1976" s="1">
        <v>4.3999999999999999E-5</v>
      </c>
      <c r="Q1976" s="1">
        <v>0.25749999965363701</v>
      </c>
      <c r="R1976" s="1">
        <v>1.8883333398375099E-2</v>
      </c>
      <c r="S1976" s="16"/>
      <c r="T1976" s="16"/>
      <c r="U1976" s="5"/>
      <c r="V1976" s="18"/>
      <c r="W1976" s="18"/>
      <c r="X1976" s="5"/>
      <c r="Y1976" s="5"/>
      <c r="Z1976" s="18"/>
    </row>
    <row r="1977" spans="1:26" x14ac:dyDescent="0.25">
      <c r="A1977" s="2">
        <v>2018</v>
      </c>
      <c r="B1977" s="2">
        <v>3068</v>
      </c>
      <c r="C1977" s="3" t="s">
        <v>16</v>
      </c>
      <c r="D1977" s="4">
        <v>43444</v>
      </c>
      <c r="E1977" s="2">
        <v>7977</v>
      </c>
      <c r="F1977" s="3" t="s">
        <v>2</v>
      </c>
      <c r="G1977" s="3" t="s">
        <v>1</v>
      </c>
      <c r="H1977" s="3" t="s">
        <v>0</v>
      </c>
      <c r="I1977" s="2">
        <v>2018</v>
      </c>
      <c r="J1977" s="2">
        <v>300</v>
      </c>
      <c r="K1977" s="2">
        <v>90</v>
      </c>
      <c r="L1977" s="2">
        <v>0.7</v>
      </c>
      <c r="M1977" s="1">
        <v>0.26</v>
      </c>
      <c r="N1977" s="1">
        <v>3.4999999999999999E-6</v>
      </c>
      <c r="O1977" s="1">
        <v>8.9999999999999993E-3</v>
      </c>
      <c r="P1977" s="1">
        <v>8.9999999999999996E-7</v>
      </c>
      <c r="Q1977" s="1">
        <v>5.5260413753767997E-3</v>
      </c>
      <c r="R1977" s="1">
        <v>2.1562498747491399E-4</v>
      </c>
      <c r="S1977" s="16">
        <f t="shared" si="210"/>
        <v>0.25197395827826019</v>
      </c>
      <c r="T1977" s="16">
        <f t="shared" si="211"/>
        <v>1.8667708410900184E-2</v>
      </c>
      <c r="U1977" s="5">
        <f t="shared" si="212"/>
        <v>6.9033961172126077E-4</v>
      </c>
      <c r="V1977" s="18">
        <f t="shared" si="213"/>
        <v>5.1144406605205984E-5</v>
      </c>
      <c r="W1977" s="18">
        <f t="shared" si="214"/>
        <v>4.7052854076789505E-5</v>
      </c>
      <c r="X1977" s="5">
        <f>LOOKUP(G736,'Load Factor Adjustment'!$A$2:$A$15,'Load Factor Adjustment'!$D$2:$D$15)</f>
        <v>0.68571428571428572</v>
      </c>
      <c r="Y1977" s="5">
        <f t="shared" si="215"/>
        <v>4.7337573375172165E-4</v>
      </c>
      <c r="Z1977" s="18">
        <f t="shared" si="216"/>
        <v>3.2264814224084235E-5</v>
      </c>
    </row>
    <row r="1978" spans="1:26" ht="15" customHeight="1" x14ac:dyDescent="0.25">
      <c r="A1978" s="2">
        <v>2017</v>
      </c>
      <c r="B1978" s="2">
        <v>3069</v>
      </c>
      <c r="C1978" s="3" t="s">
        <v>16</v>
      </c>
      <c r="D1978" s="4">
        <v>43444</v>
      </c>
      <c r="E1978" s="2">
        <v>7974</v>
      </c>
      <c r="F1978" s="3" t="s">
        <v>5</v>
      </c>
      <c r="G1978" s="3" t="s">
        <v>1</v>
      </c>
      <c r="H1978" s="3" t="s">
        <v>6</v>
      </c>
      <c r="I1978" s="2">
        <v>2008</v>
      </c>
      <c r="J1978" s="2">
        <v>1000</v>
      </c>
      <c r="K1978" s="2">
        <v>91</v>
      </c>
      <c r="L1978" s="2">
        <v>0.7</v>
      </c>
      <c r="M1978" s="1">
        <v>4.75</v>
      </c>
      <c r="N1978" s="1">
        <v>7.1000000000000005E-5</v>
      </c>
      <c r="O1978" s="1">
        <v>0.192</v>
      </c>
      <c r="P1978" s="1">
        <v>1.4100000000000001E-5</v>
      </c>
      <c r="Q1978" s="1">
        <v>0.393350303803844</v>
      </c>
      <c r="R1978" s="1">
        <v>2.53620367593685E-2</v>
      </c>
      <c r="S1978" s="16"/>
      <c r="T1978" s="16"/>
      <c r="U1978" s="5"/>
      <c r="V1978" s="18"/>
      <c r="W1978" s="18"/>
      <c r="X1978" s="5"/>
      <c r="Y1978" s="5"/>
      <c r="Z1978" s="18"/>
    </row>
    <row r="1979" spans="1:26" x14ac:dyDescent="0.25">
      <c r="A1979" s="2">
        <v>2017</v>
      </c>
      <c r="B1979" s="2">
        <v>3069</v>
      </c>
      <c r="C1979" s="3" t="s">
        <v>16</v>
      </c>
      <c r="D1979" s="4">
        <v>43444</v>
      </c>
      <c r="E1979" s="2">
        <v>7975</v>
      </c>
      <c r="F1979" s="3" t="s">
        <v>2</v>
      </c>
      <c r="G1979" s="3" t="s">
        <v>1</v>
      </c>
      <c r="H1979" s="3" t="s">
        <v>0</v>
      </c>
      <c r="I1979" s="2">
        <v>2018</v>
      </c>
      <c r="J1979" s="2">
        <v>1000</v>
      </c>
      <c r="K1979" s="2">
        <v>100</v>
      </c>
      <c r="L1979" s="2">
        <v>0.7</v>
      </c>
      <c r="M1979" s="1">
        <v>0.26</v>
      </c>
      <c r="N1979" s="1">
        <v>3.9999999999999998E-6</v>
      </c>
      <c r="O1979" s="1">
        <v>8.9999999999999993E-3</v>
      </c>
      <c r="P1979" s="1">
        <v>3.9999999999999998E-7</v>
      </c>
      <c r="Q1979" s="1">
        <v>2.1604937163919001E-2</v>
      </c>
      <c r="R1979" s="1">
        <v>8.4876538955348205E-4</v>
      </c>
      <c r="S1979" s="16">
        <f t="shared" si="210"/>
        <v>0.37174536663992502</v>
      </c>
      <c r="T1979" s="16">
        <f t="shared" si="211"/>
        <v>2.4513271369815019E-2</v>
      </c>
      <c r="U1979" s="5">
        <f t="shared" si="212"/>
        <v>1.0184804565477397E-3</v>
      </c>
      <c r="V1979" s="18">
        <f t="shared" si="213"/>
        <v>6.7159647588534296E-5</v>
      </c>
      <c r="W1979" s="18">
        <f t="shared" si="214"/>
        <v>6.1786875781451558E-5</v>
      </c>
      <c r="X1979" s="5">
        <f>LOOKUP(G738,'Load Factor Adjustment'!$A$2:$A$15,'Load Factor Adjustment'!$D$2:$D$15)</f>
        <v>0.68571428571428572</v>
      </c>
      <c r="Y1979" s="5">
        <f t="shared" si="215"/>
        <v>6.9838659877559297E-4</v>
      </c>
      <c r="Z1979" s="18">
        <f t="shared" si="216"/>
        <v>4.2368143392995352E-5</v>
      </c>
    </row>
    <row r="1980" spans="1:26" ht="15" customHeight="1" x14ac:dyDescent="0.25">
      <c r="A1980" s="2">
        <v>2017</v>
      </c>
      <c r="B1980" s="2">
        <v>3070</v>
      </c>
      <c r="C1980" s="3" t="s">
        <v>16</v>
      </c>
      <c r="D1980" s="4">
        <v>43444</v>
      </c>
      <c r="E1980" s="2">
        <v>7972</v>
      </c>
      <c r="F1980" s="3" t="s">
        <v>5</v>
      </c>
      <c r="G1980" s="3" t="s">
        <v>1</v>
      </c>
      <c r="H1980" s="3" t="s">
        <v>6</v>
      </c>
      <c r="I1980" s="2">
        <v>2008</v>
      </c>
      <c r="J1980" s="2">
        <v>1000</v>
      </c>
      <c r="K1980" s="2">
        <v>91</v>
      </c>
      <c r="L1980" s="2">
        <v>0.7</v>
      </c>
      <c r="M1980" s="1">
        <v>4.75</v>
      </c>
      <c r="N1980" s="1">
        <v>7.1000000000000005E-5</v>
      </c>
      <c r="O1980" s="1">
        <v>0.192</v>
      </c>
      <c r="P1980" s="1">
        <v>1.4100000000000001E-5</v>
      </c>
      <c r="Q1980" s="1">
        <v>0.393350303803844</v>
      </c>
      <c r="R1980" s="1">
        <v>2.53620367593685E-2</v>
      </c>
      <c r="S1980" s="16"/>
      <c r="T1980" s="16"/>
      <c r="U1980" s="5"/>
      <c r="V1980" s="18"/>
      <c r="W1980" s="18"/>
      <c r="X1980" s="5"/>
      <c r="Y1980" s="5"/>
      <c r="Z1980" s="18"/>
    </row>
    <row r="1981" spans="1:26" x14ac:dyDescent="0.25">
      <c r="A1981" s="2">
        <v>2017</v>
      </c>
      <c r="B1981" s="2">
        <v>3070</v>
      </c>
      <c r="C1981" s="3" t="s">
        <v>16</v>
      </c>
      <c r="D1981" s="4">
        <v>43444</v>
      </c>
      <c r="E1981" s="2">
        <v>7973</v>
      </c>
      <c r="F1981" s="3" t="s">
        <v>2</v>
      </c>
      <c r="G1981" s="3" t="s">
        <v>1</v>
      </c>
      <c r="H1981" s="3" t="s">
        <v>0</v>
      </c>
      <c r="I1981" s="2">
        <v>2016</v>
      </c>
      <c r="J1981" s="2">
        <v>1000</v>
      </c>
      <c r="K1981" s="2">
        <v>100</v>
      </c>
      <c r="L1981" s="2">
        <v>0.7</v>
      </c>
      <c r="M1981" s="1">
        <v>0.26</v>
      </c>
      <c r="N1981" s="1">
        <v>3.9999999999999998E-6</v>
      </c>
      <c r="O1981" s="1">
        <v>8.9999999999999993E-3</v>
      </c>
      <c r="P1981" s="1">
        <v>3.9999999999999998E-7</v>
      </c>
      <c r="Q1981" s="1">
        <v>2.1604937163919001E-2</v>
      </c>
      <c r="R1981" s="1">
        <v>8.4876538955348205E-4</v>
      </c>
      <c r="S1981" s="16">
        <f t="shared" si="210"/>
        <v>0.37174536663992502</v>
      </c>
      <c r="T1981" s="16">
        <f t="shared" si="211"/>
        <v>2.4513271369815019E-2</v>
      </c>
      <c r="U1981" s="5">
        <f t="shared" si="212"/>
        <v>1.0184804565477397E-3</v>
      </c>
      <c r="V1981" s="18">
        <f t="shared" si="213"/>
        <v>6.7159647588534296E-5</v>
      </c>
      <c r="W1981" s="18">
        <f t="shared" si="214"/>
        <v>6.1786875781451558E-5</v>
      </c>
      <c r="X1981" s="5">
        <f>LOOKUP(G740,'Load Factor Adjustment'!$A$2:$A$15,'Load Factor Adjustment'!$D$2:$D$15)</f>
        <v>0.68571428571428572</v>
      </c>
      <c r="Y1981" s="5">
        <f t="shared" si="215"/>
        <v>6.9838659877559297E-4</v>
      </c>
      <c r="Z1981" s="18">
        <f t="shared" si="216"/>
        <v>4.2368143392995352E-5</v>
      </c>
    </row>
    <row r="1982" spans="1:26" ht="15" customHeight="1" x14ac:dyDescent="0.25">
      <c r="A1982" s="2">
        <v>2017</v>
      </c>
      <c r="B1982" s="2">
        <v>3071</v>
      </c>
      <c r="C1982" s="3" t="s">
        <v>16</v>
      </c>
      <c r="D1982" s="4">
        <v>43444</v>
      </c>
      <c r="E1982" s="2">
        <v>7968</v>
      </c>
      <c r="F1982" s="3" t="s">
        <v>5</v>
      </c>
      <c r="G1982" s="3" t="s">
        <v>1</v>
      </c>
      <c r="H1982" s="3" t="s">
        <v>6</v>
      </c>
      <c r="I1982" s="2">
        <v>2008</v>
      </c>
      <c r="J1982" s="2">
        <v>1000</v>
      </c>
      <c r="K1982" s="2">
        <v>91</v>
      </c>
      <c r="L1982" s="2">
        <v>0.7</v>
      </c>
      <c r="M1982" s="1">
        <v>4.75</v>
      </c>
      <c r="N1982" s="1">
        <v>7.1000000000000005E-5</v>
      </c>
      <c r="O1982" s="1">
        <v>0.192</v>
      </c>
      <c r="P1982" s="1">
        <v>1.4100000000000001E-5</v>
      </c>
      <c r="Q1982" s="1">
        <v>0.393350303803844</v>
      </c>
      <c r="R1982" s="1">
        <v>2.53620367593685E-2</v>
      </c>
      <c r="S1982" s="16"/>
      <c r="T1982" s="16"/>
      <c r="U1982" s="5"/>
      <c r="V1982" s="18"/>
      <c r="W1982" s="18"/>
      <c r="X1982" s="5"/>
      <c r="Y1982" s="5"/>
      <c r="Z1982" s="18"/>
    </row>
    <row r="1983" spans="1:26" x14ac:dyDescent="0.25">
      <c r="A1983" s="2">
        <v>2017</v>
      </c>
      <c r="B1983" s="2">
        <v>3071</v>
      </c>
      <c r="C1983" s="3" t="s">
        <v>16</v>
      </c>
      <c r="D1983" s="4">
        <v>43444</v>
      </c>
      <c r="E1983" s="2">
        <v>7971</v>
      </c>
      <c r="F1983" s="3" t="s">
        <v>2</v>
      </c>
      <c r="G1983" s="3" t="s">
        <v>1</v>
      </c>
      <c r="H1983" s="3" t="s">
        <v>0</v>
      </c>
      <c r="I1983" s="2">
        <v>2018</v>
      </c>
      <c r="J1983" s="2">
        <v>1000</v>
      </c>
      <c r="K1983" s="2">
        <v>100</v>
      </c>
      <c r="L1983" s="2">
        <v>0.7</v>
      </c>
      <c r="M1983" s="1">
        <v>0.26</v>
      </c>
      <c r="N1983" s="1">
        <v>3.9999999999999998E-6</v>
      </c>
      <c r="O1983" s="1">
        <v>8.9999999999999993E-3</v>
      </c>
      <c r="P1983" s="1">
        <v>3.9999999999999998E-7</v>
      </c>
      <c r="Q1983" s="1">
        <v>2.1604937163919001E-2</v>
      </c>
      <c r="R1983" s="1">
        <v>8.4876538955348205E-4</v>
      </c>
      <c r="S1983" s="16">
        <f t="shared" si="210"/>
        <v>0.37174536663992502</v>
      </c>
      <c r="T1983" s="16">
        <f t="shared" si="211"/>
        <v>2.4513271369815019E-2</v>
      </c>
      <c r="U1983" s="5">
        <f t="shared" si="212"/>
        <v>1.0184804565477397E-3</v>
      </c>
      <c r="V1983" s="18">
        <f t="shared" si="213"/>
        <v>6.7159647588534296E-5</v>
      </c>
      <c r="W1983" s="18">
        <f t="shared" si="214"/>
        <v>6.1786875781451558E-5</v>
      </c>
      <c r="X1983" s="5">
        <f>LOOKUP(G742,'Load Factor Adjustment'!$A$2:$A$15,'Load Factor Adjustment'!$D$2:$D$15)</f>
        <v>0.68571428571428572</v>
      </c>
      <c r="Y1983" s="5">
        <f t="shared" si="215"/>
        <v>6.9838659877559297E-4</v>
      </c>
      <c r="Z1983" s="18">
        <f t="shared" si="216"/>
        <v>4.2368143392995352E-5</v>
      </c>
    </row>
    <row r="1984" spans="1:26" ht="15" customHeight="1" x14ac:dyDescent="0.25">
      <c r="A1984" s="2">
        <v>2017</v>
      </c>
      <c r="B1984" s="2">
        <v>3072</v>
      </c>
      <c r="C1984" s="3" t="s">
        <v>16</v>
      </c>
      <c r="D1984" s="4">
        <v>43444</v>
      </c>
      <c r="E1984" s="2">
        <v>7964</v>
      </c>
      <c r="F1984" s="3" t="s">
        <v>5</v>
      </c>
      <c r="G1984" s="3" t="s">
        <v>1</v>
      </c>
      <c r="H1984" s="3" t="s">
        <v>6</v>
      </c>
      <c r="I1984" s="2">
        <v>2008</v>
      </c>
      <c r="J1984" s="2">
        <v>1000</v>
      </c>
      <c r="K1984" s="2">
        <v>91</v>
      </c>
      <c r="L1984" s="2">
        <v>0.7</v>
      </c>
      <c r="M1984" s="1">
        <v>4.75</v>
      </c>
      <c r="N1984" s="1">
        <v>7.1000000000000005E-5</v>
      </c>
      <c r="O1984" s="1">
        <v>0.192</v>
      </c>
      <c r="P1984" s="1">
        <v>1.4100000000000001E-5</v>
      </c>
      <c r="Q1984" s="1">
        <v>0.393350303803844</v>
      </c>
      <c r="R1984" s="1">
        <v>2.53620367593685E-2</v>
      </c>
      <c r="S1984" s="16"/>
      <c r="T1984" s="16"/>
      <c r="U1984" s="5"/>
      <c r="V1984" s="18"/>
      <c r="W1984" s="18"/>
      <c r="X1984" s="5"/>
      <c r="Y1984" s="5"/>
      <c r="Z1984" s="18"/>
    </row>
    <row r="1985" spans="1:26" x14ac:dyDescent="0.25">
      <c r="A1985" s="2">
        <v>2017</v>
      </c>
      <c r="B1985" s="2">
        <v>3072</v>
      </c>
      <c r="C1985" s="3" t="s">
        <v>16</v>
      </c>
      <c r="D1985" s="4">
        <v>43444</v>
      </c>
      <c r="E1985" s="2">
        <v>7965</v>
      </c>
      <c r="F1985" s="3" t="s">
        <v>2</v>
      </c>
      <c r="G1985" s="3" t="s">
        <v>1</v>
      </c>
      <c r="H1985" s="3" t="s">
        <v>0</v>
      </c>
      <c r="I1985" s="2">
        <v>2018</v>
      </c>
      <c r="J1985" s="2">
        <v>1000</v>
      </c>
      <c r="K1985" s="2">
        <v>100</v>
      </c>
      <c r="L1985" s="2">
        <v>0.7</v>
      </c>
      <c r="M1985" s="1">
        <v>0.26</v>
      </c>
      <c r="N1985" s="1">
        <v>3.9999999999999998E-6</v>
      </c>
      <c r="O1985" s="1">
        <v>8.9999999999999993E-3</v>
      </c>
      <c r="P1985" s="1">
        <v>3.9999999999999998E-7</v>
      </c>
      <c r="Q1985" s="1">
        <v>2.1604937163919001E-2</v>
      </c>
      <c r="R1985" s="1">
        <v>8.4876538955348205E-4</v>
      </c>
      <c r="S1985" s="16">
        <f t="shared" si="210"/>
        <v>0.37174536663992502</v>
      </c>
      <c r="T1985" s="16">
        <f t="shared" si="211"/>
        <v>2.4513271369815019E-2</v>
      </c>
      <c r="U1985" s="5">
        <f t="shared" si="212"/>
        <v>1.0184804565477397E-3</v>
      </c>
      <c r="V1985" s="18">
        <f t="shared" si="213"/>
        <v>6.7159647588534296E-5</v>
      </c>
      <c r="W1985" s="18">
        <f t="shared" si="214"/>
        <v>6.1786875781451558E-5</v>
      </c>
      <c r="X1985" s="5">
        <f>LOOKUP(G744,'Load Factor Adjustment'!$A$2:$A$15,'Load Factor Adjustment'!$D$2:$D$15)</f>
        <v>0.68571428571428572</v>
      </c>
      <c r="Y1985" s="5">
        <f t="shared" si="215"/>
        <v>6.9838659877559297E-4</v>
      </c>
      <c r="Z1985" s="18">
        <f t="shared" si="216"/>
        <v>4.2368143392995352E-5</v>
      </c>
    </row>
    <row r="1986" spans="1:26" ht="15" customHeight="1" x14ac:dyDescent="0.25">
      <c r="A1986" s="2">
        <v>2017</v>
      </c>
      <c r="B1986" s="2">
        <v>3073</v>
      </c>
      <c r="C1986" s="3" t="s">
        <v>16</v>
      </c>
      <c r="D1986" s="4">
        <v>43444</v>
      </c>
      <c r="E1986" s="2">
        <v>7966</v>
      </c>
      <c r="F1986" s="3" t="s">
        <v>5</v>
      </c>
      <c r="G1986" s="3" t="s">
        <v>1</v>
      </c>
      <c r="H1986" s="3" t="s">
        <v>6</v>
      </c>
      <c r="I1986" s="2">
        <v>2008</v>
      </c>
      <c r="J1986" s="2">
        <v>1000</v>
      </c>
      <c r="K1986" s="2">
        <v>91</v>
      </c>
      <c r="L1986" s="2">
        <v>0.7</v>
      </c>
      <c r="M1986" s="1">
        <v>4.75</v>
      </c>
      <c r="N1986" s="1">
        <v>7.1000000000000005E-5</v>
      </c>
      <c r="O1986" s="1">
        <v>0.192</v>
      </c>
      <c r="P1986" s="1">
        <v>1.4100000000000001E-5</v>
      </c>
      <c r="Q1986" s="1">
        <v>0.393350303803844</v>
      </c>
      <c r="R1986" s="1">
        <v>2.53620367593685E-2</v>
      </c>
      <c r="S1986" s="16"/>
      <c r="T1986" s="16"/>
      <c r="U1986" s="5"/>
      <c r="V1986" s="18"/>
      <c r="W1986" s="18"/>
      <c r="X1986" s="5"/>
      <c r="Y1986" s="5"/>
      <c r="Z1986" s="18"/>
    </row>
    <row r="1987" spans="1:26" x14ac:dyDescent="0.25">
      <c r="A1987" s="2">
        <v>2017</v>
      </c>
      <c r="B1987" s="2">
        <v>3073</v>
      </c>
      <c r="C1987" s="3" t="s">
        <v>16</v>
      </c>
      <c r="D1987" s="4">
        <v>43444</v>
      </c>
      <c r="E1987" s="2">
        <v>7990</v>
      </c>
      <c r="F1987" s="3" t="s">
        <v>2</v>
      </c>
      <c r="G1987" s="3" t="s">
        <v>1</v>
      </c>
      <c r="H1987" s="3" t="s">
        <v>0</v>
      </c>
      <c r="I1987" s="2">
        <v>2016</v>
      </c>
      <c r="J1987" s="2">
        <v>1000</v>
      </c>
      <c r="K1987" s="2">
        <v>100</v>
      </c>
      <c r="L1987" s="2">
        <v>0.7</v>
      </c>
      <c r="M1987" s="1">
        <v>0.26</v>
      </c>
      <c r="N1987" s="1">
        <v>3.9999999999999998E-6</v>
      </c>
      <c r="O1987" s="1">
        <v>8.9999999999999993E-3</v>
      </c>
      <c r="P1987" s="1">
        <v>3.9999999999999998E-7</v>
      </c>
      <c r="Q1987" s="1">
        <v>2.1604937163919001E-2</v>
      </c>
      <c r="R1987" s="1">
        <v>8.4876538955348205E-4</v>
      </c>
      <c r="S1987" s="16">
        <f t="shared" si="210"/>
        <v>0.37174536663992502</v>
      </c>
      <c r="T1987" s="16">
        <f t="shared" si="211"/>
        <v>2.4513271369815019E-2</v>
      </c>
      <c r="U1987" s="5">
        <f t="shared" si="212"/>
        <v>1.0184804565477397E-3</v>
      </c>
      <c r="V1987" s="18">
        <f t="shared" si="213"/>
        <v>6.7159647588534296E-5</v>
      </c>
      <c r="W1987" s="18">
        <f t="shared" si="214"/>
        <v>6.1786875781451558E-5</v>
      </c>
      <c r="X1987" s="5">
        <f>LOOKUP(G746,'Load Factor Adjustment'!$A$2:$A$15,'Load Factor Adjustment'!$D$2:$D$15)</f>
        <v>0.68571428571428572</v>
      </c>
      <c r="Y1987" s="5">
        <f t="shared" si="215"/>
        <v>6.9838659877559297E-4</v>
      </c>
      <c r="Z1987" s="18">
        <f t="shared" si="216"/>
        <v>4.2368143392995352E-5</v>
      </c>
    </row>
    <row r="1988" spans="1:26" ht="15" customHeight="1" x14ac:dyDescent="0.25">
      <c r="A1988" s="2">
        <v>2017</v>
      </c>
      <c r="B1988" s="2">
        <v>3074</v>
      </c>
      <c r="C1988" s="3" t="s">
        <v>16</v>
      </c>
      <c r="D1988" s="4">
        <v>43444</v>
      </c>
      <c r="E1988" s="2">
        <v>7969</v>
      </c>
      <c r="F1988" s="3" t="s">
        <v>5</v>
      </c>
      <c r="G1988" s="3" t="s">
        <v>1</v>
      </c>
      <c r="H1988" s="3" t="s">
        <v>6</v>
      </c>
      <c r="I1988" s="2">
        <v>2008</v>
      </c>
      <c r="J1988" s="2">
        <v>1000</v>
      </c>
      <c r="K1988" s="2">
        <v>91</v>
      </c>
      <c r="L1988" s="2">
        <v>0.7</v>
      </c>
      <c r="M1988" s="1">
        <v>4.75</v>
      </c>
      <c r="N1988" s="1">
        <v>7.1000000000000005E-5</v>
      </c>
      <c r="O1988" s="1">
        <v>0.192</v>
      </c>
      <c r="P1988" s="1">
        <v>1.4100000000000001E-5</v>
      </c>
      <c r="Q1988" s="1">
        <v>0.393350303803844</v>
      </c>
      <c r="R1988" s="1">
        <v>2.53620367593685E-2</v>
      </c>
      <c r="S1988" s="16"/>
      <c r="T1988" s="16"/>
      <c r="U1988" s="5"/>
      <c r="V1988" s="18"/>
      <c r="W1988" s="18"/>
      <c r="X1988" s="5"/>
      <c r="Y1988" s="5"/>
      <c r="Z1988" s="18"/>
    </row>
    <row r="1989" spans="1:26" x14ac:dyDescent="0.25">
      <c r="A1989" s="2">
        <v>2017</v>
      </c>
      <c r="B1989" s="2">
        <v>3074</v>
      </c>
      <c r="C1989" s="3" t="s">
        <v>16</v>
      </c>
      <c r="D1989" s="4">
        <v>43444</v>
      </c>
      <c r="E1989" s="2">
        <v>7970</v>
      </c>
      <c r="F1989" s="3" t="s">
        <v>2</v>
      </c>
      <c r="G1989" s="3" t="s">
        <v>1</v>
      </c>
      <c r="H1989" s="3" t="s">
        <v>0</v>
      </c>
      <c r="I1989" s="2">
        <v>2018</v>
      </c>
      <c r="J1989" s="2">
        <v>1000</v>
      </c>
      <c r="K1989" s="2">
        <v>100</v>
      </c>
      <c r="L1989" s="2">
        <v>0.7</v>
      </c>
      <c r="M1989" s="1">
        <v>0.26</v>
      </c>
      <c r="N1989" s="1">
        <v>3.9999999999999998E-6</v>
      </c>
      <c r="O1989" s="1">
        <v>8.9999999999999993E-3</v>
      </c>
      <c r="P1989" s="1">
        <v>3.9999999999999998E-7</v>
      </c>
      <c r="Q1989" s="1">
        <v>2.1604937163919001E-2</v>
      </c>
      <c r="R1989" s="1">
        <v>8.4876538955348205E-4</v>
      </c>
      <c r="S1989" s="16">
        <f t="shared" ref="S1989:S2051" si="217">Q1988-Q1989</f>
        <v>0.37174536663992502</v>
      </c>
      <c r="T1989" s="16">
        <f t="shared" ref="T1989:T2051" si="218">R1988-R1989</f>
        <v>2.4513271369815019E-2</v>
      </c>
      <c r="U1989" s="5">
        <f t="shared" ref="U1989:U2051" si="219">S1989/365</f>
        <v>1.0184804565477397E-3</v>
      </c>
      <c r="V1989" s="18">
        <f t="shared" ref="V1989:V2051" si="220">T1989/365</f>
        <v>6.7159647588534296E-5</v>
      </c>
      <c r="W1989" s="18">
        <f t="shared" ref="W1989:W2051" si="221">V1989*0.92</f>
        <v>6.1786875781451558E-5</v>
      </c>
      <c r="X1989" s="5">
        <f>LOOKUP(G748,'Load Factor Adjustment'!$A$2:$A$15,'Load Factor Adjustment'!$D$2:$D$15)</f>
        <v>0.68571428571428572</v>
      </c>
      <c r="Y1989" s="5">
        <f t="shared" ref="Y1989:Y2051" si="222">U1989*X1989</f>
        <v>6.9838659877559297E-4</v>
      </c>
      <c r="Z1989" s="18">
        <f t="shared" ref="Z1989:Z2051" si="223">W1989*X1989</f>
        <v>4.2368143392995352E-5</v>
      </c>
    </row>
    <row r="1990" spans="1:26" ht="15" customHeight="1" x14ac:dyDescent="0.25">
      <c r="A1990" s="2">
        <v>2019</v>
      </c>
      <c r="B1990" s="2">
        <v>3075</v>
      </c>
      <c r="C1990" s="3" t="s">
        <v>16</v>
      </c>
      <c r="D1990" s="4">
        <v>43472</v>
      </c>
      <c r="E1990" s="2">
        <v>7962</v>
      </c>
      <c r="F1990" s="3" t="s">
        <v>5</v>
      </c>
      <c r="G1990" s="3" t="s">
        <v>1</v>
      </c>
      <c r="H1990" s="3" t="s">
        <v>4</v>
      </c>
      <c r="I1990" s="2">
        <v>1997</v>
      </c>
      <c r="J1990" s="2">
        <v>1000</v>
      </c>
      <c r="K1990" s="2">
        <v>46</v>
      </c>
      <c r="L1990" s="2">
        <v>0.7</v>
      </c>
      <c r="M1990" s="1">
        <v>6.42</v>
      </c>
      <c r="N1990" s="1">
        <v>9.7E-5</v>
      </c>
      <c r="O1990" s="1">
        <v>0.54700000000000004</v>
      </c>
      <c r="P1990" s="1">
        <v>4.2400000000000001E-5</v>
      </c>
      <c r="Q1990" s="1">
        <v>0.26918518180040002</v>
      </c>
      <c r="R1990" s="1">
        <v>3.7474381362058801E-2</v>
      </c>
      <c r="S1990" s="16"/>
      <c r="T1990" s="16"/>
      <c r="U1990" s="5"/>
      <c r="V1990" s="18"/>
      <c r="W1990" s="18"/>
      <c r="X1990" s="5"/>
      <c r="Y1990" s="5"/>
      <c r="Z1990" s="18"/>
    </row>
    <row r="1991" spans="1:26" x14ac:dyDescent="0.25">
      <c r="A1991" s="2">
        <v>2019</v>
      </c>
      <c r="B1991" s="2">
        <v>3075</v>
      </c>
      <c r="C1991" s="3" t="s">
        <v>16</v>
      </c>
      <c r="D1991" s="4">
        <v>43472</v>
      </c>
      <c r="E1991" s="2">
        <v>7963</v>
      </c>
      <c r="F1991" s="3" t="s">
        <v>2</v>
      </c>
      <c r="G1991" s="3" t="s">
        <v>1</v>
      </c>
      <c r="H1991" s="3" t="s">
        <v>0</v>
      </c>
      <c r="I1991" s="2">
        <v>2015</v>
      </c>
      <c r="J1991" s="2">
        <v>1000</v>
      </c>
      <c r="K1991" s="2">
        <v>55</v>
      </c>
      <c r="L1991" s="2">
        <v>0.7</v>
      </c>
      <c r="M1991" s="1">
        <v>2.74</v>
      </c>
      <c r="N1991" s="1">
        <v>3.6000000000000001E-5</v>
      </c>
      <c r="O1991" s="1">
        <v>8.9999999999999993E-3</v>
      </c>
      <c r="P1991" s="1">
        <v>8.9999999999999996E-7</v>
      </c>
      <c r="Q1991" s="1">
        <v>0.123919751650996</v>
      </c>
      <c r="R1991" s="1">
        <v>5.72916635161255E-4</v>
      </c>
      <c r="S1991" s="16">
        <f t="shared" si="217"/>
        <v>0.14526543014940402</v>
      </c>
      <c r="T1991" s="16">
        <f t="shared" si="218"/>
        <v>3.6901464726897544E-2</v>
      </c>
      <c r="U1991" s="5">
        <f t="shared" si="219"/>
        <v>3.9798747986138087E-4</v>
      </c>
      <c r="V1991" s="18">
        <f t="shared" si="220"/>
        <v>1.0109990336136313E-4</v>
      </c>
      <c r="W1991" s="18">
        <f t="shared" si="221"/>
        <v>9.301191109245408E-5</v>
      </c>
      <c r="X1991" s="5">
        <f>LOOKUP(G750,'Load Factor Adjustment'!$A$2:$A$15,'Load Factor Adjustment'!$D$2:$D$15)</f>
        <v>0.68571428571428572</v>
      </c>
      <c r="Y1991" s="5">
        <f t="shared" si="222"/>
        <v>2.7290570047637546E-4</v>
      </c>
      <c r="Z1991" s="18">
        <f t="shared" si="223"/>
        <v>6.3779596177682797E-5</v>
      </c>
    </row>
    <row r="1992" spans="1:26" ht="15" customHeight="1" x14ac:dyDescent="0.25">
      <c r="A1992" s="2">
        <v>2019</v>
      </c>
      <c r="B1992" s="2">
        <v>3076</v>
      </c>
      <c r="C1992" s="3" t="s">
        <v>16</v>
      </c>
      <c r="D1992" s="4">
        <v>43481</v>
      </c>
      <c r="E1992" s="2">
        <v>7960</v>
      </c>
      <c r="F1992" s="3" t="s">
        <v>5</v>
      </c>
      <c r="G1992" s="3" t="s">
        <v>1</v>
      </c>
      <c r="H1992" s="3" t="s">
        <v>4</v>
      </c>
      <c r="I1992" s="2">
        <v>1974</v>
      </c>
      <c r="J1992" s="2">
        <v>300</v>
      </c>
      <c r="K1992" s="2">
        <v>75</v>
      </c>
      <c r="L1992" s="2">
        <v>0.7</v>
      </c>
      <c r="M1992" s="1">
        <v>12.09</v>
      </c>
      <c r="N1992" s="1">
        <v>2.7999999999999998E-4</v>
      </c>
      <c r="O1992" s="1">
        <v>0.60499999999999998</v>
      </c>
      <c r="P1992" s="1">
        <v>4.3999999999999999E-5</v>
      </c>
      <c r="Q1992" s="1">
        <v>0.26822916630587201</v>
      </c>
      <c r="R1992" s="1">
        <v>1.9670138956640701E-2</v>
      </c>
      <c r="S1992" s="16"/>
      <c r="T1992" s="16"/>
      <c r="U1992" s="5"/>
      <c r="V1992" s="18"/>
      <c r="W1992" s="18"/>
      <c r="X1992" s="5"/>
      <c r="Y1992" s="5"/>
      <c r="Z1992" s="18"/>
    </row>
    <row r="1993" spans="1:26" x14ac:dyDescent="0.25">
      <c r="A1993" s="2">
        <v>2019</v>
      </c>
      <c r="B1993" s="2">
        <v>3076</v>
      </c>
      <c r="C1993" s="3" t="s">
        <v>16</v>
      </c>
      <c r="D1993" s="4">
        <v>43481</v>
      </c>
      <c r="E1993" s="2">
        <v>7961</v>
      </c>
      <c r="F1993" s="3" t="s">
        <v>2</v>
      </c>
      <c r="G1993" s="3" t="s">
        <v>1</v>
      </c>
      <c r="H1993" s="3" t="s">
        <v>0</v>
      </c>
      <c r="I1993" s="2">
        <v>2017</v>
      </c>
      <c r="J1993" s="2">
        <v>300</v>
      </c>
      <c r="K1993" s="2">
        <v>90</v>
      </c>
      <c r="L1993" s="2">
        <v>0.7</v>
      </c>
      <c r="M1993" s="1">
        <v>0.26</v>
      </c>
      <c r="N1993" s="1">
        <v>3.4999999999999999E-6</v>
      </c>
      <c r="O1993" s="1">
        <v>8.9999999999999993E-3</v>
      </c>
      <c r="P1993" s="1">
        <v>8.9999999999999996E-7</v>
      </c>
      <c r="Q1993" s="1">
        <v>5.5260413753767997E-3</v>
      </c>
      <c r="R1993" s="1">
        <v>2.1562498747491399E-4</v>
      </c>
      <c r="S1993" s="16">
        <f t="shared" si="217"/>
        <v>0.26270312493049519</v>
      </c>
      <c r="T1993" s="16">
        <f t="shared" si="218"/>
        <v>1.9454513969165785E-2</v>
      </c>
      <c r="U1993" s="5">
        <f t="shared" si="219"/>
        <v>7.1973458885067176E-4</v>
      </c>
      <c r="V1993" s="18">
        <f t="shared" si="220"/>
        <v>5.3300038271687084E-5</v>
      </c>
      <c r="W1993" s="18">
        <f t="shared" si="221"/>
        <v>4.9036035209952117E-5</v>
      </c>
      <c r="X1993" s="5">
        <f>LOOKUP(G752,'Load Factor Adjustment'!$A$2:$A$15,'Load Factor Adjustment'!$D$2:$D$15)</f>
        <v>0.68571428571428572</v>
      </c>
      <c r="Y1993" s="5">
        <f t="shared" si="222"/>
        <v>4.9353228949760349E-4</v>
      </c>
      <c r="Z1993" s="18">
        <f t="shared" si="223"/>
        <v>3.3624709858252883E-5</v>
      </c>
    </row>
    <row r="1994" spans="1:26" ht="15" customHeight="1" x14ac:dyDescent="0.25">
      <c r="A1994" s="2">
        <v>2019</v>
      </c>
      <c r="B1994" s="2">
        <v>3077</v>
      </c>
      <c r="C1994" s="3" t="s">
        <v>16</v>
      </c>
      <c r="D1994" s="4">
        <v>43479</v>
      </c>
      <c r="E1994" s="2">
        <v>7978</v>
      </c>
      <c r="F1994" s="3" t="s">
        <v>5</v>
      </c>
      <c r="G1994" s="3" t="s">
        <v>1</v>
      </c>
      <c r="H1994" s="3" t="s">
        <v>4</v>
      </c>
      <c r="I1994" s="2">
        <v>1976</v>
      </c>
      <c r="J1994" s="2">
        <v>300</v>
      </c>
      <c r="K1994" s="2">
        <v>56</v>
      </c>
      <c r="L1994" s="2">
        <v>0.7</v>
      </c>
      <c r="M1994" s="1">
        <v>12.09</v>
      </c>
      <c r="N1994" s="1">
        <v>2.7999999999999998E-4</v>
      </c>
      <c r="O1994" s="1">
        <v>0.60499999999999998</v>
      </c>
      <c r="P1994" s="1">
        <v>4.3999999999999999E-5</v>
      </c>
      <c r="Q1994" s="1">
        <v>0.20027777750838399</v>
      </c>
      <c r="R1994" s="1">
        <v>1.46870370876251E-2</v>
      </c>
      <c r="S1994" s="16"/>
      <c r="T1994" s="16"/>
      <c r="U1994" s="5"/>
      <c r="V1994" s="18"/>
      <c r="W1994" s="18"/>
      <c r="X1994" s="5"/>
      <c r="Y1994" s="5"/>
      <c r="Z1994" s="18"/>
    </row>
    <row r="1995" spans="1:26" x14ac:dyDescent="0.25">
      <c r="A1995" s="2">
        <v>2019</v>
      </c>
      <c r="B1995" s="2">
        <v>3077</v>
      </c>
      <c r="C1995" s="3" t="s">
        <v>16</v>
      </c>
      <c r="D1995" s="4">
        <v>43479</v>
      </c>
      <c r="E1995" s="2">
        <v>7979</v>
      </c>
      <c r="F1995" s="3" t="s">
        <v>2</v>
      </c>
      <c r="G1995" s="3" t="s">
        <v>1</v>
      </c>
      <c r="H1995" s="3" t="s">
        <v>0</v>
      </c>
      <c r="I1995" s="2">
        <v>2018</v>
      </c>
      <c r="J1995" s="2">
        <v>300</v>
      </c>
      <c r="K1995" s="2">
        <v>25</v>
      </c>
      <c r="L1995" s="2">
        <v>0.7</v>
      </c>
      <c r="M1995" s="1">
        <v>2.75</v>
      </c>
      <c r="N1995" s="1">
        <v>5.7000000000000003E-5</v>
      </c>
      <c r="O1995" s="1">
        <v>8.9999999999999993E-3</v>
      </c>
      <c r="P1995" s="1">
        <v>9.9999999999999995E-7</v>
      </c>
      <c r="Q1995" s="1">
        <v>1.6409143248678801E-2</v>
      </c>
      <c r="R1995" s="1">
        <v>6.0763885590096902E-5</v>
      </c>
      <c r="S1995" s="16">
        <f t="shared" si="217"/>
        <v>0.18386863425970518</v>
      </c>
      <c r="T1995" s="16">
        <f t="shared" si="218"/>
        <v>1.4626273202035004E-2</v>
      </c>
      <c r="U1995" s="5">
        <f t="shared" si="219"/>
        <v>5.0374968290330189E-4</v>
      </c>
      <c r="V1995" s="18">
        <f t="shared" si="220"/>
        <v>4.0071981375438368E-5</v>
      </c>
      <c r="W1995" s="18">
        <f t="shared" si="221"/>
        <v>3.6866222865403299E-5</v>
      </c>
      <c r="X1995" s="5">
        <f>LOOKUP(G754,'Load Factor Adjustment'!$A$2:$A$15,'Load Factor Adjustment'!$D$2:$D$15)</f>
        <v>0.68571428571428572</v>
      </c>
      <c r="Y1995" s="5">
        <f t="shared" si="222"/>
        <v>3.4542835399083556E-4</v>
      </c>
      <c r="Z1995" s="18">
        <f t="shared" si="223"/>
        <v>2.5279695679133691E-5</v>
      </c>
    </row>
    <row r="1996" spans="1:26" ht="15" customHeight="1" x14ac:dyDescent="0.25">
      <c r="A1996" s="2">
        <v>2017</v>
      </c>
      <c r="B1996" s="2">
        <v>3078</v>
      </c>
      <c r="C1996" s="3" t="s">
        <v>16</v>
      </c>
      <c r="D1996" s="4">
        <v>43444</v>
      </c>
      <c r="E1996" s="2">
        <v>7951</v>
      </c>
      <c r="F1996" s="3" t="s">
        <v>5</v>
      </c>
      <c r="G1996" s="3" t="s">
        <v>1</v>
      </c>
      <c r="H1996" s="3" t="s">
        <v>6</v>
      </c>
      <c r="I1996" s="2">
        <v>2007</v>
      </c>
      <c r="J1996" s="2">
        <v>1000</v>
      </c>
      <c r="K1996" s="2">
        <v>91</v>
      </c>
      <c r="L1996" s="2">
        <v>0.7</v>
      </c>
      <c r="M1996" s="1">
        <v>4.75</v>
      </c>
      <c r="N1996" s="1">
        <v>7.1000000000000005E-5</v>
      </c>
      <c r="O1996" s="1">
        <v>0.192</v>
      </c>
      <c r="P1996" s="1">
        <v>1.4100000000000001E-5</v>
      </c>
      <c r="Q1996" s="1">
        <v>0.393350303803844</v>
      </c>
      <c r="R1996" s="1">
        <v>2.53620367593685E-2</v>
      </c>
      <c r="S1996" s="16"/>
      <c r="T1996" s="16"/>
      <c r="U1996" s="5"/>
      <c r="V1996" s="18"/>
      <c r="W1996" s="18"/>
      <c r="X1996" s="5"/>
      <c r="Y1996" s="5"/>
      <c r="Z1996" s="18"/>
    </row>
    <row r="1997" spans="1:26" x14ac:dyDescent="0.25">
      <c r="A1997" s="2">
        <v>2017</v>
      </c>
      <c r="B1997" s="2">
        <v>3078</v>
      </c>
      <c r="C1997" s="3" t="s">
        <v>16</v>
      </c>
      <c r="D1997" s="4">
        <v>43444</v>
      </c>
      <c r="E1997" s="2">
        <v>7952</v>
      </c>
      <c r="F1997" s="3" t="s">
        <v>2</v>
      </c>
      <c r="G1997" s="3" t="s">
        <v>1</v>
      </c>
      <c r="H1997" s="3" t="s">
        <v>0</v>
      </c>
      <c r="I1997" s="2">
        <v>2016</v>
      </c>
      <c r="J1997" s="2">
        <v>1000</v>
      </c>
      <c r="K1997" s="2">
        <v>100</v>
      </c>
      <c r="L1997" s="2">
        <v>0.7</v>
      </c>
      <c r="M1997" s="1">
        <v>0.26</v>
      </c>
      <c r="N1997" s="1">
        <v>3.9999999999999998E-6</v>
      </c>
      <c r="O1997" s="1">
        <v>8.9999999999999993E-3</v>
      </c>
      <c r="P1997" s="1">
        <v>3.9999999999999998E-7</v>
      </c>
      <c r="Q1997" s="1">
        <v>2.1604937163919001E-2</v>
      </c>
      <c r="R1997" s="1">
        <v>8.4876538955348205E-4</v>
      </c>
      <c r="S1997" s="16">
        <f t="shared" si="217"/>
        <v>0.37174536663992502</v>
      </c>
      <c r="T1997" s="16">
        <f t="shared" si="218"/>
        <v>2.4513271369815019E-2</v>
      </c>
      <c r="U1997" s="5">
        <f t="shared" si="219"/>
        <v>1.0184804565477397E-3</v>
      </c>
      <c r="V1997" s="18">
        <f t="shared" si="220"/>
        <v>6.7159647588534296E-5</v>
      </c>
      <c r="W1997" s="18">
        <f t="shared" si="221"/>
        <v>6.1786875781451558E-5</v>
      </c>
      <c r="X1997" s="5">
        <f>LOOKUP(G756,'Load Factor Adjustment'!$A$2:$A$15,'Load Factor Adjustment'!$D$2:$D$15)</f>
        <v>0.68571428571428572</v>
      </c>
      <c r="Y1997" s="5">
        <f t="shared" si="222"/>
        <v>6.9838659877559297E-4</v>
      </c>
      <c r="Z1997" s="18">
        <f t="shared" si="223"/>
        <v>4.2368143392995352E-5</v>
      </c>
    </row>
    <row r="1998" spans="1:26" ht="15" customHeight="1" x14ac:dyDescent="0.25">
      <c r="A1998" s="2">
        <v>2017</v>
      </c>
      <c r="B1998" s="2">
        <v>3079</v>
      </c>
      <c r="C1998" s="3" t="s">
        <v>16</v>
      </c>
      <c r="D1998" s="4">
        <v>43444</v>
      </c>
      <c r="E1998" s="2">
        <v>7953</v>
      </c>
      <c r="F1998" s="3" t="s">
        <v>5</v>
      </c>
      <c r="G1998" s="3" t="s">
        <v>1</v>
      </c>
      <c r="H1998" s="3" t="s">
        <v>6</v>
      </c>
      <c r="I1998" s="2">
        <v>2008</v>
      </c>
      <c r="J1998" s="2">
        <v>1000</v>
      </c>
      <c r="K1998" s="2">
        <v>91</v>
      </c>
      <c r="L1998" s="2">
        <v>0.7</v>
      </c>
      <c r="M1998" s="1">
        <v>4.75</v>
      </c>
      <c r="N1998" s="1">
        <v>7.1000000000000005E-5</v>
      </c>
      <c r="O1998" s="1">
        <v>0.192</v>
      </c>
      <c r="P1998" s="1">
        <v>1.4100000000000001E-5</v>
      </c>
      <c r="Q1998" s="1">
        <v>0.393350303803844</v>
      </c>
      <c r="R1998" s="1">
        <v>2.53620367593685E-2</v>
      </c>
      <c r="S1998" s="16"/>
      <c r="T1998" s="16"/>
      <c r="U1998" s="5"/>
      <c r="V1998" s="18"/>
      <c r="W1998" s="18"/>
      <c r="X1998" s="5"/>
      <c r="Y1998" s="5"/>
      <c r="Z1998" s="18"/>
    </row>
    <row r="1999" spans="1:26" x14ac:dyDescent="0.25">
      <c r="A1999" s="2">
        <v>2017</v>
      </c>
      <c r="B1999" s="2">
        <v>3079</v>
      </c>
      <c r="C1999" s="3" t="s">
        <v>16</v>
      </c>
      <c r="D1999" s="4">
        <v>43444</v>
      </c>
      <c r="E1999" s="2">
        <v>7954</v>
      </c>
      <c r="F1999" s="3" t="s">
        <v>2</v>
      </c>
      <c r="G1999" s="3" t="s">
        <v>1</v>
      </c>
      <c r="H1999" s="3" t="s">
        <v>0</v>
      </c>
      <c r="I1999" s="2">
        <v>2016</v>
      </c>
      <c r="J1999" s="2">
        <v>1000</v>
      </c>
      <c r="K1999" s="2">
        <v>100</v>
      </c>
      <c r="L1999" s="2">
        <v>0.7</v>
      </c>
      <c r="M1999" s="1">
        <v>0.26</v>
      </c>
      <c r="N1999" s="1">
        <v>3.9999999999999998E-6</v>
      </c>
      <c r="O1999" s="1">
        <v>8.9999999999999993E-3</v>
      </c>
      <c r="P1999" s="1">
        <v>3.9999999999999998E-7</v>
      </c>
      <c r="Q1999" s="1">
        <v>2.1604937163919001E-2</v>
      </c>
      <c r="R1999" s="1">
        <v>8.4876538955348205E-4</v>
      </c>
      <c r="S1999" s="16">
        <f t="shared" si="217"/>
        <v>0.37174536663992502</v>
      </c>
      <c r="T1999" s="16">
        <f t="shared" si="218"/>
        <v>2.4513271369815019E-2</v>
      </c>
      <c r="U1999" s="5">
        <f t="shared" si="219"/>
        <v>1.0184804565477397E-3</v>
      </c>
      <c r="V1999" s="18">
        <f t="shared" si="220"/>
        <v>6.7159647588534296E-5</v>
      </c>
      <c r="W1999" s="18">
        <f t="shared" si="221"/>
        <v>6.1786875781451558E-5</v>
      </c>
      <c r="X1999" s="5">
        <f>LOOKUP(G758,'Load Factor Adjustment'!$A$2:$A$15,'Load Factor Adjustment'!$D$2:$D$15)</f>
        <v>1.0810810810810811</v>
      </c>
      <c r="Y1999" s="5">
        <f t="shared" si="222"/>
        <v>1.1010599530245834E-3</v>
      </c>
      <c r="Z1999" s="18">
        <f t="shared" si="223"/>
        <v>6.6796622466434126E-5</v>
      </c>
    </row>
    <row r="2000" spans="1:26" ht="15" customHeight="1" x14ac:dyDescent="0.25">
      <c r="A2000" s="2">
        <v>2017</v>
      </c>
      <c r="B2000" s="2">
        <v>3080</v>
      </c>
      <c r="C2000" s="3" t="s">
        <v>16</v>
      </c>
      <c r="D2000" s="4">
        <v>43444</v>
      </c>
      <c r="E2000" s="2">
        <v>7955</v>
      </c>
      <c r="F2000" s="3" t="s">
        <v>5</v>
      </c>
      <c r="G2000" s="3" t="s">
        <v>1</v>
      </c>
      <c r="H2000" s="3" t="s">
        <v>6</v>
      </c>
      <c r="I2000" s="2">
        <v>2008</v>
      </c>
      <c r="J2000" s="2">
        <v>1000</v>
      </c>
      <c r="K2000" s="2">
        <v>91</v>
      </c>
      <c r="L2000" s="2">
        <v>0.7</v>
      </c>
      <c r="M2000" s="1">
        <v>4.75</v>
      </c>
      <c r="N2000" s="1">
        <v>7.1000000000000005E-5</v>
      </c>
      <c r="O2000" s="1">
        <v>0.192</v>
      </c>
      <c r="P2000" s="1">
        <v>1.4100000000000001E-5</v>
      </c>
      <c r="Q2000" s="1">
        <v>0.393350303803844</v>
      </c>
      <c r="R2000" s="1">
        <v>2.53620367593685E-2</v>
      </c>
      <c r="S2000" s="16"/>
      <c r="T2000" s="16"/>
      <c r="U2000" s="5"/>
      <c r="V2000" s="18"/>
      <c r="W2000" s="18"/>
      <c r="X2000" s="5"/>
      <c r="Y2000" s="5"/>
      <c r="Z2000" s="18"/>
    </row>
    <row r="2001" spans="1:26" x14ac:dyDescent="0.25">
      <c r="A2001" s="2">
        <v>2017</v>
      </c>
      <c r="B2001" s="2">
        <v>3080</v>
      </c>
      <c r="C2001" s="3" t="s">
        <v>16</v>
      </c>
      <c r="D2001" s="4">
        <v>43444</v>
      </c>
      <c r="E2001" s="2">
        <v>7956</v>
      </c>
      <c r="F2001" s="3" t="s">
        <v>2</v>
      </c>
      <c r="G2001" s="3" t="s">
        <v>1</v>
      </c>
      <c r="H2001" s="3" t="s">
        <v>0</v>
      </c>
      <c r="I2001" s="2">
        <v>2018</v>
      </c>
      <c r="J2001" s="2">
        <v>1000</v>
      </c>
      <c r="K2001" s="2">
        <v>100</v>
      </c>
      <c r="L2001" s="2">
        <v>0.7</v>
      </c>
      <c r="M2001" s="1">
        <v>0.26</v>
      </c>
      <c r="N2001" s="1">
        <v>3.9999999999999998E-6</v>
      </c>
      <c r="O2001" s="1">
        <v>8.9999999999999993E-3</v>
      </c>
      <c r="P2001" s="1">
        <v>3.9999999999999998E-7</v>
      </c>
      <c r="Q2001" s="1">
        <v>2.1604937163919001E-2</v>
      </c>
      <c r="R2001" s="1">
        <v>8.4876538955348205E-4</v>
      </c>
      <c r="S2001" s="16">
        <f t="shared" si="217"/>
        <v>0.37174536663992502</v>
      </c>
      <c r="T2001" s="16">
        <f t="shared" si="218"/>
        <v>2.4513271369815019E-2</v>
      </c>
      <c r="U2001" s="5">
        <f t="shared" si="219"/>
        <v>1.0184804565477397E-3</v>
      </c>
      <c r="V2001" s="18">
        <f t="shared" si="220"/>
        <v>6.7159647588534296E-5</v>
      </c>
      <c r="W2001" s="18">
        <f t="shared" si="221"/>
        <v>6.1786875781451558E-5</v>
      </c>
      <c r="X2001" s="5">
        <f>LOOKUP(G760,'Load Factor Adjustment'!$A$2:$A$15,'Load Factor Adjustment'!$D$2:$D$15)</f>
        <v>0.68571428571428572</v>
      </c>
      <c r="Y2001" s="5">
        <f t="shared" si="222"/>
        <v>6.9838659877559297E-4</v>
      </c>
      <c r="Z2001" s="18">
        <f t="shared" si="223"/>
        <v>4.2368143392995352E-5</v>
      </c>
    </row>
    <row r="2002" spans="1:26" ht="15" customHeight="1" x14ac:dyDescent="0.25">
      <c r="A2002" s="2">
        <v>2017</v>
      </c>
      <c r="B2002" s="2">
        <v>3081</v>
      </c>
      <c r="C2002" s="3" t="s">
        <v>16</v>
      </c>
      <c r="D2002" s="4">
        <v>43444</v>
      </c>
      <c r="E2002" s="2">
        <v>7957</v>
      </c>
      <c r="F2002" s="3" t="s">
        <v>5</v>
      </c>
      <c r="G2002" s="3" t="s">
        <v>1</v>
      </c>
      <c r="H2002" s="3" t="s">
        <v>6</v>
      </c>
      <c r="I2002" s="2">
        <v>2008</v>
      </c>
      <c r="J2002" s="2">
        <v>1000</v>
      </c>
      <c r="K2002" s="2">
        <v>91</v>
      </c>
      <c r="L2002" s="2">
        <v>0.7</v>
      </c>
      <c r="M2002" s="1">
        <v>4.75</v>
      </c>
      <c r="N2002" s="1">
        <v>7.1000000000000005E-5</v>
      </c>
      <c r="O2002" s="1">
        <v>0.192</v>
      </c>
      <c r="P2002" s="1">
        <v>1.4100000000000001E-5</v>
      </c>
      <c r="Q2002" s="1">
        <v>0.393350303803844</v>
      </c>
      <c r="R2002" s="1">
        <v>2.53620367593685E-2</v>
      </c>
      <c r="S2002" s="16"/>
      <c r="T2002" s="16"/>
      <c r="U2002" s="5"/>
      <c r="V2002" s="18"/>
      <c r="W2002" s="18"/>
      <c r="X2002" s="5"/>
      <c r="Y2002" s="5"/>
      <c r="Z2002" s="18"/>
    </row>
    <row r="2003" spans="1:26" x14ac:dyDescent="0.25">
      <c r="A2003" s="2">
        <v>2017</v>
      </c>
      <c r="B2003" s="2">
        <v>3081</v>
      </c>
      <c r="C2003" s="3" t="s">
        <v>16</v>
      </c>
      <c r="D2003" s="4">
        <v>43444</v>
      </c>
      <c r="E2003" s="2">
        <v>7958</v>
      </c>
      <c r="F2003" s="3" t="s">
        <v>2</v>
      </c>
      <c r="G2003" s="3" t="s">
        <v>1</v>
      </c>
      <c r="H2003" s="3" t="s">
        <v>0</v>
      </c>
      <c r="I2003" s="2">
        <v>2016</v>
      </c>
      <c r="J2003" s="2">
        <v>1000</v>
      </c>
      <c r="K2003" s="2">
        <v>100</v>
      </c>
      <c r="L2003" s="2">
        <v>0.7</v>
      </c>
      <c r="M2003" s="1">
        <v>0.26</v>
      </c>
      <c r="N2003" s="1">
        <v>3.9999999999999998E-6</v>
      </c>
      <c r="O2003" s="1">
        <v>8.9999999999999993E-3</v>
      </c>
      <c r="P2003" s="1">
        <v>3.9999999999999998E-7</v>
      </c>
      <c r="Q2003" s="1">
        <v>2.1604937163919001E-2</v>
      </c>
      <c r="R2003" s="1">
        <v>8.4876538955348205E-4</v>
      </c>
      <c r="S2003" s="16">
        <f t="shared" si="217"/>
        <v>0.37174536663992502</v>
      </c>
      <c r="T2003" s="16">
        <f t="shared" si="218"/>
        <v>2.4513271369815019E-2</v>
      </c>
      <c r="U2003" s="5">
        <f t="shared" si="219"/>
        <v>1.0184804565477397E-3</v>
      </c>
      <c r="V2003" s="18">
        <f t="shared" si="220"/>
        <v>6.7159647588534296E-5</v>
      </c>
      <c r="W2003" s="18">
        <f t="shared" si="221"/>
        <v>6.1786875781451558E-5</v>
      </c>
      <c r="X2003" s="5">
        <f>LOOKUP(G762,'Load Factor Adjustment'!$A$2:$A$15,'Load Factor Adjustment'!$D$2:$D$15)</f>
        <v>0.68571428571428572</v>
      </c>
      <c r="Y2003" s="5">
        <f t="shared" si="222"/>
        <v>6.9838659877559297E-4</v>
      </c>
      <c r="Z2003" s="18">
        <f t="shared" si="223"/>
        <v>4.2368143392995352E-5</v>
      </c>
    </row>
    <row r="2004" spans="1:26" ht="15" customHeight="1" x14ac:dyDescent="0.25">
      <c r="A2004" s="2">
        <v>2019</v>
      </c>
      <c r="B2004" s="2">
        <v>3082</v>
      </c>
      <c r="C2004" s="3" t="s">
        <v>16</v>
      </c>
      <c r="D2004" s="4">
        <v>43474</v>
      </c>
      <c r="E2004" s="2">
        <v>8013</v>
      </c>
      <c r="F2004" s="3" t="s">
        <v>5</v>
      </c>
      <c r="G2004" s="3" t="s">
        <v>1</v>
      </c>
      <c r="H2004" s="3" t="s">
        <v>4</v>
      </c>
      <c r="I2004" s="2">
        <v>1982</v>
      </c>
      <c r="J2004" s="2">
        <v>500</v>
      </c>
      <c r="K2004" s="2">
        <v>25</v>
      </c>
      <c r="L2004" s="2">
        <v>0.7</v>
      </c>
      <c r="M2004" s="1">
        <v>6.51</v>
      </c>
      <c r="N2004" s="1">
        <v>9.7999999999999997E-5</v>
      </c>
      <c r="O2004" s="1">
        <v>0.54700000000000004</v>
      </c>
      <c r="P2004" s="1">
        <v>4.2400000000000001E-5</v>
      </c>
      <c r="Q2004" s="1">
        <v>7.41319450188139E-2</v>
      </c>
      <c r="R2004" s="1">
        <v>1.0183255804907299E-2</v>
      </c>
      <c r="S2004" s="16"/>
      <c r="T2004" s="16"/>
      <c r="U2004" s="5"/>
      <c r="V2004" s="18"/>
      <c r="W2004" s="18"/>
      <c r="X2004" s="5"/>
      <c r="Y2004" s="5"/>
      <c r="Z2004" s="18"/>
    </row>
    <row r="2005" spans="1:26" x14ac:dyDescent="0.25">
      <c r="A2005" s="2">
        <v>2019</v>
      </c>
      <c r="B2005" s="2">
        <v>3082</v>
      </c>
      <c r="C2005" s="3" t="s">
        <v>16</v>
      </c>
      <c r="D2005" s="4">
        <v>43474</v>
      </c>
      <c r="E2005" s="2">
        <v>8014</v>
      </c>
      <c r="F2005" s="3" t="s">
        <v>2</v>
      </c>
      <c r="G2005" s="3" t="s">
        <v>1</v>
      </c>
      <c r="H2005" s="3" t="s">
        <v>0</v>
      </c>
      <c r="I2005" s="2">
        <v>2017</v>
      </c>
      <c r="J2005" s="2">
        <v>500</v>
      </c>
      <c r="K2005" s="2">
        <v>25</v>
      </c>
      <c r="L2005" s="2">
        <v>0.7</v>
      </c>
      <c r="M2005" s="1">
        <v>2.75</v>
      </c>
      <c r="N2005" s="1">
        <v>5.7000000000000003E-5</v>
      </c>
      <c r="O2005" s="1">
        <v>8.9999999999999993E-3</v>
      </c>
      <c r="P2005" s="1">
        <v>9.9999999999999995E-7</v>
      </c>
      <c r="Q2005" s="1">
        <v>2.78983406009609E-2</v>
      </c>
      <c r="R2005" s="1">
        <v>1.10918204189951E-4</v>
      </c>
      <c r="S2005" s="16">
        <f t="shared" si="217"/>
        <v>4.6233604417853E-2</v>
      </c>
      <c r="T2005" s="16">
        <f t="shared" si="218"/>
        <v>1.0072337600717348E-2</v>
      </c>
      <c r="U2005" s="5">
        <f t="shared" si="219"/>
        <v>1.2666740936398082E-4</v>
      </c>
      <c r="V2005" s="18">
        <f t="shared" si="220"/>
        <v>2.7595445481417393E-5</v>
      </c>
      <c r="W2005" s="18">
        <f t="shared" si="221"/>
        <v>2.5387809842904003E-5</v>
      </c>
      <c r="X2005" s="5">
        <f>LOOKUP(G764,'Load Factor Adjustment'!$A$2:$A$15,'Load Factor Adjustment'!$D$2:$D$15)</f>
        <v>0.68571428571428572</v>
      </c>
      <c r="Y2005" s="5">
        <f t="shared" si="222"/>
        <v>8.6857652135301135E-5</v>
      </c>
      <c r="Z2005" s="18">
        <f t="shared" si="223"/>
        <v>1.7408783892277031E-5</v>
      </c>
    </row>
    <row r="2006" spans="1:26" ht="15" customHeight="1" x14ac:dyDescent="0.25">
      <c r="A2006" s="2">
        <v>2017</v>
      </c>
      <c r="B2006" s="2">
        <v>3083</v>
      </c>
      <c r="C2006" s="3" t="s">
        <v>7</v>
      </c>
      <c r="D2006" s="4">
        <v>43502</v>
      </c>
      <c r="E2006" s="2">
        <v>8007</v>
      </c>
      <c r="F2006" s="3" t="s">
        <v>5</v>
      </c>
      <c r="G2006" s="3" t="s">
        <v>15</v>
      </c>
      <c r="H2006" s="3" t="s">
        <v>4</v>
      </c>
      <c r="I2006" s="2">
        <v>1960</v>
      </c>
      <c r="J2006" s="2">
        <v>350</v>
      </c>
      <c r="K2006" s="2">
        <v>125</v>
      </c>
      <c r="L2006" s="2">
        <v>0.51</v>
      </c>
      <c r="M2006" s="1">
        <v>13.02</v>
      </c>
      <c r="N2006" s="1">
        <v>2.9999999999999997E-4</v>
      </c>
      <c r="O2006" s="1">
        <v>0.55400000000000005</v>
      </c>
      <c r="P2006" s="1">
        <v>4.0299999999999997E-5</v>
      </c>
      <c r="Q2006" s="1">
        <v>0.40876736893152599</v>
      </c>
      <c r="R2006" s="1">
        <v>2.5519676317253499E-2</v>
      </c>
      <c r="S2006" s="16"/>
      <c r="T2006" s="16"/>
      <c r="U2006" s="5"/>
      <c r="V2006" s="18"/>
      <c r="W2006" s="18"/>
      <c r="X2006" s="5"/>
      <c r="Y2006" s="5"/>
      <c r="Z2006" s="18"/>
    </row>
    <row r="2007" spans="1:26" x14ac:dyDescent="0.25">
      <c r="A2007" s="2">
        <v>2017</v>
      </c>
      <c r="B2007" s="2">
        <v>3083</v>
      </c>
      <c r="C2007" s="3" t="s">
        <v>7</v>
      </c>
      <c r="D2007" s="4">
        <v>43502</v>
      </c>
      <c r="E2007" s="2">
        <v>8008</v>
      </c>
      <c r="F2007" s="3" t="s">
        <v>2</v>
      </c>
      <c r="G2007" s="3" t="s">
        <v>15</v>
      </c>
      <c r="H2007" s="3" t="s">
        <v>13</v>
      </c>
      <c r="I2007" s="2">
        <v>2017</v>
      </c>
      <c r="J2007" s="2">
        <v>350</v>
      </c>
      <c r="K2007" s="2">
        <v>130</v>
      </c>
      <c r="L2007" s="2">
        <v>0.51</v>
      </c>
      <c r="M2007" s="1">
        <v>2.3199999999999998</v>
      </c>
      <c r="N2007" s="1">
        <v>3.0000000000000001E-5</v>
      </c>
      <c r="O2007" s="1">
        <v>0.112</v>
      </c>
      <c r="P2007" s="1">
        <v>7.9999999999999996E-6</v>
      </c>
      <c r="Q2007" s="1">
        <v>6.0685471660762498E-2</v>
      </c>
      <c r="R2007" s="1">
        <v>3.22291669392298E-3</v>
      </c>
      <c r="S2007" s="16">
        <f t="shared" si="217"/>
        <v>0.3480818972707635</v>
      </c>
      <c r="T2007" s="16">
        <f t="shared" si="218"/>
        <v>2.2296759623330518E-2</v>
      </c>
      <c r="U2007" s="5">
        <f t="shared" si="219"/>
        <v>9.5364903361853015E-4</v>
      </c>
      <c r="V2007" s="18">
        <f t="shared" si="220"/>
        <v>6.1087012666658961E-5</v>
      </c>
      <c r="W2007" s="18">
        <f t="shared" si="221"/>
        <v>5.6200051653326246E-5</v>
      </c>
      <c r="X2007" s="5">
        <f>LOOKUP(G766,'Load Factor Adjustment'!$A$2:$A$15,'Load Factor Adjustment'!$D$2:$D$15)</f>
        <v>0.68571428571428572</v>
      </c>
      <c r="Y2007" s="5">
        <f t="shared" si="222"/>
        <v>6.5393076590984926E-4</v>
      </c>
      <c r="Z2007" s="18">
        <f t="shared" si="223"/>
        <v>3.8537178276566572E-5</v>
      </c>
    </row>
    <row r="2008" spans="1:26" ht="15" customHeight="1" x14ac:dyDescent="0.25">
      <c r="A2008" s="2">
        <v>2017</v>
      </c>
      <c r="B2008" s="2">
        <v>3084</v>
      </c>
      <c r="C2008" s="3" t="s">
        <v>7</v>
      </c>
      <c r="D2008" s="4">
        <v>43502</v>
      </c>
      <c r="E2008" s="2">
        <v>8011</v>
      </c>
      <c r="F2008" s="3" t="s">
        <v>5</v>
      </c>
      <c r="G2008" s="3" t="s">
        <v>14</v>
      </c>
      <c r="H2008" s="3" t="s">
        <v>4</v>
      </c>
      <c r="I2008" s="2">
        <v>1963</v>
      </c>
      <c r="J2008" s="2">
        <v>350</v>
      </c>
      <c r="K2008" s="2">
        <v>125</v>
      </c>
      <c r="L2008" s="2">
        <v>0.51</v>
      </c>
      <c r="M2008" s="1">
        <v>13.02</v>
      </c>
      <c r="N2008" s="1">
        <v>2.9999999999999997E-4</v>
      </c>
      <c r="O2008" s="1">
        <v>0.55400000000000005</v>
      </c>
      <c r="P2008" s="1">
        <v>4.0299999999999997E-5</v>
      </c>
      <c r="Q2008" s="1">
        <v>0.40876736893152599</v>
      </c>
      <c r="R2008" s="1">
        <v>2.5519676317253499E-2</v>
      </c>
      <c r="S2008" s="16"/>
      <c r="T2008" s="16"/>
      <c r="U2008" s="5"/>
      <c r="V2008" s="18"/>
      <c r="W2008" s="18"/>
      <c r="X2008" s="5"/>
      <c r="Y2008" s="5"/>
      <c r="Z2008" s="18"/>
    </row>
    <row r="2009" spans="1:26" x14ac:dyDescent="0.25">
      <c r="A2009" s="2">
        <v>2017</v>
      </c>
      <c r="B2009" s="2">
        <v>3084</v>
      </c>
      <c r="C2009" s="3" t="s">
        <v>7</v>
      </c>
      <c r="D2009" s="4">
        <v>43502</v>
      </c>
      <c r="E2009" s="2">
        <v>8012</v>
      </c>
      <c r="F2009" s="3" t="s">
        <v>2</v>
      </c>
      <c r="G2009" s="3" t="s">
        <v>14</v>
      </c>
      <c r="H2009" s="3" t="s">
        <v>13</v>
      </c>
      <c r="I2009" s="2">
        <v>2017</v>
      </c>
      <c r="J2009" s="2">
        <v>350</v>
      </c>
      <c r="K2009" s="2">
        <v>130</v>
      </c>
      <c r="L2009" s="2">
        <v>0.51</v>
      </c>
      <c r="M2009" s="1">
        <v>2.3199999999999998</v>
      </c>
      <c r="N2009" s="1">
        <v>3.0000000000000001E-5</v>
      </c>
      <c r="O2009" s="1">
        <v>0.112</v>
      </c>
      <c r="P2009" s="1">
        <v>7.9999999999999996E-6</v>
      </c>
      <c r="Q2009" s="1">
        <v>6.0685471660762498E-2</v>
      </c>
      <c r="R2009" s="1">
        <v>3.22291669392298E-3</v>
      </c>
      <c r="S2009" s="16">
        <f t="shared" si="217"/>
        <v>0.3480818972707635</v>
      </c>
      <c r="T2009" s="16">
        <f t="shared" si="218"/>
        <v>2.2296759623330518E-2</v>
      </c>
      <c r="U2009" s="5">
        <f t="shared" si="219"/>
        <v>9.5364903361853015E-4</v>
      </c>
      <c r="V2009" s="18">
        <f t="shared" si="220"/>
        <v>6.1087012666658961E-5</v>
      </c>
      <c r="W2009" s="18">
        <f t="shared" si="221"/>
        <v>5.6200051653326246E-5</v>
      </c>
      <c r="X2009" s="5">
        <f>LOOKUP(G768,'Load Factor Adjustment'!$A$2:$A$15,'Load Factor Adjustment'!$D$2:$D$15)</f>
        <v>0.68571428571428572</v>
      </c>
      <c r="Y2009" s="5">
        <f t="shared" si="222"/>
        <v>6.5393076590984926E-4</v>
      </c>
      <c r="Z2009" s="18">
        <f t="shared" si="223"/>
        <v>3.8537178276566572E-5</v>
      </c>
    </row>
    <row r="2010" spans="1:26" ht="15" customHeight="1" x14ac:dyDescent="0.25">
      <c r="A2010" s="2">
        <v>2017</v>
      </c>
      <c r="B2010" s="2">
        <v>3085</v>
      </c>
      <c r="C2010" s="3" t="s">
        <v>7</v>
      </c>
      <c r="D2010" s="4">
        <v>43502</v>
      </c>
      <c r="E2010" s="2">
        <v>8003</v>
      </c>
      <c r="F2010" s="3" t="s">
        <v>5</v>
      </c>
      <c r="G2010" s="3" t="s">
        <v>15</v>
      </c>
      <c r="H2010" s="3" t="s">
        <v>4</v>
      </c>
      <c r="I2010" s="2">
        <v>1962</v>
      </c>
      <c r="J2010" s="2">
        <v>400</v>
      </c>
      <c r="K2010" s="2">
        <v>125</v>
      </c>
      <c r="L2010" s="2">
        <v>0.51</v>
      </c>
      <c r="M2010" s="1">
        <v>13.02</v>
      </c>
      <c r="N2010" s="1">
        <v>2.9999999999999997E-4</v>
      </c>
      <c r="O2010" s="1">
        <v>0.55400000000000005</v>
      </c>
      <c r="P2010" s="1">
        <v>4.0299999999999997E-5</v>
      </c>
      <c r="Q2010" s="1">
        <v>0.46716270735031501</v>
      </c>
      <c r="R2010" s="1">
        <v>2.91653443625754E-2</v>
      </c>
      <c r="S2010" s="16"/>
      <c r="T2010" s="16"/>
      <c r="U2010" s="5"/>
      <c r="V2010" s="18"/>
      <c r="W2010" s="18"/>
      <c r="X2010" s="5"/>
      <c r="Y2010" s="5"/>
      <c r="Z2010" s="18"/>
    </row>
    <row r="2011" spans="1:26" x14ac:dyDescent="0.25">
      <c r="A2011" s="2">
        <v>2017</v>
      </c>
      <c r="B2011" s="2">
        <v>3085</v>
      </c>
      <c r="C2011" s="3" t="s">
        <v>7</v>
      </c>
      <c r="D2011" s="4">
        <v>43502</v>
      </c>
      <c r="E2011" s="2">
        <v>8004</v>
      </c>
      <c r="F2011" s="3" t="s">
        <v>2</v>
      </c>
      <c r="G2011" s="3" t="s">
        <v>15</v>
      </c>
      <c r="H2011" s="3" t="s">
        <v>13</v>
      </c>
      <c r="I2011" s="2">
        <v>2017</v>
      </c>
      <c r="J2011" s="2">
        <v>400</v>
      </c>
      <c r="K2011" s="2">
        <v>130</v>
      </c>
      <c r="L2011" s="2">
        <v>0.51</v>
      </c>
      <c r="M2011" s="1">
        <v>2.3199999999999998</v>
      </c>
      <c r="N2011" s="1">
        <v>3.0000000000000001E-5</v>
      </c>
      <c r="O2011" s="1">
        <v>0.112</v>
      </c>
      <c r="P2011" s="1">
        <v>7.9999999999999996E-6</v>
      </c>
      <c r="Q2011" s="1">
        <v>6.9574070777264796E-2</v>
      </c>
      <c r="R2011" s="1">
        <v>3.7417989717081299E-3</v>
      </c>
      <c r="S2011" s="16">
        <f t="shared" si="217"/>
        <v>0.39758863657305021</v>
      </c>
      <c r="T2011" s="16">
        <f t="shared" si="218"/>
        <v>2.5423545390867268E-2</v>
      </c>
      <c r="U2011" s="5">
        <f t="shared" si="219"/>
        <v>1.0892839358165758E-3</v>
      </c>
      <c r="V2011" s="18">
        <f t="shared" si="220"/>
        <v>6.96535490160747E-5</v>
      </c>
      <c r="W2011" s="18">
        <f t="shared" si="221"/>
        <v>6.408126509478873E-5</v>
      </c>
      <c r="X2011" s="5">
        <f>LOOKUP(G770,'Load Factor Adjustment'!$A$2:$A$15,'Load Factor Adjustment'!$D$2:$D$15)</f>
        <v>0.68571428571428572</v>
      </c>
      <c r="Y2011" s="5">
        <f t="shared" si="222"/>
        <v>7.4693755598850917E-4</v>
      </c>
      <c r="Z2011" s="18">
        <f t="shared" si="223"/>
        <v>4.3941438922140846E-5</v>
      </c>
    </row>
    <row r="2012" spans="1:26" ht="15" customHeight="1" x14ac:dyDescent="0.25">
      <c r="A2012" s="2">
        <v>2017</v>
      </c>
      <c r="B2012" s="2">
        <v>3087</v>
      </c>
      <c r="C2012" s="3" t="s">
        <v>7</v>
      </c>
      <c r="D2012" s="4">
        <v>43502</v>
      </c>
      <c r="E2012" s="2">
        <v>8005</v>
      </c>
      <c r="F2012" s="3" t="s">
        <v>5</v>
      </c>
      <c r="G2012" s="3" t="s">
        <v>14</v>
      </c>
      <c r="H2012" s="3" t="s">
        <v>4</v>
      </c>
      <c r="I2012" s="2">
        <v>1963</v>
      </c>
      <c r="J2012" s="2">
        <v>400</v>
      </c>
      <c r="K2012" s="2">
        <v>125</v>
      </c>
      <c r="L2012" s="2">
        <v>0.51</v>
      </c>
      <c r="M2012" s="1">
        <v>13.02</v>
      </c>
      <c r="N2012" s="1">
        <v>2.9999999999999997E-4</v>
      </c>
      <c r="O2012" s="1">
        <v>0.55400000000000005</v>
      </c>
      <c r="P2012" s="1">
        <v>4.0299999999999997E-5</v>
      </c>
      <c r="Q2012" s="1">
        <v>0.46716270735031501</v>
      </c>
      <c r="R2012" s="1">
        <v>2.91653443625754E-2</v>
      </c>
      <c r="S2012" s="16"/>
      <c r="T2012" s="16"/>
      <c r="U2012" s="5"/>
      <c r="V2012" s="18"/>
      <c r="W2012" s="18"/>
      <c r="X2012" s="5"/>
      <c r="Y2012" s="5"/>
      <c r="Z2012" s="18"/>
    </row>
    <row r="2013" spans="1:26" x14ac:dyDescent="0.25">
      <c r="A2013" s="2">
        <v>2017</v>
      </c>
      <c r="B2013" s="2">
        <v>3087</v>
      </c>
      <c r="C2013" s="3" t="s">
        <v>7</v>
      </c>
      <c r="D2013" s="4">
        <v>43502</v>
      </c>
      <c r="E2013" s="2">
        <v>8006</v>
      </c>
      <c r="F2013" s="3" t="s">
        <v>2</v>
      </c>
      <c r="G2013" s="3" t="s">
        <v>14</v>
      </c>
      <c r="H2013" s="3" t="s">
        <v>13</v>
      </c>
      <c r="I2013" s="2">
        <v>2017</v>
      </c>
      <c r="J2013" s="2">
        <v>400</v>
      </c>
      <c r="K2013" s="2">
        <v>130</v>
      </c>
      <c r="L2013" s="2">
        <v>0.51</v>
      </c>
      <c r="M2013" s="1">
        <v>2.3199999999999998</v>
      </c>
      <c r="N2013" s="1">
        <v>3.0000000000000001E-5</v>
      </c>
      <c r="O2013" s="1">
        <v>0.112</v>
      </c>
      <c r="P2013" s="1">
        <v>7.9999999999999996E-6</v>
      </c>
      <c r="Q2013" s="1">
        <v>6.9574070777264796E-2</v>
      </c>
      <c r="R2013" s="1">
        <v>3.7417989717081299E-3</v>
      </c>
      <c r="S2013" s="16">
        <f t="shared" si="217"/>
        <v>0.39758863657305021</v>
      </c>
      <c r="T2013" s="16">
        <f t="shared" si="218"/>
        <v>2.5423545390867268E-2</v>
      </c>
      <c r="U2013" s="5">
        <f t="shared" si="219"/>
        <v>1.0892839358165758E-3</v>
      </c>
      <c r="V2013" s="18">
        <f t="shared" si="220"/>
        <v>6.96535490160747E-5</v>
      </c>
      <c r="W2013" s="18">
        <f t="shared" si="221"/>
        <v>6.408126509478873E-5</v>
      </c>
      <c r="X2013" s="5">
        <f>LOOKUP(G772,'Load Factor Adjustment'!$A$2:$A$15,'Load Factor Adjustment'!$D$2:$D$15)</f>
        <v>0.68571428571428572</v>
      </c>
      <c r="Y2013" s="5">
        <f t="shared" si="222"/>
        <v>7.4693755598850917E-4</v>
      </c>
      <c r="Z2013" s="18">
        <f t="shared" si="223"/>
        <v>4.3941438922140846E-5</v>
      </c>
    </row>
    <row r="2014" spans="1:26" ht="15" customHeight="1" x14ac:dyDescent="0.25">
      <c r="A2014" s="2">
        <v>2018</v>
      </c>
      <c r="B2014" s="2">
        <v>3088</v>
      </c>
      <c r="C2014" s="3" t="s">
        <v>7</v>
      </c>
      <c r="D2014" s="4">
        <v>43495</v>
      </c>
      <c r="E2014" s="2">
        <v>8001</v>
      </c>
      <c r="F2014" s="3" t="s">
        <v>5</v>
      </c>
      <c r="G2014" s="3" t="s">
        <v>1</v>
      </c>
      <c r="H2014" s="3" t="s">
        <v>6</v>
      </c>
      <c r="I2014" s="2">
        <v>2006</v>
      </c>
      <c r="J2014" s="2">
        <v>800</v>
      </c>
      <c r="K2014" s="2">
        <v>244</v>
      </c>
      <c r="L2014" s="2">
        <v>0.7</v>
      </c>
      <c r="M2014" s="1">
        <v>4.1500000000000004</v>
      </c>
      <c r="N2014" s="1">
        <v>6.0000000000000002E-5</v>
      </c>
      <c r="O2014" s="1">
        <v>8.7999999999999995E-2</v>
      </c>
      <c r="P2014" s="1">
        <v>4.6E-6</v>
      </c>
      <c r="Q2014" s="1">
        <v>0.73350617197241696</v>
      </c>
      <c r="R2014" s="1">
        <v>2.1568394642705602E-2</v>
      </c>
      <c r="S2014" s="16"/>
      <c r="T2014" s="16"/>
      <c r="U2014" s="5"/>
      <c r="V2014" s="18"/>
      <c r="W2014" s="18"/>
      <c r="X2014" s="5"/>
      <c r="Y2014" s="5"/>
      <c r="Z2014" s="18"/>
    </row>
    <row r="2015" spans="1:26" x14ac:dyDescent="0.25">
      <c r="A2015" s="2">
        <v>2018</v>
      </c>
      <c r="B2015" s="2">
        <v>3088</v>
      </c>
      <c r="C2015" s="3" t="s">
        <v>7</v>
      </c>
      <c r="D2015" s="4">
        <v>43495</v>
      </c>
      <c r="E2015" s="2">
        <v>8002</v>
      </c>
      <c r="F2015" s="3" t="s">
        <v>2</v>
      </c>
      <c r="G2015" s="3" t="s">
        <v>1</v>
      </c>
      <c r="H2015" s="3" t="s">
        <v>0</v>
      </c>
      <c r="I2015" s="2">
        <v>2015</v>
      </c>
      <c r="J2015" s="2">
        <v>800</v>
      </c>
      <c r="K2015" s="2">
        <v>240</v>
      </c>
      <c r="L2015" s="2">
        <v>0.7</v>
      </c>
      <c r="M2015" s="1">
        <v>0.26</v>
      </c>
      <c r="N2015" s="1">
        <v>3.5999999999999998E-6</v>
      </c>
      <c r="O2015" s="1">
        <v>8.9999999999999993E-3</v>
      </c>
      <c r="P2015" s="1">
        <v>2.9999999999999999E-7</v>
      </c>
      <c r="Q2015" s="1">
        <v>4.0651849687421998E-2</v>
      </c>
      <c r="R2015" s="1">
        <v>1.5111110342681301E-3</v>
      </c>
      <c r="S2015" s="16">
        <f t="shared" si="217"/>
        <v>0.69285432228499499</v>
      </c>
      <c r="T2015" s="16">
        <f t="shared" si="218"/>
        <v>2.0057283608437473E-2</v>
      </c>
      <c r="U2015" s="5">
        <f t="shared" si="219"/>
        <v>1.8982310199588905E-3</v>
      </c>
      <c r="V2015" s="18">
        <f t="shared" si="220"/>
        <v>5.4951461940924582E-5</v>
      </c>
      <c r="W2015" s="18">
        <f t="shared" si="221"/>
        <v>5.0555344985650615E-5</v>
      </c>
      <c r="X2015" s="5">
        <f>LOOKUP(G774,'Load Factor Adjustment'!$A$2:$A$15,'Load Factor Adjustment'!$D$2:$D$15)</f>
        <v>0.68571428571428572</v>
      </c>
      <c r="Y2015" s="5">
        <f t="shared" si="222"/>
        <v>1.3016441279718107E-3</v>
      </c>
      <c r="Z2015" s="18">
        <f t="shared" si="223"/>
        <v>3.4666522275874705E-5</v>
      </c>
    </row>
    <row r="2016" spans="1:26" ht="15" customHeight="1" x14ac:dyDescent="0.25">
      <c r="A2016" s="2">
        <v>2018</v>
      </c>
      <c r="B2016" s="2">
        <v>3089</v>
      </c>
      <c r="C2016" s="3" t="s">
        <v>7</v>
      </c>
      <c r="D2016" s="4">
        <v>43473</v>
      </c>
      <c r="E2016" s="2">
        <v>7999</v>
      </c>
      <c r="F2016" s="3" t="s">
        <v>5</v>
      </c>
      <c r="G2016" s="3" t="s">
        <v>1</v>
      </c>
      <c r="H2016" s="3" t="s">
        <v>4</v>
      </c>
      <c r="I2016" s="2">
        <v>1977</v>
      </c>
      <c r="J2016" s="2">
        <v>900</v>
      </c>
      <c r="K2016" s="2">
        <v>69</v>
      </c>
      <c r="L2016" s="2">
        <v>0.7</v>
      </c>
      <c r="M2016" s="1">
        <v>12.09</v>
      </c>
      <c r="N2016" s="1">
        <v>2.7999999999999998E-4</v>
      </c>
      <c r="O2016" s="1">
        <v>0.60499999999999998</v>
      </c>
      <c r="P2016" s="1">
        <v>4.3999999999999999E-5</v>
      </c>
      <c r="Q2016" s="1">
        <v>0.74031249900420504</v>
      </c>
      <c r="R2016" s="1">
        <v>5.4289583520328498E-2</v>
      </c>
      <c r="S2016" s="16"/>
      <c r="T2016" s="16"/>
      <c r="U2016" s="5"/>
      <c r="V2016" s="18"/>
      <c r="W2016" s="18"/>
      <c r="X2016" s="5"/>
      <c r="Y2016" s="5"/>
      <c r="Z2016" s="18"/>
    </row>
    <row r="2017" spans="1:26" x14ac:dyDescent="0.25">
      <c r="A2017" s="2">
        <v>2018</v>
      </c>
      <c r="B2017" s="2">
        <v>3089</v>
      </c>
      <c r="C2017" s="3" t="s">
        <v>7</v>
      </c>
      <c r="D2017" s="4">
        <v>43473</v>
      </c>
      <c r="E2017" s="2">
        <v>8000</v>
      </c>
      <c r="F2017" s="3" t="s">
        <v>2</v>
      </c>
      <c r="G2017" s="3" t="s">
        <v>1</v>
      </c>
      <c r="H2017" s="3" t="s">
        <v>0</v>
      </c>
      <c r="I2017" s="2">
        <v>2016</v>
      </c>
      <c r="J2017" s="2">
        <v>900</v>
      </c>
      <c r="K2017" s="2">
        <v>80</v>
      </c>
      <c r="L2017" s="2">
        <v>0.7</v>
      </c>
      <c r="M2017" s="1">
        <v>0.26</v>
      </c>
      <c r="N2017" s="1">
        <v>3.4999999999999999E-6</v>
      </c>
      <c r="O2017" s="1">
        <v>8.9999999999999993E-3</v>
      </c>
      <c r="P2017" s="1">
        <v>8.9999999999999996E-7</v>
      </c>
      <c r="Q2017" s="1">
        <v>1.5319443665738499E-2</v>
      </c>
      <c r="R2017" s="1">
        <v>7.2499995987701201E-4</v>
      </c>
      <c r="S2017" s="16">
        <f t="shared" si="217"/>
        <v>0.72499305533846659</v>
      </c>
      <c r="T2017" s="16">
        <f t="shared" si="218"/>
        <v>5.3564583560451483E-2</v>
      </c>
      <c r="U2017" s="5">
        <f t="shared" si="219"/>
        <v>1.986282343393059E-3</v>
      </c>
      <c r="V2017" s="18">
        <f t="shared" si="220"/>
        <v>1.4675228372726433E-4</v>
      </c>
      <c r="W2017" s="18">
        <f t="shared" si="221"/>
        <v>1.3501210102908319E-4</v>
      </c>
      <c r="X2017" s="5">
        <f>LOOKUP(G776,'Load Factor Adjustment'!$A$2:$A$15,'Load Factor Adjustment'!$D$2:$D$15)</f>
        <v>0.68571428571428572</v>
      </c>
      <c r="Y2017" s="5">
        <f t="shared" si="222"/>
        <v>1.362022178326669E-3</v>
      </c>
      <c r="Z2017" s="18">
        <f t="shared" si="223"/>
        <v>9.2579726419942762E-5</v>
      </c>
    </row>
    <row r="2018" spans="1:26" ht="15" customHeight="1" x14ac:dyDescent="0.25">
      <c r="A2018" s="2">
        <v>2018</v>
      </c>
      <c r="B2018" s="2">
        <v>3090</v>
      </c>
      <c r="C2018" s="3" t="s">
        <v>7</v>
      </c>
      <c r="D2018" s="4">
        <v>43480</v>
      </c>
      <c r="E2018" s="2">
        <v>7997</v>
      </c>
      <c r="F2018" s="3" t="s">
        <v>5</v>
      </c>
      <c r="G2018" s="3" t="s">
        <v>1</v>
      </c>
      <c r="H2018" s="3" t="s">
        <v>8</v>
      </c>
      <c r="I2018" s="2">
        <v>2001</v>
      </c>
      <c r="J2018" s="2">
        <v>600</v>
      </c>
      <c r="K2018" s="2">
        <v>99</v>
      </c>
      <c r="L2018" s="2">
        <v>0.7</v>
      </c>
      <c r="M2018" s="1">
        <v>6.54</v>
      </c>
      <c r="N2018" s="1">
        <v>1.4999999999999999E-4</v>
      </c>
      <c r="O2018" s="1">
        <v>0.55200000000000005</v>
      </c>
      <c r="P2018" s="1">
        <v>4.0200000000000001E-5</v>
      </c>
      <c r="Q2018" s="1">
        <v>0.38224999566045798</v>
      </c>
      <c r="R2018" s="1">
        <v>4.7409998840644001E-2</v>
      </c>
      <c r="S2018" s="16"/>
      <c r="T2018" s="16"/>
      <c r="U2018" s="5"/>
      <c r="V2018" s="18"/>
      <c r="W2018" s="18"/>
      <c r="X2018" s="5"/>
      <c r="Y2018" s="5"/>
      <c r="Z2018" s="18"/>
    </row>
    <row r="2019" spans="1:26" x14ac:dyDescent="0.25">
      <c r="A2019" s="2">
        <v>2018</v>
      </c>
      <c r="B2019" s="2">
        <v>3090</v>
      </c>
      <c r="C2019" s="3" t="s">
        <v>7</v>
      </c>
      <c r="D2019" s="4">
        <v>43480</v>
      </c>
      <c r="E2019" s="2">
        <v>7998</v>
      </c>
      <c r="F2019" s="3" t="s">
        <v>2</v>
      </c>
      <c r="G2019" s="3" t="s">
        <v>1</v>
      </c>
      <c r="H2019" s="3" t="s">
        <v>0</v>
      </c>
      <c r="I2019" s="2">
        <v>2017</v>
      </c>
      <c r="J2019" s="2">
        <v>600</v>
      </c>
      <c r="K2019" s="2">
        <v>106</v>
      </c>
      <c r="L2019" s="2">
        <v>0.7</v>
      </c>
      <c r="M2019" s="1">
        <v>0.26</v>
      </c>
      <c r="N2019" s="1">
        <v>3.9999999999999998E-6</v>
      </c>
      <c r="O2019" s="1">
        <v>8.9999999999999993E-3</v>
      </c>
      <c r="P2019" s="1">
        <v>3.9999999999999998E-7</v>
      </c>
      <c r="Q2019" s="1">
        <v>1.33481474513369E-2</v>
      </c>
      <c r="R2019" s="1">
        <v>5.0055552870654899E-4</v>
      </c>
      <c r="S2019" s="16">
        <f t="shared" si="217"/>
        <v>0.36890184820912109</v>
      </c>
      <c r="T2019" s="16">
        <f t="shared" si="218"/>
        <v>4.690944331193745E-2</v>
      </c>
      <c r="U2019" s="5">
        <f t="shared" si="219"/>
        <v>1.0106899950934824E-3</v>
      </c>
      <c r="V2019" s="18">
        <f t="shared" si="220"/>
        <v>1.2851902277243138E-4</v>
      </c>
      <c r="W2019" s="18">
        <f t="shared" si="221"/>
        <v>1.1823750095063688E-4</v>
      </c>
      <c r="X2019" s="5">
        <f>LOOKUP(G778,'Load Factor Adjustment'!$A$2:$A$15,'Load Factor Adjustment'!$D$2:$D$15)</f>
        <v>0.68571428571428572</v>
      </c>
      <c r="Y2019" s="5">
        <f t="shared" si="222"/>
        <v>6.9304456806410224E-4</v>
      </c>
      <c r="Z2019" s="18">
        <f t="shared" si="223"/>
        <v>8.107714350900814E-5</v>
      </c>
    </row>
    <row r="2020" spans="1:26" ht="15" customHeight="1" x14ac:dyDescent="0.25">
      <c r="A2020" s="2">
        <v>2019</v>
      </c>
      <c r="B2020" s="2">
        <v>3091</v>
      </c>
      <c r="C2020" s="3" t="s">
        <v>7</v>
      </c>
      <c r="D2020" s="4">
        <v>43497</v>
      </c>
      <c r="E2020" s="2">
        <v>7995</v>
      </c>
      <c r="F2020" s="3" t="s">
        <v>5</v>
      </c>
      <c r="G2020" s="3" t="s">
        <v>1</v>
      </c>
      <c r="H2020" s="3" t="s">
        <v>4</v>
      </c>
      <c r="I2020" s="2">
        <v>1990</v>
      </c>
      <c r="J2020" s="2">
        <v>600</v>
      </c>
      <c r="K2020" s="2">
        <v>95</v>
      </c>
      <c r="L2020" s="2">
        <v>0.7</v>
      </c>
      <c r="M2020" s="1">
        <v>8.17</v>
      </c>
      <c r="N2020" s="1">
        <v>1.9000000000000001E-4</v>
      </c>
      <c r="O2020" s="1">
        <v>0.47899999999999998</v>
      </c>
      <c r="P2020" s="1">
        <v>3.6100000000000003E-5</v>
      </c>
      <c r="Q2020" s="1">
        <v>0.45960648023685402</v>
      </c>
      <c r="R2020" s="1">
        <v>4.0119905972421398E-2</v>
      </c>
      <c r="S2020" s="16"/>
      <c r="T2020" s="16"/>
      <c r="U2020" s="5"/>
      <c r="V2020" s="18"/>
      <c r="W2020" s="18"/>
      <c r="X2020" s="5"/>
      <c r="Y2020" s="5"/>
      <c r="Z2020" s="18"/>
    </row>
    <row r="2021" spans="1:26" x14ac:dyDescent="0.25">
      <c r="A2021" s="2">
        <v>2019</v>
      </c>
      <c r="B2021" s="2">
        <v>3091</v>
      </c>
      <c r="C2021" s="3" t="s">
        <v>7</v>
      </c>
      <c r="D2021" s="4">
        <v>43497</v>
      </c>
      <c r="E2021" s="2">
        <v>7996</v>
      </c>
      <c r="F2021" s="3" t="s">
        <v>2</v>
      </c>
      <c r="G2021" s="3" t="s">
        <v>1</v>
      </c>
      <c r="H2021" s="3" t="s">
        <v>0</v>
      </c>
      <c r="I2021" s="2">
        <v>2018</v>
      </c>
      <c r="J2021" s="2">
        <v>600</v>
      </c>
      <c r="K2021" s="2">
        <v>117</v>
      </c>
      <c r="L2021" s="2">
        <v>0.7</v>
      </c>
      <c r="M2021" s="1">
        <v>0.26</v>
      </c>
      <c r="N2021" s="1">
        <v>3.9999999999999998E-6</v>
      </c>
      <c r="O2021" s="1">
        <v>8.9999999999999993E-3</v>
      </c>
      <c r="P2021" s="1">
        <v>3.9999999999999998E-7</v>
      </c>
      <c r="Q2021" s="1">
        <v>1.47333325642115E-2</v>
      </c>
      <c r="R2021" s="1">
        <v>5.5249997036477597E-4</v>
      </c>
      <c r="S2021" s="16">
        <f t="shared" si="217"/>
        <v>0.44487314767264252</v>
      </c>
      <c r="T2021" s="16">
        <f t="shared" si="218"/>
        <v>3.9567406002056625E-2</v>
      </c>
      <c r="U2021" s="5">
        <f t="shared" si="219"/>
        <v>1.2188305415688837E-3</v>
      </c>
      <c r="V2021" s="18">
        <f t="shared" si="220"/>
        <v>1.0840385206042912E-4</v>
      </c>
      <c r="W2021" s="18">
        <f t="shared" si="221"/>
        <v>9.9731543895594793E-5</v>
      </c>
      <c r="X2021" s="5">
        <f>LOOKUP(G780,'Load Factor Adjustment'!$A$2:$A$15,'Load Factor Adjustment'!$D$2:$D$15)</f>
        <v>0.68571428571428572</v>
      </c>
      <c r="Y2021" s="5">
        <f t="shared" si="222"/>
        <v>8.3576951421866308E-4</v>
      </c>
      <c r="Z2021" s="18">
        <f t="shared" si="223"/>
        <v>6.8387344385550711E-5</v>
      </c>
    </row>
    <row r="2022" spans="1:26" ht="15" customHeight="1" x14ac:dyDescent="0.25">
      <c r="A2022" s="2">
        <v>2019</v>
      </c>
      <c r="B2022" s="2">
        <v>3092</v>
      </c>
      <c r="C2022" s="3" t="s">
        <v>7</v>
      </c>
      <c r="D2022" s="4">
        <v>43488</v>
      </c>
      <c r="E2022" s="2">
        <v>7993</v>
      </c>
      <c r="F2022" s="3" t="s">
        <v>5</v>
      </c>
      <c r="G2022" s="3" t="s">
        <v>1</v>
      </c>
      <c r="H2022" s="3" t="s">
        <v>4</v>
      </c>
      <c r="I2022" s="2">
        <v>1969</v>
      </c>
      <c r="J2022" s="2">
        <v>200</v>
      </c>
      <c r="K2022" s="2">
        <v>96</v>
      </c>
      <c r="L2022" s="2">
        <v>0.7</v>
      </c>
      <c r="M2022" s="1">
        <v>12.09</v>
      </c>
      <c r="N2022" s="1">
        <v>2.7999999999999998E-4</v>
      </c>
      <c r="O2022" s="1">
        <v>0.60499999999999998</v>
      </c>
      <c r="P2022" s="1">
        <v>4.3999999999999999E-5</v>
      </c>
      <c r="Q2022" s="1">
        <v>0.224740740392712</v>
      </c>
      <c r="R2022" s="1">
        <v>1.6133333397158001E-2</v>
      </c>
      <c r="S2022" s="16"/>
      <c r="T2022" s="16"/>
      <c r="U2022" s="5"/>
      <c r="V2022" s="18"/>
      <c r="W2022" s="18"/>
      <c r="X2022" s="5"/>
      <c r="Y2022" s="5"/>
      <c r="Z2022" s="18"/>
    </row>
    <row r="2023" spans="1:26" x14ac:dyDescent="0.25">
      <c r="A2023" s="2">
        <v>2019</v>
      </c>
      <c r="B2023" s="2">
        <v>3092</v>
      </c>
      <c r="C2023" s="3" t="s">
        <v>7</v>
      </c>
      <c r="D2023" s="4">
        <v>43488</v>
      </c>
      <c r="E2023" s="2">
        <v>7994</v>
      </c>
      <c r="F2023" s="3" t="s">
        <v>2</v>
      </c>
      <c r="G2023" s="3" t="s">
        <v>1</v>
      </c>
      <c r="H2023" s="3" t="s">
        <v>0</v>
      </c>
      <c r="I2023" s="2">
        <v>2018</v>
      </c>
      <c r="J2023" s="2">
        <v>200</v>
      </c>
      <c r="K2023" s="2">
        <v>120</v>
      </c>
      <c r="L2023" s="2">
        <v>0.7</v>
      </c>
      <c r="M2023" s="1">
        <v>0.26</v>
      </c>
      <c r="N2023" s="1">
        <v>3.9999999999999998E-6</v>
      </c>
      <c r="O2023" s="1">
        <v>8.9999999999999993E-3</v>
      </c>
      <c r="P2023" s="1">
        <v>3.9999999999999998E-7</v>
      </c>
      <c r="Q2023" s="1">
        <v>4.8888886288382402E-3</v>
      </c>
      <c r="R2023" s="1">
        <v>1.74074064021541E-4</v>
      </c>
      <c r="S2023" s="16">
        <f t="shared" si="217"/>
        <v>0.21985185176387376</v>
      </c>
      <c r="T2023" s="16">
        <f t="shared" si="218"/>
        <v>1.5959259333136459E-2</v>
      </c>
      <c r="U2023" s="5">
        <f t="shared" si="219"/>
        <v>6.0233384044896924E-4</v>
      </c>
      <c r="V2023" s="18">
        <f t="shared" si="220"/>
        <v>4.3723998172976601E-5</v>
      </c>
      <c r="W2023" s="18">
        <f t="shared" si="221"/>
        <v>4.0226078319138471E-5</v>
      </c>
      <c r="X2023" s="5">
        <f>LOOKUP(G782,'Load Factor Adjustment'!$A$2:$A$15,'Load Factor Adjustment'!$D$2:$D$15)</f>
        <v>0.68571428571428572</v>
      </c>
      <c r="Y2023" s="5">
        <f t="shared" si="222"/>
        <v>4.1302891916500747E-4</v>
      </c>
      <c r="Z2023" s="18">
        <f t="shared" si="223"/>
        <v>2.7583596561694951E-5</v>
      </c>
    </row>
    <row r="2024" spans="1:26" ht="15" customHeight="1" x14ac:dyDescent="0.25">
      <c r="A2024" s="2">
        <v>2019</v>
      </c>
      <c r="B2024" s="2">
        <v>3093</v>
      </c>
      <c r="C2024" s="3" t="s">
        <v>7</v>
      </c>
      <c r="D2024" s="4">
        <v>43503</v>
      </c>
      <c r="E2024" s="2">
        <v>7991</v>
      </c>
      <c r="F2024" s="3" t="s">
        <v>5</v>
      </c>
      <c r="G2024" s="3" t="s">
        <v>1</v>
      </c>
      <c r="H2024" s="3" t="s">
        <v>4</v>
      </c>
      <c r="I2024" s="2">
        <v>1973</v>
      </c>
      <c r="J2024" s="2">
        <v>800</v>
      </c>
      <c r="K2024" s="2">
        <v>145</v>
      </c>
      <c r="L2024" s="2">
        <v>0.7</v>
      </c>
      <c r="M2024" s="1">
        <v>11.16</v>
      </c>
      <c r="N2024" s="1">
        <v>2.5999999999999998E-4</v>
      </c>
      <c r="O2024" s="1">
        <v>0.39600000000000002</v>
      </c>
      <c r="P2024" s="1">
        <v>2.8799999999999999E-5</v>
      </c>
      <c r="Q2024" s="1">
        <v>1.27814811348409</v>
      </c>
      <c r="R2024" s="1">
        <v>6.6377775595720695E-2</v>
      </c>
      <c r="S2024" s="16"/>
      <c r="T2024" s="16"/>
      <c r="U2024" s="5"/>
      <c r="V2024" s="18"/>
      <c r="W2024" s="18"/>
      <c r="X2024" s="5"/>
      <c r="Y2024" s="5"/>
      <c r="Z2024" s="18"/>
    </row>
    <row r="2025" spans="1:26" x14ac:dyDescent="0.25">
      <c r="A2025" s="2">
        <v>2019</v>
      </c>
      <c r="B2025" s="2">
        <v>3093</v>
      </c>
      <c r="C2025" s="3" t="s">
        <v>7</v>
      </c>
      <c r="D2025" s="4">
        <v>43503</v>
      </c>
      <c r="E2025" s="2">
        <v>7992</v>
      </c>
      <c r="F2025" s="3" t="s">
        <v>2</v>
      </c>
      <c r="G2025" s="3" t="s">
        <v>1</v>
      </c>
      <c r="H2025" s="3" t="s">
        <v>0</v>
      </c>
      <c r="I2025" s="2">
        <v>2017</v>
      </c>
      <c r="J2025" s="2">
        <v>800</v>
      </c>
      <c r="K2025" s="2">
        <v>175</v>
      </c>
      <c r="L2025" s="2">
        <v>0.7</v>
      </c>
      <c r="M2025" s="1">
        <v>0.26</v>
      </c>
      <c r="N2025" s="1">
        <v>3.5999999999999998E-6</v>
      </c>
      <c r="O2025" s="1">
        <v>8.9999999999999993E-3</v>
      </c>
      <c r="P2025" s="1">
        <v>2.9999999999999999E-7</v>
      </c>
      <c r="Q2025" s="1">
        <v>2.96419737304119E-2</v>
      </c>
      <c r="R2025" s="1">
        <v>1.10185179582051E-3</v>
      </c>
      <c r="S2025" s="16">
        <f t="shared" si="217"/>
        <v>1.2485061397536781</v>
      </c>
      <c r="T2025" s="16">
        <f t="shared" si="218"/>
        <v>6.5275923799900187E-2</v>
      </c>
      <c r="U2025" s="5">
        <f t="shared" si="219"/>
        <v>3.420564766448433E-3</v>
      </c>
      <c r="V2025" s="18">
        <f t="shared" si="220"/>
        <v>1.7883814739698683E-4</v>
      </c>
      <c r="W2025" s="18">
        <f t="shared" si="221"/>
        <v>1.6453109560522788E-4</v>
      </c>
      <c r="X2025" s="5">
        <f>LOOKUP(G784,'Load Factor Adjustment'!$A$2:$A$15,'Load Factor Adjustment'!$D$2:$D$15)</f>
        <v>0.68571428571428572</v>
      </c>
      <c r="Y2025" s="5">
        <f t="shared" si="222"/>
        <v>2.3455301255646396E-3</v>
      </c>
      <c r="Z2025" s="18">
        <f t="shared" si="223"/>
        <v>1.1282132270072769E-4</v>
      </c>
    </row>
    <row r="2026" spans="1:26" ht="15" customHeight="1" x14ac:dyDescent="0.25">
      <c r="A2026" s="2">
        <v>2018</v>
      </c>
      <c r="B2026" s="2">
        <v>3094</v>
      </c>
      <c r="C2026" s="3" t="s">
        <v>11</v>
      </c>
      <c r="D2026" s="4">
        <v>43488</v>
      </c>
      <c r="E2026" s="2">
        <v>8027</v>
      </c>
      <c r="F2026" s="3" t="s">
        <v>5</v>
      </c>
      <c r="G2026" s="3" t="s">
        <v>12</v>
      </c>
      <c r="H2026" s="3" t="s">
        <v>4</v>
      </c>
      <c r="I2026" s="2">
        <v>1975</v>
      </c>
      <c r="J2026" s="2">
        <v>320</v>
      </c>
      <c r="K2026" s="2">
        <v>57</v>
      </c>
      <c r="L2026" s="2">
        <v>0.37</v>
      </c>
      <c r="M2026" s="1">
        <v>12.09</v>
      </c>
      <c r="N2026" s="1">
        <v>2.7999999999999998E-4</v>
      </c>
      <c r="O2026" s="1">
        <v>0.60499999999999998</v>
      </c>
      <c r="P2026" s="1">
        <v>4.3999999999999999E-5</v>
      </c>
      <c r="Q2026" s="1">
        <v>0.114934923918874</v>
      </c>
      <c r="R2026" s="1">
        <v>8.42856112775274E-3</v>
      </c>
      <c r="S2026" s="16"/>
      <c r="T2026" s="16"/>
      <c r="U2026" s="5"/>
      <c r="V2026" s="18"/>
      <c r="W2026" s="18"/>
      <c r="X2026" s="5"/>
      <c r="Y2026" s="5"/>
      <c r="Z2026" s="18"/>
    </row>
    <row r="2027" spans="1:26" x14ac:dyDescent="0.25">
      <c r="A2027" s="2">
        <v>2018</v>
      </c>
      <c r="B2027" s="2">
        <v>3094</v>
      </c>
      <c r="C2027" s="3" t="s">
        <v>11</v>
      </c>
      <c r="D2027" s="4">
        <v>43488</v>
      </c>
      <c r="E2027" s="2">
        <v>8028</v>
      </c>
      <c r="F2027" s="3" t="s">
        <v>2</v>
      </c>
      <c r="G2027" s="3" t="s">
        <v>12</v>
      </c>
      <c r="H2027" s="3" t="s">
        <v>0</v>
      </c>
      <c r="I2027" s="2">
        <v>2016</v>
      </c>
      <c r="J2027" s="2">
        <v>320</v>
      </c>
      <c r="K2027" s="2">
        <v>63</v>
      </c>
      <c r="L2027" s="2">
        <v>0.37</v>
      </c>
      <c r="M2027" s="1">
        <v>2.74</v>
      </c>
      <c r="N2027" s="1">
        <v>3.6000000000000001E-5</v>
      </c>
      <c r="O2027" s="1">
        <v>8.9999999999999993E-3</v>
      </c>
      <c r="P2027" s="1">
        <v>8.9999999999999996E-7</v>
      </c>
      <c r="Q2027" s="1">
        <v>2.3002489280498101E-2</v>
      </c>
      <c r="R2027" s="1">
        <v>8.5839997591709194E-5</v>
      </c>
      <c r="S2027" s="16">
        <f t="shared" si="217"/>
        <v>9.1932434638375901E-2</v>
      </c>
      <c r="T2027" s="16">
        <f t="shared" si="218"/>
        <v>8.3427211301610304E-3</v>
      </c>
      <c r="U2027" s="5">
        <f t="shared" si="219"/>
        <v>2.5186968394075592E-4</v>
      </c>
      <c r="V2027" s="18">
        <f t="shared" si="220"/>
        <v>2.2856770219619261E-5</v>
      </c>
      <c r="W2027" s="18">
        <f t="shared" si="221"/>
        <v>2.1028228602049721E-5</v>
      </c>
      <c r="X2027" s="5">
        <f>LOOKUP(G786,'Load Factor Adjustment'!$A$2:$A$15,'Load Factor Adjustment'!$D$2:$D$15)</f>
        <v>0.68571428571428572</v>
      </c>
      <c r="Y2027" s="5">
        <f t="shared" si="222"/>
        <v>1.7271064041651834E-4</v>
      </c>
      <c r="Z2027" s="18">
        <f t="shared" si="223"/>
        <v>1.4419356755691238E-5</v>
      </c>
    </row>
    <row r="2028" spans="1:26" ht="15" customHeight="1" x14ac:dyDescent="0.25">
      <c r="A2028" s="2">
        <v>2018</v>
      </c>
      <c r="B2028" s="2">
        <v>3095</v>
      </c>
      <c r="C2028" s="3" t="s">
        <v>11</v>
      </c>
      <c r="D2028" s="4">
        <v>43438</v>
      </c>
      <c r="E2028" s="2">
        <v>8025</v>
      </c>
      <c r="F2028" s="3" t="s">
        <v>5</v>
      </c>
      <c r="G2028" s="3" t="s">
        <v>1</v>
      </c>
      <c r="H2028" s="3" t="s">
        <v>4</v>
      </c>
      <c r="I2028" s="2">
        <v>1996</v>
      </c>
      <c r="J2028" s="2">
        <v>350</v>
      </c>
      <c r="K2028" s="2">
        <v>81</v>
      </c>
      <c r="L2028" s="2">
        <v>0.7</v>
      </c>
      <c r="M2028" s="1">
        <v>8.17</v>
      </c>
      <c r="N2028" s="1">
        <v>1.9000000000000001E-4</v>
      </c>
      <c r="O2028" s="1">
        <v>0.47899999999999998</v>
      </c>
      <c r="P2028" s="1">
        <v>3.6100000000000003E-5</v>
      </c>
      <c r="Q2028" s="1">
        <v>0.21799531172039799</v>
      </c>
      <c r="R2028" s="1">
        <v>1.79406712850037E-2</v>
      </c>
      <c r="S2028" s="16"/>
      <c r="T2028" s="16"/>
      <c r="U2028" s="5"/>
      <c r="V2028" s="18"/>
      <c r="W2028" s="18"/>
      <c r="X2028" s="5"/>
      <c r="Y2028" s="5"/>
      <c r="Z2028" s="18"/>
    </row>
    <row r="2029" spans="1:26" x14ac:dyDescent="0.25">
      <c r="A2029" s="2">
        <v>2018</v>
      </c>
      <c r="B2029" s="2">
        <v>3095</v>
      </c>
      <c r="C2029" s="3" t="s">
        <v>11</v>
      </c>
      <c r="D2029" s="4">
        <v>43438</v>
      </c>
      <c r="E2029" s="2">
        <v>8026</v>
      </c>
      <c r="F2029" s="3" t="s">
        <v>2</v>
      </c>
      <c r="G2029" s="3" t="s">
        <v>1</v>
      </c>
      <c r="H2029" s="3" t="s">
        <v>0</v>
      </c>
      <c r="I2029" s="2">
        <v>2018</v>
      </c>
      <c r="J2029" s="2">
        <v>350</v>
      </c>
      <c r="K2029" s="2">
        <v>92</v>
      </c>
      <c r="L2029" s="2">
        <v>0.7</v>
      </c>
      <c r="M2029" s="1">
        <v>0.26</v>
      </c>
      <c r="N2029" s="1">
        <v>3.4999999999999999E-6</v>
      </c>
      <c r="O2029" s="1">
        <v>8.9999999999999993E-3</v>
      </c>
      <c r="P2029" s="1">
        <v>8.9999999999999996E-7</v>
      </c>
      <c r="Q2029" s="1">
        <v>6.6120559796983202E-3</v>
      </c>
      <c r="R2029" s="1">
        <v>2.6274304036768398E-4</v>
      </c>
      <c r="S2029" s="16">
        <f t="shared" si="217"/>
        <v>0.21138325574069966</v>
      </c>
      <c r="T2029" s="16">
        <f t="shared" si="218"/>
        <v>1.7677928244636015E-2</v>
      </c>
      <c r="U2029" s="5">
        <f t="shared" si="219"/>
        <v>5.7913220750876624E-4</v>
      </c>
      <c r="V2029" s="18">
        <f t="shared" si="220"/>
        <v>4.8432680122290456E-5</v>
      </c>
      <c r="W2029" s="18">
        <f t="shared" si="221"/>
        <v>4.4558065712507222E-5</v>
      </c>
      <c r="X2029" s="5">
        <f>LOOKUP(G788,'Load Factor Adjustment'!$A$2:$A$15,'Load Factor Adjustment'!$D$2:$D$15)</f>
        <v>0.68571428571428572</v>
      </c>
      <c r="Y2029" s="5">
        <f t="shared" si="222"/>
        <v>3.9711922800601113E-4</v>
      </c>
      <c r="Z2029" s="18">
        <f t="shared" si="223"/>
        <v>3.0554102202862099E-5</v>
      </c>
    </row>
    <row r="2030" spans="1:26" ht="15" customHeight="1" x14ac:dyDescent="0.25">
      <c r="A2030" s="2">
        <v>2018</v>
      </c>
      <c r="B2030" s="2">
        <v>3096</v>
      </c>
      <c r="C2030" s="3" t="s">
        <v>11</v>
      </c>
      <c r="D2030" s="4">
        <v>43424</v>
      </c>
      <c r="E2030" s="2">
        <v>8029</v>
      </c>
      <c r="F2030" s="3" t="s">
        <v>5</v>
      </c>
      <c r="G2030" s="3" t="s">
        <v>1</v>
      </c>
      <c r="H2030" s="3" t="s">
        <v>4</v>
      </c>
      <c r="I2030" s="2">
        <v>1997</v>
      </c>
      <c r="J2030" s="2">
        <v>230</v>
      </c>
      <c r="K2030" s="2">
        <v>92</v>
      </c>
      <c r="L2030" s="2">
        <v>0.7</v>
      </c>
      <c r="M2030" s="1">
        <v>8.17</v>
      </c>
      <c r="N2030" s="1">
        <v>1.9000000000000001E-4</v>
      </c>
      <c r="O2030" s="1">
        <v>0.47899999999999998</v>
      </c>
      <c r="P2030" s="1">
        <v>3.6100000000000003E-5</v>
      </c>
      <c r="Q2030" s="1">
        <v>0.15194382024269201</v>
      </c>
      <c r="R2030" s="1">
        <v>1.13453843149245E-2</v>
      </c>
      <c r="S2030" s="16"/>
      <c r="T2030" s="16"/>
      <c r="U2030" s="5"/>
      <c r="V2030" s="18"/>
      <c r="W2030" s="18"/>
      <c r="X2030" s="5"/>
      <c r="Y2030" s="5"/>
      <c r="Z2030" s="18"/>
    </row>
    <row r="2031" spans="1:26" x14ac:dyDescent="0.25">
      <c r="A2031" s="2">
        <v>2018</v>
      </c>
      <c r="B2031" s="2">
        <v>3096</v>
      </c>
      <c r="C2031" s="3" t="s">
        <v>11</v>
      </c>
      <c r="D2031" s="4">
        <v>43424</v>
      </c>
      <c r="E2031" s="2">
        <v>8030</v>
      </c>
      <c r="F2031" s="3" t="s">
        <v>2</v>
      </c>
      <c r="G2031" s="3" t="s">
        <v>1</v>
      </c>
      <c r="H2031" s="3" t="s">
        <v>0</v>
      </c>
      <c r="I2031" s="2">
        <v>2017</v>
      </c>
      <c r="J2031" s="2">
        <v>230</v>
      </c>
      <c r="K2031" s="2">
        <v>115</v>
      </c>
      <c r="L2031" s="2">
        <v>0.7</v>
      </c>
      <c r="M2031" s="1">
        <v>0.26</v>
      </c>
      <c r="N2031" s="1">
        <v>3.9999999999999998E-6</v>
      </c>
      <c r="O2031" s="1">
        <v>8.9999999999999993E-3</v>
      </c>
      <c r="P2031" s="1">
        <v>3.9999999999999998E-7</v>
      </c>
      <c r="Q2031" s="1">
        <v>5.4002080464963902E-3</v>
      </c>
      <c r="R2031" s="1">
        <v>1.93068661754233E-4</v>
      </c>
      <c r="S2031" s="16">
        <f t="shared" si="217"/>
        <v>0.14654361219619563</v>
      </c>
      <c r="T2031" s="16">
        <f t="shared" si="218"/>
        <v>1.1152315653170267E-2</v>
      </c>
      <c r="U2031" s="5">
        <f t="shared" si="219"/>
        <v>4.0148934848272775E-4</v>
      </c>
      <c r="V2031" s="18">
        <f t="shared" si="220"/>
        <v>3.0554289460740458E-5</v>
      </c>
      <c r="W2031" s="18">
        <f t="shared" si="221"/>
        <v>2.8109946303881221E-5</v>
      </c>
      <c r="X2031" s="5">
        <f>LOOKUP(G790,'Load Factor Adjustment'!$A$2:$A$15,'Load Factor Adjustment'!$D$2:$D$15)</f>
        <v>0.68571428571428572</v>
      </c>
      <c r="Y2031" s="5">
        <f t="shared" si="222"/>
        <v>2.7530698181672759E-4</v>
      </c>
      <c r="Z2031" s="18">
        <f t="shared" si="223"/>
        <v>1.9275391751232837E-5</v>
      </c>
    </row>
    <row r="2032" spans="1:26" ht="15" customHeight="1" x14ac:dyDescent="0.25">
      <c r="A2032" s="2">
        <v>2019</v>
      </c>
      <c r="B2032" s="2">
        <v>3097</v>
      </c>
      <c r="C2032" s="3" t="s">
        <v>11</v>
      </c>
      <c r="D2032" s="4">
        <v>43488</v>
      </c>
      <c r="E2032" s="2">
        <v>8017</v>
      </c>
      <c r="F2032" s="3" t="s">
        <v>5</v>
      </c>
      <c r="G2032" s="3" t="s">
        <v>1</v>
      </c>
      <c r="H2032" s="3" t="s">
        <v>4</v>
      </c>
      <c r="I2032" s="2">
        <v>1971</v>
      </c>
      <c r="J2032" s="2">
        <v>200</v>
      </c>
      <c r="K2032" s="2">
        <v>104</v>
      </c>
      <c r="L2032" s="2">
        <v>0.7</v>
      </c>
      <c r="M2032" s="1">
        <v>12.09</v>
      </c>
      <c r="N2032" s="1">
        <v>2.7999999999999998E-4</v>
      </c>
      <c r="O2032" s="1">
        <v>0.60499999999999998</v>
      </c>
      <c r="P2032" s="1">
        <v>4.3999999999999999E-5</v>
      </c>
      <c r="Q2032" s="1">
        <v>0.24167160454384201</v>
      </c>
      <c r="R2032" s="1">
        <v>1.71953087137229E-2</v>
      </c>
      <c r="S2032" s="16"/>
      <c r="T2032" s="16"/>
      <c r="U2032" s="5"/>
      <c r="V2032" s="18"/>
      <c r="W2032" s="18"/>
      <c r="X2032" s="5"/>
      <c r="Y2032" s="5"/>
      <c r="Z2032" s="18"/>
    </row>
    <row r="2033" spans="1:26" x14ac:dyDescent="0.25">
      <c r="A2033" s="2">
        <v>2019</v>
      </c>
      <c r="B2033" s="2">
        <v>3097</v>
      </c>
      <c r="C2033" s="3" t="s">
        <v>11</v>
      </c>
      <c r="D2033" s="4">
        <v>43488</v>
      </c>
      <c r="E2033" s="2">
        <v>8018</v>
      </c>
      <c r="F2033" s="3" t="s">
        <v>2</v>
      </c>
      <c r="G2033" s="3" t="s">
        <v>1</v>
      </c>
      <c r="H2033" s="3" t="s">
        <v>0</v>
      </c>
      <c r="I2033" s="2">
        <v>2017</v>
      </c>
      <c r="J2033" s="2">
        <v>200</v>
      </c>
      <c r="K2033" s="2">
        <v>114</v>
      </c>
      <c r="L2033" s="2">
        <v>0.7</v>
      </c>
      <c r="M2033" s="1">
        <v>0.26</v>
      </c>
      <c r="N2033" s="1">
        <v>3.9999999999999998E-6</v>
      </c>
      <c r="O2033" s="1">
        <v>8.9999999999999993E-3</v>
      </c>
      <c r="P2033" s="1">
        <v>3.9999999999999998E-7</v>
      </c>
      <c r="Q2033" s="1">
        <v>4.6444441973963304E-3</v>
      </c>
      <c r="R2033" s="1">
        <v>1.65370360820464E-4</v>
      </c>
      <c r="S2033" s="16">
        <f t="shared" si="217"/>
        <v>0.23702716034644569</v>
      </c>
      <c r="T2033" s="16">
        <f t="shared" si="218"/>
        <v>1.7029938352902434E-2</v>
      </c>
      <c r="U2033" s="5">
        <f t="shared" si="219"/>
        <v>6.4938948040122108E-4</v>
      </c>
      <c r="V2033" s="18">
        <f t="shared" si="220"/>
        <v>4.6657365350417628E-5</v>
      </c>
      <c r="W2033" s="18">
        <f t="shared" si="221"/>
        <v>4.292477612238422E-5</v>
      </c>
      <c r="X2033" s="5">
        <f>LOOKUP(G792,'Load Factor Adjustment'!$A$2:$A$15,'Load Factor Adjustment'!$D$2:$D$15)</f>
        <v>0.68571428571428572</v>
      </c>
      <c r="Y2033" s="5">
        <f t="shared" si="222"/>
        <v>4.4529564370369447E-4</v>
      </c>
      <c r="Z2033" s="18">
        <f t="shared" si="223"/>
        <v>2.9434132198206324E-5</v>
      </c>
    </row>
    <row r="2034" spans="1:26" ht="15" customHeight="1" x14ac:dyDescent="0.25">
      <c r="A2034" s="2">
        <v>2019</v>
      </c>
      <c r="B2034" s="2">
        <v>3098</v>
      </c>
      <c r="C2034" s="3" t="s">
        <v>11</v>
      </c>
      <c r="D2034" s="4">
        <v>43476</v>
      </c>
      <c r="E2034" s="2">
        <v>8021</v>
      </c>
      <c r="F2034" s="3" t="s">
        <v>5</v>
      </c>
      <c r="G2034" s="3" t="s">
        <v>1</v>
      </c>
      <c r="H2034" s="3" t="s">
        <v>4</v>
      </c>
      <c r="I2034" s="2">
        <v>1986</v>
      </c>
      <c r="J2034" s="2">
        <v>150</v>
      </c>
      <c r="K2034" s="2">
        <v>95</v>
      </c>
      <c r="L2034" s="2">
        <v>0.7</v>
      </c>
      <c r="M2034" s="1">
        <v>12.09</v>
      </c>
      <c r="N2034" s="1">
        <v>2.7999999999999998E-4</v>
      </c>
      <c r="O2034" s="1">
        <v>0.60499999999999998</v>
      </c>
      <c r="P2034" s="1">
        <v>4.3999999999999999E-5</v>
      </c>
      <c r="Q2034" s="1">
        <v>0.150482638472651</v>
      </c>
      <c r="R2034" s="1">
        <v>9.4098380339727103E-3</v>
      </c>
      <c r="S2034" s="16"/>
      <c r="T2034" s="16"/>
      <c r="U2034" s="5"/>
      <c r="V2034" s="18"/>
      <c r="W2034" s="18"/>
      <c r="X2034" s="5"/>
      <c r="Y2034" s="5"/>
      <c r="Z2034" s="18"/>
    </row>
    <row r="2035" spans="1:26" x14ac:dyDescent="0.25">
      <c r="A2035" s="2">
        <v>2019</v>
      </c>
      <c r="B2035" s="2">
        <v>3098</v>
      </c>
      <c r="C2035" s="3" t="s">
        <v>11</v>
      </c>
      <c r="D2035" s="4">
        <v>43476</v>
      </c>
      <c r="E2035" s="2">
        <v>8022</v>
      </c>
      <c r="F2035" s="3" t="s">
        <v>2</v>
      </c>
      <c r="G2035" s="3" t="s">
        <v>1</v>
      </c>
      <c r="H2035" s="3" t="s">
        <v>0</v>
      </c>
      <c r="I2035" s="2">
        <v>2017</v>
      </c>
      <c r="J2035" s="2">
        <v>150</v>
      </c>
      <c r="K2035" s="2">
        <v>114</v>
      </c>
      <c r="L2035" s="2">
        <v>0.7</v>
      </c>
      <c r="M2035" s="1">
        <v>0.26</v>
      </c>
      <c r="N2035" s="1">
        <v>3.9999999999999998E-6</v>
      </c>
      <c r="O2035" s="1">
        <v>8.9999999999999993E-3</v>
      </c>
      <c r="P2035" s="1">
        <v>3.9999999999999998E-7</v>
      </c>
      <c r="Q2035" s="1">
        <v>3.4701387038608101E-3</v>
      </c>
      <c r="R2035" s="1">
        <v>1.22708326177954E-4</v>
      </c>
      <c r="S2035" s="16">
        <f t="shared" si="217"/>
        <v>0.14701249976879019</v>
      </c>
      <c r="T2035" s="16">
        <f t="shared" si="218"/>
        <v>9.2871297077947567E-3</v>
      </c>
      <c r="U2035" s="5">
        <f t="shared" si="219"/>
        <v>4.0277397196928819E-4</v>
      </c>
      <c r="V2035" s="18">
        <f t="shared" si="220"/>
        <v>2.5444190980259607E-5</v>
      </c>
      <c r="W2035" s="18">
        <f t="shared" si="221"/>
        <v>2.3408655701838841E-5</v>
      </c>
      <c r="X2035" s="5">
        <f>LOOKUP(G794,'Load Factor Adjustment'!$A$2:$A$15,'Load Factor Adjustment'!$D$2:$D$15)</f>
        <v>0.68571428571428572</v>
      </c>
      <c r="Y2035" s="5">
        <f t="shared" si="222"/>
        <v>2.7618786649322619E-4</v>
      </c>
      <c r="Z2035" s="18">
        <f t="shared" si="223"/>
        <v>1.6051649624118061E-5</v>
      </c>
    </row>
    <row r="2036" spans="1:26" ht="15" customHeight="1" x14ac:dyDescent="0.25">
      <c r="A2036" s="2">
        <v>2019</v>
      </c>
      <c r="B2036" s="2">
        <v>3099</v>
      </c>
      <c r="C2036" s="3" t="s">
        <v>11</v>
      </c>
      <c r="D2036" s="4">
        <v>43507</v>
      </c>
      <c r="E2036" s="2">
        <v>8019</v>
      </c>
      <c r="F2036" s="3" t="s">
        <v>5</v>
      </c>
      <c r="G2036" s="3" t="s">
        <v>1</v>
      </c>
      <c r="H2036" s="3" t="s">
        <v>4</v>
      </c>
      <c r="I2036" s="2">
        <v>1975</v>
      </c>
      <c r="J2036" s="2">
        <v>300</v>
      </c>
      <c r="K2036" s="2">
        <v>45</v>
      </c>
      <c r="L2036" s="2">
        <v>0.7</v>
      </c>
      <c r="M2036" s="1">
        <v>6.51</v>
      </c>
      <c r="N2036" s="1">
        <v>9.7999999999999997E-5</v>
      </c>
      <c r="O2036" s="1">
        <v>0.54700000000000004</v>
      </c>
      <c r="P2036" s="1">
        <v>4.2400000000000001E-5</v>
      </c>
      <c r="Q2036" s="1">
        <v>8.0062500620318999E-2</v>
      </c>
      <c r="R2036" s="1">
        <v>1.09979162692999E-2</v>
      </c>
      <c r="S2036" s="16"/>
      <c r="T2036" s="16"/>
      <c r="U2036" s="5"/>
      <c r="V2036" s="18"/>
      <c r="W2036" s="18"/>
      <c r="X2036" s="5"/>
      <c r="Y2036" s="5"/>
      <c r="Z2036" s="18"/>
    </row>
    <row r="2037" spans="1:26" x14ac:dyDescent="0.25">
      <c r="A2037" s="2">
        <v>2019</v>
      </c>
      <c r="B2037" s="2">
        <v>3099</v>
      </c>
      <c r="C2037" s="3" t="s">
        <v>11</v>
      </c>
      <c r="D2037" s="4">
        <v>43507</v>
      </c>
      <c r="E2037" s="2">
        <v>8020</v>
      </c>
      <c r="F2037" s="3" t="s">
        <v>2</v>
      </c>
      <c r="G2037" s="3" t="s">
        <v>1</v>
      </c>
      <c r="H2037" s="3" t="s">
        <v>0</v>
      </c>
      <c r="I2037" s="2">
        <v>2018</v>
      </c>
      <c r="J2037" s="2">
        <v>300</v>
      </c>
      <c r="K2037" s="2">
        <v>54</v>
      </c>
      <c r="L2037" s="2">
        <v>0.7</v>
      </c>
      <c r="M2037" s="1">
        <v>2.74</v>
      </c>
      <c r="N2037" s="1">
        <v>3.6000000000000001E-5</v>
      </c>
      <c r="O2037" s="1">
        <v>8.9999999999999993E-3</v>
      </c>
      <c r="P2037" s="1">
        <v>8.9999999999999996E-7</v>
      </c>
      <c r="Q2037" s="1">
        <v>3.4924999548315398E-2</v>
      </c>
      <c r="R2037" s="1">
        <v>1.2937499248494899E-4</v>
      </c>
      <c r="S2037" s="16">
        <f t="shared" si="217"/>
        <v>4.5137501072003601E-2</v>
      </c>
      <c r="T2037" s="16">
        <f t="shared" si="218"/>
        <v>1.0868541276814952E-2</v>
      </c>
      <c r="U2037" s="5">
        <f t="shared" si="219"/>
        <v>1.2366438649864E-4</v>
      </c>
      <c r="V2037" s="18">
        <f t="shared" si="220"/>
        <v>2.9776825415931376E-5</v>
      </c>
      <c r="W2037" s="18">
        <f t="shared" si="221"/>
        <v>2.7394679382656868E-5</v>
      </c>
      <c r="X2037" s="5">
        <f>LOOKUP(G796,'Load Factor Adjustment'!$A$2:$A$15,'Load Factor Adjustment'!$D$2:$D$15)</f>
        <v>0.68571428571428572</v>
      </c>
      <c r="Y2037" s="5">
        <f t="shared" si="222"/>
        <v>8.4798436456210295E-5</v>
      </c>
      <c r="Z2037" s="18">
        <f t="shared" si="223"/>
        <v>1.8784923005250425E-5</v>
      </c>
    </row>
    <row r="2038" spans="1:26" ht="15" customHeight="1" x14ac:dyDescent="0.25">
      <c r="A2038" s="2">
        <v>2019</v>
      </c>
      <c r="B2038" s="2">
        <v>3100</v>
      </c>
      <c r="C2038" s="3" t="s">
        <v>11</v>
      </c>
      <c r="D2038" s="4">
        <v>43488</v>
      </c>
      <c r="E2038" s="2">
        <v>8023</v>
      </c>
      <c r="F2038" s="3" t="s">
        <v>5</v>
      </c>
      <c r="G2038" s="3" t="s">
        <v>1</v>
      </c>
      <c r="H2038" s="3" t="s">
        <v>4</v>
      </c>
      <c r="I2038" s="2">
        <v>1981</v>
      </c>
      <c r="J2038" s="2">
        <v>1000</v>
      </c>
      <c r="K2038" s="2">
        <v>81</v>
      </c>
      <c r="L2038" s="2">
        <v>0.7</v>
      </c>
      <c r="M2038" s="1">
        <v>12.09</v>
      </c>
      <c r="N2038" s="1">
        <v>2.7999999999999998E-4</v>
      </c>
      <c r="O2038" s="1">
        <v>0.60499999999999998</v>
      </c>
      <c r="P2038" s="1">
        <v>4.3999999999999999E-5</v>
      </c>
      <c r="Q2038" s="1">
        <v>0.96562499870113705</v>
      </c>
      <c r="R2038" s="1">
        <v>7.0812500243906701E-2</v>
      </c>
      <c r="S2038" s="16"/>
      <c r="T2038" s="16"/>
      <c r="U2038" s="5"/>
      <c r="V2038" s="18"/>
      <c r="W2038" s="18"/>
      <c r="X2038" s="5"/>
      <c r="Y2038" s="5"/>
      <c r="Z2038" s="18"/>
    </row>
    <row r="2039" spans="1:26" x14ac:dyDescent="0.25">
      <c r="A2039" s="2">
        <v>2019</v>
      </c>
      <c r="B2039" s="2">
        <v>3100</v>
      </c>
      <c r="C2039" s="3" t="s">
        <v>11</v>
      </c>
      <c r="D2039" s="4">
        <v>43488</v>
      </c>
      <c r="E2039" s="2">
        <v>8024</v>
      </c>
      <c r="F2039" s="3" t="s">
        <v>2</v>
      </c>
      <c r="G2039" s="3" t="s">
        <v>1</v>
      </c>
      <c r="H2039" s="3" t="s">
        <v>0</v>
      </c>
      <c r="I2039" s="2">
        <v>2016</v>
      </c>
      <c r="J2039" s="2">
        <v>1000</v>
      </c>
      <c r="K2039" s="2">
        <v>100</v>
      </c>
      <c r="L2039" s="2">
        <v>0.7</v>
      </c>
      <c r="M2039" s="1">
        <v>0.26</v>
      </c>
      <c r="N2039" s="1">
        <v>3.9999999999999998E-6</v>
      </c>
      <c r="O2039" s="1">
        <v>8.9999999999999993E-3</v>
      </c>
      <c r="P2039" s="1">
        <v>3.9999999999999998E-7</v>
      </c>
      <c r="Q2039" s="1">
        <v>2.1604937163919001E-2</v>
      </c>
      <c r="R2039" s="1">
        <v>8.4876538955348205E-4</v>
      </c>
      <c r="S2039" s="16">
        <f t="shared" si="217"/>
        <v>0.94402006153721807</v>
      </c>
      <c r="T2039" s="16">
        <f t="shared" si="218"/>
        <v>6.9963734854353213E-2</v>
      </c>
      <c r="U2039" s="5">
        <f t="shared" si="219"/>
        <v>2.5863563329786795E-3</v>
      </c>
      <c r="V2039" s="18">
        <f t="shared" si="220"/>
        <v>1.9168146535439236E-4</v>
      </c>
      <c r="W2039" s="18">
        <f t="shared" si="221"/>
        <v>1.7634694812604097E-4</v>
      </c>
      <c r="X2039" s="5">
        <f>LOOKUP(G798,'Load Factor Adjustment'!$A$2:$A$15,'Load Factor Adjustment'!$D$2:$D$15)</f>
        <v>0.68571428571428572</v>
      </c>
      <c r="Y2039" s="5">
        <f t="shared" si="222"/>
        <v>1.7735014854710946E-3</v>
      </c>
      <c r="Z2039" s="18">
        <f t="shared" si="223"/>
        <v>1.2092362157214238E-4</v>
      </c>
    </row>
    <row r="2040" spans="1:26" ht="15" customHeight="1" x14ac:dyDescent="0.25">
      <c r="A2040" s="2">
        <v>2018</v>
      </c>
      <c r="B2040" s="2">
        <v>3101</v>
      </c>
      <c r="C2040" s="3" t="s">
        <v>10</v>
      </c>
      <c r="D2040" s="4">
        <v>43424</v>
      </c>
      <c r="E2040" s="2">
        <v>8047</v>
      </c>
      <c r="F2040" s="3" t="s">
        <v>5</v>
      </c>
      <c r="G2040" s="3" t="s">
        <v>1</v>
      </c>
      <c r="H2040" s="3" t="s">
        <v>4</v>
      </c>
      <c r="I2040" s="2">
        <v>1979</v>
      </c>
      <c r="J2040" s="2">
        <v>500</v>
      </c>
      <c r="K2040" s="2">
        <v>81</v>
      </c>
      <c r="L2040" s="2">
        <v>0.7</v>
      </c>
      <c r="M2040" s="1">
        <v>12.09</v>
      </c>
      <c r="N2040" s="1">
        <v>2.7999999999999998E-4</v>
      </c>
      <c r="O2040" s="1">
        <v>0.60499999999999998</v>
      </c>
      <c r="P2040" s="1">
        <v>4.3999999999999999E-5</v>
      </c>
      <c r="Q2040" s="1">
        <v>0.48281249935056902</v>
      </c>
      <c r="R2040" s="1">
        <v>3.5406250121953399E-2</v>
      </c>
      <c r="S2040" s="16"/>
      <c r="T2040" s="16"/>
      <c r="U2040" s="5"/>
      <c r="V2040" s="18"/>
      <c r="W2040" s="18"/>
      <c r="X2040" s="5"/>
      <c r="Y2040" s="5"/>
      <c r="Z2040" s="18"/>
    </row>
    <row r="2041" spans="1:26" x14ac:dyDescent="0.25">
      <c r="A2041" s="2">
        <v>2018</v>
      </c>
      <c r="B2041" s="2">
        <v>3101</v>
      </c>
      <c r="C2041" s="3" t="s">
        <v>10</v>
      </c>
      <c r="D2041" s="4">
        <v>43424</v>
      </c>
      <c r="E2041" s="2">
        <v>8048</v>
      </c>
      <c r="F2041" s="3" t="s">
        <v>2</v>
      </c>
      <c r="G2041" s="3" t="s">
        <v>1</v>
      </c>
      <c r="H2041" s="3" t="s">
        <v>0</v>
      </c>
      <c r="I2041" s="2">
        <v>2017</v>
      </c>
      <c r="J2041" s="2">
        <v>500</v>
      </c>
      <c r="K2041" s="2">
        <v>100</v>
      </c>
      <c r="L2041" s="2">
        <v>0.7</v>
      </c>
      <c r="M2041" s="1">
        <v>2.3199999999999998</v>
      </c>
      <c r="N2041" s="1">
        <v>3.0000000000000001E-5</v>
      </c>
      <c r="O2041" s="1">
        <v>0.112</v>
      </c>
      <c r="P2041" s="1">
        <v>7.9999999999999996E-6</v>
      </c>
      <c r="Q2041" s="1">
        <v>9.2399687135861594E-2</v>
      </c>
      <c r="R2041" s="1">
        <v>5.0925926372927298E-3</v>
      </c>
      <c r="S2041" s="16">
        <f t="shared" si="217"/>
        <v>0.39041281221470742</v>
      </c>
      <c r="T2041" s="16">
        <f t="shared" si="218"/>
        <v>3.031365748466067E-2</v>
      </c>
      <c r="U2041" s="5">
        <f t="shared" si="219"/>
        <v>1.0696241430539928E-3</v>
      </c>
      <c r="V2041" s="18">
        <f t="shared" si="220"/>
        <v>8.3051116396330604E-5</v>
      </c>
      <c r="W2041" s="18">
        <f t="shared" si="221"/>
        <v>7.6407027084624164E-5</v>
      </c>
      <c r="X2041" s="5">
        <f>LOOKUP(G800,'Load Factor Adjustment'!$A$2:$A$15,'Load Factor Adjustment'!$D$2:$D$15)</f>
        <v>0.68571428571428572</v>
      </c>
      <c r="Y2041" s="5">
        <f t="shared" si="222"/>
        <v>7.3345655523702363E-4</v>
      </c>
      <c r="Z2041" s="18">
        <f t="shared" si="223"/>
        <v>5.2393390000885141E-5</v>
      </c>
    </row>
    <row r="2042" spans="1:26" ht="15" customHeight="1" x14ac:dyDescent="0.25">
      <c r="A2042" s="2">
        <v>2018</v>
      </c>
      <c r="B2042" s="2">
        <v>3102</v>
      </c>
      <c r="C2042" s="3" t="s">
        <v>10</v>
      </c>
      <c r="D2042" s="4">
        <v>43451</v>
      </c>
      <c r="E2042" s="2">
        <v>7933</v>
      </c>
      <c r="F2042" s="3" t="s">
        <v>5</v>
      </c>
      <c r="G2042" s="3" t="s">
        <v>1</v>
      </c>
      <c r="H2042" s="3" t="s">
        <v>4</v>
      </c>
      <c r="I2042" s="2">
        <v>1988</v>
      </c>
      <c r="J2042" s="2">
        <v>400</v>
      </c>
      <c r="K2042" s="2">
        <v>75</v>
      </c>
      <c r="L2042" s="2">
        <v>0.7</v>
      </c>
      <c r="M2042" s="1">
        <v>8.17</v>
      </c>
      <c r="N2042" s="1">
        <v>1.9000000000000001E-4</v>
      </c>
      <c r="O2042" s="1">
        <v>0.47899999999999998</v>
      </c>
      <c r="P2042" s="1">
        <v>3.6100000000000003E-5</v>
      </c>
      <c r="Q2042" s="1">
        <v>0.241898147493081</v>
      </c>
      <c r="R2042" s="1">
        <v>2.1115739985485001E-2</v>
      </c>
      <c r="S2042" s="16"/>
      <c r="T2042" s="16"/>
      <c r="U2042" s="5"/>
      <c r="V2042" s="18"/>
      <c r="W2042" s="18"/>
      <c r="X2042" s="5"/>
      <c r="Y2042" s="5"/>
      <c r="Z2042" s="18"/>
    </row>
    <row r="2043" spans="1:26" x14ac:dyDescent="0.25">
      <c r="A2043" s="2">
        <v>2018</v>
      </c>
      <c r="B2043" s="2">
        <v>3102</v>
      </c>
      <c r="C2043" s="3" t="s">
        <v>10</v>
      </c>
      <c r="D2043" s="4">
        <v>43451</v>
      </c>
      <c r="E2043" s="2">
        <v>8049</v>
      </c>
      <c r="F2043" s="3" t="s">
        <v>2</v>
      </c>
      <c r="G2043" s="3" t="s">
        <v>1</v>
      </c>
      <c r="H2043" s="3" t="s">
        <v>0</v>
      </c>
      <c r="I2043" s="2">
        <v>2018</v>
      </c>
      <c r="J2043" s="2">
        <v>400</v>
      </c>
      <c r="K2043" s="2">
        <v>90</v>
      </c>
      <c r="L2043" s="2">
        <v>0.7</v>
      </c>
      <c r="M2043" s="1">
        <v>0.26</v>
      </c>
      <c r="N2043" s="1">
        <v>3.4999999999999999E-6</v>
      </c>
      <c r="O2043" s="1">
        <v>8.9999999999999993E-3</v>
      </c>
      <c r="P2043" s="1">
        <v>8.9999999999999996E-7</v>
      </c>
      <c r="Q2043" s="1">
        <v>7.4166662781191004E-3</v>
      </c>
      <c r="R2043" s="1">
        <v>2.9999998273965599E-4</v>
      </c>
      <c r="S2043" s="16">
        <f t="shared" si="217"/>
        <v>0.2344814812149619</v>
      </c>
      <c r="T2043" s="16">
        <f t="shared" si="218"/>
        <v>2.0815740002745345E-2</v>
      </c>
      <c r="U2043" s="5">
        <f t="shared" si="219"/>
        <v>6.424150170272929E-4</v>
      </c>
      <c r="V2043" s="18">
        <f t="shared" si="220"/>
        <v>5.7029424665055737E-5</v>
      </c>
      <c r="W2043" s="18">
        <f t="shared" si="221"/>
        <v>5.2467070691851283E-5</v>
      </c>
      <c r="X2043" s="5">
        <f>LOOKUP(G802,'Load Factor Adjustment'!$A$2:$A$15,'Load Factor Adjustment'!$D$2:$D$15)</f>
        <v>0.68571428571428572</v>
      </c>
      <c r="Y2043" s="5">
        <f t="shared" si="222"/>
        <v>4.4051315453300083E-4</v>
      </c>
      <c r="Z2043" s="18">
        <f t="shared" si="223"/>
        <v>3.597741990298374E-5</v>
      </c>
    </row>
    <row r="2044" spans="1:26" ht="15" customHeight="1" x14ac:dyDescent="0.25">
      <c r="A2044" s="2">
        <v>2018</v>
      </c>
      <c r="B2044" s="2">
        <v>3103</v>
      </c>
      <c r="C2044" s="3" t="s">
        <v>7</v>
      </c>
      <c r="D2044" s="4">
        <v>43497</v>
      </c>
      <c r="E2044" s="2">
        <v>8039</v>
      </c>
      <c r="F2044" s="3" t="s">
        <v>5</v>
      </c>
      <c r="G2044" s="3" t="s">
        <v>1</v>
      </c>
      <c r="H2044" s="3" t="s">
        <v>4</v>
      </c>
      <c r="I2044" s="2">
        <v>1975</v>
      </c>
      <c r="J2044" s="2">
        <v>300</v>
      </c>
      <c r="K2044" s="2">
        <v>62</v>
      </c>
      <c r="L2044" s="2">
        <v>0.7</v>
      </c>
      <c r="M2044" s="1">
        <v>12.09</v>
      </c>
      <c r="N2044" s="1">
        <v>2.7999999999999998E-4</v>
      </c>
      <c r="O2044" s="1">
        <v>0.60499999999999998</v>
      </c>
      <c r="P2044" s="1">
        <v>4.3999999999999999E-5</v>
      </c>
      <c r="Q2044" s="1">
        <v>0.22173611081285399</v>
      </c>
      <c r="R2044" s="1">
        <v>1.6260648204156399E-2</v>
      </c>
      <c r="S2044" s="16"/>
      <c r="T2044" s="16"/>
      <c r="U2044" s="5"/>
      <c r="V2044" s="18"/>
      <c r="W2044" s="18"/>
      <c r="X2044" s="5"/>
      <c r="Y2044" s="5"/>
      <c r="Z2044" s="18"/>
    </row>
    <row r="2045" spans="1:26" x14ac:dyDescent="0.25">
      <c r="A2045" s="2">
        <v>2018</v>
      </c>
      <c r="B2045" s="2">
        <v>3103</v>
      </c>
      <c r="C2045" s="3" t="s">
        <v>7</v>
      </c>
      <c r="D2045" s="4">
        <v>43497</v>
      </c>
      <c r="E2045" s="2">
        <v>8040</v>
      </c>
      <c r="F2045" s="3" t="s">
        <v>2</v>
      </c>
      <c r="G2045" s="3" t="s">
        <v>1</v>
      </c>
      <c r="H2045" s="3" t="s">
        <v>0</v>
      </c>
      <c r="I2045" s="2">
        <v>2018</v>
      </c>
      <c r="J2045" s="2">
        <v>300</v>
      </c>
      <c r="K2045" s="2">
        <v>74</v>
      </c>
      <c r="L2045" s="2">
        <v>0.7</v>
      </c>
      <c r="M2045" s="1">
        <v>2.74</v>
      </c>
      <c r="N2045" s="1">
        <v>3.6000000000000001E-5</v>
      </c>
      <c r="O2045" s="1">
        <v>8.9999999999999993E-3</v>
      </c>
      <c r="P2045" s="1">
        <v>8.9999999999999996E-7</v>
      </c>
      <c r="Q2045" s="1">
        <v>4.7860184566210003E-2</v>
      </c>
      <c r="R2045" s="1">
        <v>1.7729165636826301E-4</v>
      </c>
      <c r="S2045" s="16">
        <f t="shared" si="217"/>
        <v>0.173875926246644</v>
      </c>
      <c r="T2045" s="16">
        <f t="shared" si="218"/>
        <v>1.6083356547788138E-2</v>
      </c>
      <c r="U2045" s="5">
        <f t="shared" si="219"/>
        <v>4.7637240067573697E-4</v>
      </c>
      <c r="V2045" s="18">
        <f t="shared" si="220"/>
        <v>4.4063990541885306E-5</v>
      </c>
      <c r="W2045" s="18">
        <f t="shared" si="221"/>
        <v>4.0538871298534485E-5</v>
      </c>
      <c r="X2045" s="5">
        <f>LOOKUP(G804,'Load Factor Adjustment'!$A$2:$A$15,'Load Factor Adjustment'!$D$2:$D$15)</f>
        <v>0.68571428571428572</v>
      </c>
      <c r="Y2045" s="5">
        <f t="shared" si="222"/>
        <v>3.2665536046336252E-4</v>
      </c>
      <c r="Z2045" s="18">
        <f t="shared" si="223"/>
        <v>2.7798083176137934E-5</v>
      </c>
    </row>
    <row r="2046" spans="1:26" ht="15" customHeight="1" x14ac:dyDescent="0.25">
      <c r="A2046" s="2">
        <v>2018</v>
      </c>
      <c r="B2046" s="2">
        <v>3104</v>
      </c>
      <c r="C2046" s="3" t="s">
        <v>7</v>
      </c>
      <c r="D2046" s="4">
        <v>43482</v>
      </c>
      <c r="E2046" s="2">
        <v>8041</v>
      </c>
      <c r="F2046" s="3" t="s">
        <v>5</v>
      </c>
      <c r="G2046" s="3" t="s">
        <v>1</v>
      </c>
      <c r="H2046" s="3" t="s">
        <v>4</v>
      </c>
      <c r="I2046" s="2">
        <v>1987</v>
      </c>
      <c r="J2046" s="2">
        <v>400</v>
      </c>
      <c r="K2046" s="2">
        <v>86</v>
      </c>
      <c r="L2046" s="2">
        <v>0.7</v>
      </c>
      <c r="M2046" s="1">
        <v>12.09</v>
      </c>
      <c r="N2046" s="1">
        <v>2.7999999999999998E-4</v>
      </c>
      <c r="O2046" s="1">
        <v>0.60499999999999998</v>
      </c>
      <c r="P2046" s="1">
        <v>4.3999999999999999E-5</v>
      </c>
      <c r="Q2046" s="1">
        <v>0.41009259204097698</v>
      </c>
      <c r="R2046" s="1">
        <v>3.0073456893708501E-2</v>
      </c>
      <c r="S2046" s="16"/>
      <c r="T2046" s="16"/>
      <c r="U2046" s="5"/>
      <c r="V2046" s="18"/>
      <c r="W2046" s="18"/>
      <c r="X2046" s="5"/>
      <c r="Y2046" s="5"/>
      <c r="Z2046" s="18"/>
    </row>
    <row r="2047" spans="1:26" x14ac:dyDescent="0.25">
      <c r="A2047" s="2">
        <v>2018</v>
      </c>
      <c r="B2047" s="2">
        <v>3104</v>
      </c>
      <c r="C2047" s="3" t="s">
        <v>7</v>
      </c>
      <c r="D2047" s="4">
        <v>43482</v>
      </c>
      <c r="E2047" s="2">
        <v>8042</v>
      </c>
      <c r="F2047" s="3" t="s">
        <v>2</v>
      </c>
      <c r="G2047" s="3" t="s">
        <v>1</v>
      </c>
      <c r="H2047" s="3" t="s">
        <v>0</v>
      </c>
      <c r="I2047" s="2">
        <v>2018</v>
      </c>
      <c r="J2047" s="2">
        <v>400</v>
      </c>
      <c r="K2047" s="2">
        <v>106</v>
      </c>
      <c r="L2047" s="2">
        <v>0.7</v>
      </c>
      <c r="M2047" s="1">
        <v>0.26</v>
      </c>
      <c r="N2047" s="1">
        <v>3.9999999999999998E-6</v>
      </c>
      <c r="O2047" s="1">
        <v>8.9999999999999993E-3</v>
      </c>
      <c r="P2047" s="1">
        <v>3.9999999999999998E-7</v>
      </c>
      <c r="Q2047" s="1">
        <v>8.7679007725860805E-3</v>
      </c>
      <c r="R2047" s="1">
        <v>3.2061726612121099E-4</v>
      </c>
      <c r="S2047" s="16">
        <f t="shared" si="217"/>
        <v>0.40132469126839088</v>
      </c>
      <c r="T2047" s="16">
        <f t="shared" si="218"/>
        <v>2.9752839627587291E-2</v>
      </c>
      <c r="U2047" s="5">
        <f t="shared" si="219"/>
        <v>1.0995197021051804E-3</v>
      </c>
      <c r="V2047" s="18">
        <f t="shared" si="220"/>
        <v>8.1514629116677514E-5</v>
      </c>
      <c r="W2047" s="18">
        <f t="shared" si="221"/>
        <v>7.4993458787343313E-5</v>
      </c>
      <c r="X2047" s="5">
        <f>LOOKUP(G806,'Load Factor Adjustment'!$A$2:$A$15,'Load Factor Adjustment'!$D$2:$D$15)</f>
        <v>0.68571428571428572</v>
      </c>
      <c r="Y2047" s="5">
        <f t="shared" si="222"/>
        <v>7.5395636715783795E-4</v>
      </c>
      <c r="Z2047" s="18">
        <f t="shared" si="223"/>
        <v>5.1424086025606846E-5</v>
      </c>
    </row>
    <row r="2048" spans="1:26" ht="15" customHeight="1" x14ac:dyDescent="0.25">
      <c r="A2048" s="2">
        <v>2018</v>
      </c>
      <c r="B2048" s="2">
        <v>3105</v>
      </c>
      <c r="C2048" s="3" t="s">
        <v>3</v>
      </c>
      <c r="D2048" s="4">
        <v>43433</v>
      </c>
      <c r="E2048" s="2">
        <v>8035</v>
      </c>
      <c r="F2048" s="3" t="s">
        <v>5</v>
      </c>
      <c r="G2048" s="3" t="s">
        <v>1</v>
      </c>
      <c r="H2048" s="3" t="s">
        <v>4</v>
      </c>
      <c r="I2048" s="2">
        <v>1970</v>
      </c>
      <c r="J2048" s="2">
        <v>300</v>
      </c>
      <c r="K2048" s="2">
        <v>60</v>
      </c>
      <c r="L2048" s="2">
        <v>0.7</v>
      </c>
      <c r="M2048" s="1">
        <v>12.09</v>
      </c>
      <c r="N2048" s="1">
        <v>2.7999999999999998E-4</v>
      </c>
      <c r="O2048" s="1">
        <v>0.60499999999999998</v>
      </c>
      <c r="P2048" s="1">
        <v>4.3999999999999999E-5</v>
      </c>
      <c r="Q2048" s="1">
        <v>0.21458333304469701</v>
      </c>
      <c r="R2048" s="1">
        <v>1.5736111165312601E-2</v>
      </c>
      <c r="S2048" s="16"/>
      <c r="T2048" s="16"/>
      <c r="U2048" s="5"/>
      <c r="V2048" s="18"/>
      <c r="W2048" s="18"/>
      <c r="X2048" s="5"/>
      <c r="Y2048" s="5"/>
      <c r="Z2048" s="18"/>
    </row>
    <row r="2049" spans="1:26" x14ac:dyDescent="0.25">
      <c r="A2049" s="2">
        <v>2018</v>
      </c>
      <c r="B2049" s="2">
        <v>3105</v>
      </c>
      <c r="C2049" s="3" t="s">
        <v>3</v>
      </c>
      <c r="D2049" s="4">
        <v>43433</v>
      </c>
      <c r="E2049" s="2">
        <v>8036</v>
      </c>
      <c r="F2049" s="3" t="s">
        <v>2</v>
      </c>
      <c r="G2049" s="3" t="s">
        <v>1</v>
      </c>
      <c r="H2049" s="3" t="s">
        <v>0</v>
      </c>
      <c r="I2049" s="2">
        <v>2018</v>
      </c>
      <c r="J2049" s="2">
        <v>300</v>
      </c>
      <c r="K2049" s="2">
        <v>74</v>
      </c>
      <c r="L2049" s="2">
        <v>0.7</v>
      </c>
      <c r="M2049" s="1">
        <v>2.74</v>
      </c>
      <c r="N2049" s="1">
        <v>3.6000000000000001E-5</v>
      </c>
      <c r="O2049" s="1">
        <v>8.9999999999999993E-3</v>
      </c>
      <c r="P2049" s="1">
        <v>8.9999999999999996E-7</v>
      </c>
      <c r="Q2049" s="1">
        <v>4.7860184566210003E-2</v>
      </c>
      <c r="R2049" s="1">
        <v>1.7729165636826301E-4</v>
      </c>
      <c r="S2049" s="16">
        <f t="shared" si="217"/>
        <v>0.16672314847848702</v>
      </c>
      <c r="T2049" s="16">
        <f t="shared" si="218"/>
        <v>1.5558819508944338E-2</v>
      </c>
      <c r="U2049" s="5">
        <f t="shared" si="219"/>
        <v>4.567757492561288E-4</v>
      </c>
      <c r="V2049" s="18">
        <f t="shared" si="220"/>
        <v>4.2626902764231061E-5</v>
      </c>
      <c r="W2049" s="18">
        <f t="shared" si="221"/>
        <v>3.9216750543092579E-5</v>
      </c>
      <c r="X2049" s="5">
        <f>LOOKUP(G808,'Load Factor Adjustment'!$A$2:$A$15,'Load Factor Adjustment'!$D$2:$D$15)</f>
        <v>0.68571428571428572</v>
      </c>
      <c r="Y2049" s="5">
        <f t="shared" si="222"/>
        <v>3.1321765663277405E-4</v>
      </c>
      <c r="Z2049" s="18">
        <f t="shared" si="223"/>
        <v>2.6891486086692054E-5</v>
      </c>
    </row>
    <row r="2050" spans="1:26" ht="15" customHeight="1" x14ac:dyDescent="0.25">
      <c r="A2050" s="2">
        <v>2019</v>
      </c>
      <c r="B2050" s="2">
        <v>3106</v>
      </c>
      <c r="C2050" s="3" t="s">
        <v>7</v>
      </c>
      <c r="D2050" s="4">
        <v>43494</v>
      </c>
      <c r="E2050" s="2">
        <v>8043</v>
      </c>
      <c r="F2050" s="3" t="s">
        <v>5</v>
      </c>
      <c r="G2050" s="3" t="s">
        <v>1</v>
      </c>
      <c r="H2050" s="3" t="s">
        <v>8</v>
      </c>
      <c r="I2050" s="2">
        <v>2001</v>
      </c>
      <c r="J2050" s="2">
        <v>400</v>
      </c>
      <c r="K2050" s="2">
        <v>115</v>
      </c>
      <c r="L2050" s="2">
        <v>0.7</v>
      </c>
      <c r="M2050" s="1">
        <v>6.54</v>
      </c>
      <c r="N2050" s="1">
        <v>1.4999999999999999E-4</v>
      </c>
      <c r="O2050" s="1">
        <v>0.30399999999999999</v>
      </c>
      <c r="P2050" s="1">
        <v>2.2099999999999998E-5</v>
      </c>
      <c r="Q2050" s="1">
        <v>0.28111110729633099</v>
      </c>
      <c r="R2050" s="1">
        <v>1.8006727452228199E-2</v>
      </c>
      <c r="S2050" s="16"/>
      <c r="T2050" s="16"/>
      <c r="U2050" s="5"/>
      <c r="V2050" s="18"/>
      <c r="W2050" s="18"/>
      <c r="X2050" s="5"/>
      <c r="Y2050" s="5"/>
      <c r="Z2050" s="18"/>
    </row>
    <row r="2051" spans="1:26" x14ac:dyDescent="0.25">
      <c r="A2051" s="2">
        <v>2019</v>
      </c>
      <c r="B2051" s="2">
        <v>3106</v>
      </c>
      <c r="C2051" s="3" t="s">
        <v>7</v>
      </c>
      <c r="D2051" s="4">
        <v>43494</v>
      </c>
      <c r="E2051" s="2">
        <v>8044</v>
      </c>
      <c r="F2051" s="3" t="s">
        <v>2</v>
      </c>
      <c r="G2051" s="3" t="s">
        <v>1</v>
      </c>
      <c r="H2051" s="3" t="s">
        <v>0</v>
      </c>
      <c r="I2051" s="2">
        <v>2018</v>
      </c>
      <c r="J2051" s="2">
        <v>400</v>
      </c>
      <c r="K2051" s="2">
        <v>106</v>
      </c>
      <c r="L2051" s="2">
        <v>0.7</v>
      </c>
      <c r="M2051" s="1">
        <v>2.3199999999999998</v>
      </c>
      <c r="N2051" s="1">
        <v>3.0000000000000001E-5</v>
      </c>
      <c r="O2051" s="1">
        <v>0.112</v>
      </c>
      <c r="P2051" s="1">
        <v>7.9999999999999996E-6</v>
      </c>
      <c r="Q2051" s="1">
        <v>7.7864193971224294E-2</v>
      </c>
      <c r="R2051" s="1">
        <v>4.18765436145238E-3</v>
      </c>
      <c r="S2051" s="16">
        <f t="shared" si="217"/>
        <v>0.20324691332510669</v>
      </c>
      <c r="T2051" s="16">
        <f t="shared" si="218"/>
        <v>1.3819073090775819E-2</v>
      </c>
      <c r="U2051" s="5">
        <f t="shared" si="219"/>
        <v>5.5684085842494979E-4</v>
      </c>
      <c r="V2051" s="18">
        <f t="shared" si="220"/>
        <v>3.786047422130361E-5</v>
      </c>
      <c r="W2051" s="18">
        <f t="shared" si="221"/>
        <v>3.4831636283599322E-5</v>
      </c>
      <c r="X2051" s="5">
        <f>LOOKUP(G810,'Load Factor Adjustment'!$A$2:$A$15,'Load Factor Adjustment'!$D$2:$D$15)</f>
        <v>0.68571428571428572</v>
      </c>
      <c r="Y2051" s="5">
        <f t="shared" si="222"/>
        <v>3.8183373149139414E-4</v>
      </c>
      <c r="Z2051" s="18">
        <f t="shared" si="223"/>
        <v>2.3884550594468107E-5</v>
      </c>
    </row>
    <row r="2052" spans="1:26" ht="15" customHeight="1" x14ac:dyDescent="0.25">
      <c r="A2052" s="2">
        <v>2019</v>
      </c>
      <c r="B2052" s="2">
        <v>3107</v>
      </c>
      <c r="C2052" s="3" t="s">
        <v>7</v>
      </c>
      <c r="D2052" s="4">
        <v>43494</v>
      </c>
      <c r="E2052" s="2">
        <v>8045</v>
      </c>
      <c r="F2052" s="3" t="s">
        <v>5</v>
      </c>
      <c r="G2052" s="3" t="s">
        <v>1</v>
      </c>
      <c r="H2052" s="3" t="s">
        <v>8</v>
      </c>
      <c r="I2052" s="2">
        <v>2002</v>
      </c>
      <c r="J2052" s="2">
        <v>450</v>
      </c>
      <c r="K2052" s="2">
        <v>89</v>
      </c>
      <c r="L2052" s="2">
        <v>0.7</v>
      </c>
      <c r="M2052" s="1">
        <v>6.54</v>
      </c>
      <c r="N2052" s="1">
        <v>1.4999999999999999E-4</v>
      </c>
      <c r="O2052" s="1">
        <v>0.55200000000000005</v>
      </c>
      <c r="P2052" s="1">
        <v>4.0200000000000001E-5</v>
      </c>
      <c r="Q2052" s="1">
        <v>0.24799478844418099</v>
      </c>
      <c r="R2052" s="1">
        <v>2.93570200628206E-2</v>
      </c>
      <c r="S2052" s="16"/>
      <c r="T2052" s="16"/>
      <c r="U2052" s="5"/>
      <c r="V2052" s="18"/>
      <c r="W2052" s="18"/>
      <c r="X2052" s="5"/>
      <c r="Y2052" s="5"/>
      <c r="Z2052" s="18"/>
    </row>
    <row r="2053" spans="1:26" x14ac:dyDescent="0.25">
      <c r="A2053" s="2">
        <v>2019</v>
      </c>
      <c r="B2053" s="2">
        <v>3107</v>
      </c>
      <c r="C2053" s="3" t="s">
        <v>7</v>
      </c>
      <c r="D2053" s="4">
        <v>43494</v>
      </c>
      <c r="E2053" s="2">
        <v>8046</v>
      </c>
      <c r="F2053" s="3" t="s">
        <v>2</v>
      </c>
      <c r="G2053" s="3" t="s">
        <v>1</v>
      </c>
      <c r="H2053" s="3" t="s">
        <v>0</v>
      </c>
      <c r="I2053" s="2">
        <v>2018</v>
      </c>
      <c r="J2053" s="2">
        <v>450</v>
      </c>
      <c r="K2053" s="2">
        <v>106</v>
      </c>
      <c r="L2053" s="2">
        <v>0.7</v>
      </c>
      <c r="M2053" s="1">
        <v>2.3199999999999998</v>
      </c>
      <c r="N2053" s="1">
        <v>3.0000000000000001E-5</v>
      </c>
      <c r="O2053" s="1">
        <v>0.112</v>
      </c>
      <c r="P2053" s="1">
        <v>7.9999999999999996E-6</v>
      </c>
      <c r="Q2053" s="1">
        <v>8.7873259872619694E-2</v>
      </c>
      <c r="R2053" s="1">
        <v>4.7847222663055904E-3</v>
      </c>
      <c r="S2053" s="16">
        <f t="shared" ref="S2053:S2095" si="224">Q2052-Q2053</f>
        <v>0.16012152857156131</v>
      </c>
      <c r="T2053" s="16">
        <f t="shared" ref="T2053:T2095" si="225">R2052-R2053</f>
        <v>2.457229779651501E-2</v>
      </c>
      <c r="U2053" s="5">
        <f t="shared" ref="U2053:U2095" si="226">S2053/365</f>
        <v>4.3868911937414059E-4</v>
      </c>
      <c r="V2053" s="18">
        <f t="shared" ref="V2053:V2095" si="227">T2053/365</f>
        <v>6.7321363826068517E-5</v>
      </c>
      <c r="W2053" s="18">
        <f t="shared" ref="W2053:W2095" si="228">V2053*0.92</f>
        <v>6.1935654719983045E-5</v>
      </c>
      <c r="X2053" s="5">
        <f>LOOKUP(G812,'Load Factor Adjustment'!$A$2:$A$15,'Load Factor Adjustment'!$D$2:$D$15)</f>
        <v>0.68571428571428572</v>
      </c>
      <c r="Y2053" s="5">
        <f t="shared" ref="Y2053:Y2095" si="229">U2053*X2053</f>
        <v>3.0081539614226782E-4</v>
      </c>
      <c r="Z2053" s="18">
        <f t="shared" ref="Z2053:Z2095" si="230">W2053*X2053</f>
        <v>4.2470163236559799E-5</v>
      </c>
    </row>
    <row r="2054" spans="1:26" ht="15" customHeight="1" x14ac:dyDescent="0.25">
      <c r="A2054" s="2">
        <v>2018</v>
      </c>
      <c r="B2054" s="2">
        <v>3108</v>
      </c>
      <c r="C2054" s="3" t="s">
        <v>7</v>
      </c>
      <c r="D2054" s="4">
        <v>43465</v>
      </c>
      <c r="E2054" s="2">
        <v>8037</v>
      </c>
      <c r="F2054" s="3" t="s">
        <v>5</v>
      </c>
      <c r="G2054" s="3" t="s">
        <v>1</v>
      </c>
      <c r="H2054" s="3" t="s">
        <v>4</v>
      </c>
      <c r="I2054" s="2">
        <v>1989</v>
      </c>
      <c r="J2054" s="2">
        <v>250</v>
      </c>
      <c r="K2054" s="2">
        <v>62</v>
      </c>
      <c r="L2054" s="2">
        <v>0.7</v>
      </c>
      <c r="M2054" s="1">
        <v>8.17</v>
      </c>
      <c r="N2054" s="1">
        <v>1.9000000000000001E-4</v>
      </c>
      <c r="O2054" s="1">
        <v>0.47899999999999998</v>
      </c>
      <c r="P2054" s="1">
        <v>3.6100000000000003E-5</v>
      </c>
      <c r="Q2054" s="1">
        <v>0.117027391516366</v>
      </c>
      <c r="R2054" s="1">
        <v>9.3986686841087495E-3</v>
      </c>
      <c r="S2054" s="16"/>
      <c r="T2054" s="16"/>
      <c r="U2054" s="5"/>
      <c r="V2054" s="18"/>
      <c r="W2054" s="18"/>
      <c r="X2054" s="5"/>
      <c r="Y2054" s="5"/>
      <c r="Z2054" s="18"/>
    </row>
    <row r="2055" spans="1:26" x14ac:dyDescent="0.25">
      <c r="A2055" s="2">
        <v>2018</v>
      </c>
      <c r="B2055" s="2">
        <v>3108</v>
      </c>
      <c r="C2055" s="3" t="s">
        <v>7</v>
      </c>
      <c r="D2055" s="4">
        <v>43465</v>
      </c>
      <c r="E2055" s="2">
        <v>8038</v>
      </c>
      <c r="F2055" s="3" t="s">
        <v>2</v>
      </c>
      <c r="G2055" s="3" t="s">
        <v>1</v>
      </c>
      <c r="H2055" s="3" t="s">
        <v>0</v>
      </c>
      <c r="I2055" s="2">
        <v>2018</v>
      </c>
      <c r="J2055" s="2">
        <v>250</v>
      </c>
      <c r="K2055" s="2">
        <v>71</v>
      </c>
      <c r="L2055" s="2">
        <v>0.7</v>
      </c>
      <c r="M2055" s="1">
        <v>2.74</v>
      </c>
      <c r="N2055" s="1">
        <v>3.6000000000000001E-5</v>
      </c>
      <c r="O2055" s="1">
        <v>8.9999999999999993E-3</v>
      </c>
      <c r="P2055" s="1">
        <v>8.9999999999999996E-7</v>
      </c>
      <c r="Q2055" s="1">
        <v>3.81433251201218E-2</v>
      </c>
      <c r="R2055" s="1">
        <v>1.3867186690402799E-4</v>
      </c>
      <c r="S2055" s="16">
        <f t="shared" si="224"/>
        <v>7.8884066396244207E-2</v>
      </c>
      <c r="T2055" s="16">
        <f t="shared" si="225"/>
        <v>9.2599968172047218E-3</v>
      </c>
      <c r="U2055" s="5">
        <f t="shared" si="226"/>
        <v>2.1612072985272384E-4</v>
      </c>
      <c r="V2055" s="18">
        <f t="shared" si="227"/>
        <v>2.5369854293711568E-5</v>
      </c>
      <c r="W2055" s="18">
        <f t="shared" si="228"/>
        <v>2.3340265950214644E-5</v>
      </c>
      <c r="X2055" s="5">
        <f>LOOKUP(G814,'Load Factor Adjustment'!$A$2:$A$15,'Load Factor Adjustment'!$D$2:$D$15)</f>
        <v>0.68571428571428572</v>
      </c>
      <c r="Y2055" s="5">
        <f t="shared" si="229"/>
        <v>1.4819707189901065E-4</v>
      </c>
      <c r="Z2055" s="18">
        <f t="shared" si="230"/>
        <v>1.60047537944329E-5</v>
      </c>
    </row>
    <row r="2056" spans="1:26" ht="15" customHeight="1" x14ac:dyDescent="0.25">
      <c r="A2056" s="2">
        <v>2018</v>
      </c>
      <c r="B2056" s="2">
        <v>3109</v>
      </c>
      <c r="C2056" s="3" t="s">
        <v>3</v>
      </c>
      <c r="D2056" s="4">
        <v>43395</v>
      </c>
      <c r="E2056" s="2">
        <v>8033</v>
      </c>
      <c r="F2056" s="3" t="s">
        <v>5</v>
      </c>
      <c r="G2056" s="3" t="s">
        <v>1</v>
      </c>
      <c r="H2056" s="3" t="s">
        <v>4</v>
      </c>
      <c r="I2056" s="2">
        <v>1984</v>
      </c>
      <c r="J2056" s="2">
        <v>200</v>
      </c>
      <c r="K2056" s="2">
        <v>73</v>
      </c>
      <c r="L2056" s="2">
        <v>0.7</v>
      </c>
      <c r="M2056" s="1">
        <v>12.09</v>
      </c>
      <c r="N2056" s="1">
        <v>2.7999999999999998E-4</v>
      </c>
      <c r="O2056" s="1">
        <v>0.60499999999999998</v>
      </c>
      <c r="P2056" s="1">
        <v>4.3999999999999999E-5</v>
      </c>
      <c r="Q2056" s="1">
        <v>0.160802777415432</v>
      </c>
      <c r="R2056" s="1">
        <v>1.0681882779206399E-2</v>
      </c>
      <c r="S2056" s="16"/>
      <c r="T2056" s="16"/>
      <c r="U2056" s="5"/>
      <c r="V2056" s="18"/>
      <c r="W2056" s="18"/>
      <c r="X2056" s="5"/>
      <c r="Y2056" s="5"/>
      <c r="Z2056" s="18"/>
    </row>
    <row r="2057" spans="1:26" x14ac:dyDescent="0.25">
      <c r="A2057" s="2">
        <v>2018</v>
      </c>
      <c r="B2057" s="2">
        <v>3109</v>
      </c>
      <c r="C2057" s="3" t="s">
        <v>3</v>
      </c>
      <c r="D2057" s="4">
        <v>43395</v>
      </c>
      <c r="E2057" s="2">
        <v>8034</v>
      </c>
      <c r="F2057" s="3" t="s">
        <v>2</v>
      </c>
      <c r="G2057" s="3" t="s">
        <v>1</v>
      </c>
      <c r="H2057" s="3" t="s">
        <v>0</v>
      </c>
      <c r="I2057" s="2">
        <v>2017</v>
      </c>
      <c r="J2057" s="2">
        <v>200</v>
      </c>
      <c r="K2057" s="2">
        <v>74</v>
      </c>
      <c r="L2057" s="2">
        <v>0.7</v>
      </c>
      <c r="M2057" s="1">
        <v>2.74</v>
      </c>
      <c r="N2057" s="1">
        <v>3.6000000000000001E-5</v>
      </c>
      <c r="O2057" s="1">
        <v>8.9999999999999993E-3</v>
      </c>
      <c r="P2057" s="1">
        <v>8.9999999999999996E-7</v>
      </c>
      <c r="Q2057" s="1">
        <v>3.1701234151481003E-2</v>
      </c>
      <c r="R2057" s="1">
        <v>1.1305554892027E-4</v>
      </c>
      <c r="S2057" s="16">
        <f t="shared" si="224"/>
        <v>0.12910154326395101</v>
      </c>
      <c r="T2057" s="16">
        <f t="shared" si="225"/>
        <v>1.056882723028613E-2</v>
      </c>
      <c r="U2057" s="5">
        <f t="shared" si="226"/>
        <v>3.5370285825740005E-4</v>
      </c>
      <c r="V2057" s="18">
        <f t="shared" si="227"/>
        <v>2.8955691041879809E-5</v>
      </c>
      <c r="W2057" s="18">
        <f t="shared" si="228"/>
        <v>2.6639235758529425E-5</v>
      </c>
      <c r="X2057" s="5">
        <f>LOOKUP(G816,'Load Factor Adjustment'!$A$2:$A$15,'Load Factor Adjustment'!$D$2:$D$15)</f>
        <v>0.68571428571428572</v>
      </c>
      <c r="Y2057" s="5">
        <f t="shared" si="229"/>
        <v>2.4253910280507433E-4</v>
      </c>
      <c r="Z2057" s="18">
        <f t="shared" si="230"/>
        <v>1.8266904520134463E-5</v>
      </c>
    </row>
    <row r="2058" spans="1:26" ht="15" customHeight="1" x14ac:dyDescent="0.25">
      <c r="A2058" s="2">
        <v>2018</v>
      </c>
      <c r="B2058" s="2">
        <v>3110</v>
      </c>
      <c r="C2058" s="3" t="s">
        <v>3</v>
      </c>
      <c r="D2058" s="4">
        <v>43313</v>
      </c>
      <c r="E2058" s="2">
        <v>8031</v>
      </c>
      <c r="F2058" s="3" t="s">
        <v>5</v>
      </c>
      <c r="G2058" s="3" t="s">
        <v>1</v>
      </c>
      <c r="H2058" s="3" t="s">
        <v>4</v>
      </c>
      <c r="I2058" s="2">
        <v>1975</v>
      </c>
      <c r="J2058" s="2">
        <v>500</v>
      </c>
      <c r="K2058" s="2">
        <v>76</v>
      </c>
      <c r="L2058" s="2">
        <v>0.7</v>
      </c>
      <c r="M2058" s="1">
        <v>12.09</v>
      </c>
      <c r="N2058" s="1">
        <v>2.7999999999999998E-4</v>
      </c>
      <c r="O2058" s="1">
        <v>0.60499999999999998</v>
      </c>
      <c r="P2058" s="1">
        <v>4.3999999999999999E-5</v>
      </c>
      <c r="Q2058" s="1">
        <v>0.45300925864991598</v>
      </c>
      <c r="R2058" s="1">
        <v>3.3220679126770999E-2</v>
      </c>
      <c r="S2058" s="16"/>
      <c r="T2058" s="16"/>
      <c r="U2058" s="5"/>
      <c r="V2058" s="18"/>
      <c r="W2058" s="18"/>
      <c r="X2058" s="5"/>
      <c r="Y2058" s="5"/>
      <c r="Z2058" s="18"/>
    </row>
    <row r="2059" spans="1:26" x14ac:dyDescent="0.25">
      <c r="A2059" s="2">
        <v>2018</v>
      </c>
      <c r="B2059" s="2">
        <v>3110</v>
      </c>
      <c r="C2059" s="3" t="s">
        <v>3</v>
      </c>
      <c r="D2059" s="4">
        <v>43313</v>
      </c>
      <c r="E2059" s="2">
        <v>8032</v>
      </c>
      <c r="F2059" s="3" t="s">
        <v>2</v>
      </c>
      <c r="G2059" s="3" t="s">
        <v>1</v>
      </c>
      <c r="H2059" s="3" t="s">
        <v>0</v>
      </c>
      <c r="I2059" s="2">
        <v>2017</v>
      </c>
      <c r="J2059" s="2">
        <v>500</v>
      </c>
      <c r="K2059" s="2">
        <v>90</v>
      </c>
      <c r="L2059" s="2">
        <v>0.7</v>
      </c>
      <c r="M2059" s="1">
        <v>0.26</v>
      </c>
      <c r="N2059" s="1">
        <v>3.4999999999999999E-6</v>
      </c>
      <c r="O2059" s="1">
        <v>8.9999999999999993E-3</v>
      </c>
      <c r="P2059" s="1">
        <v>8.9999999999999996E-7</v>
      </c>
      <c r="Q2059" s="1">
        <v>9.3315967363364095E-3</v>
      </c>
      <c r="R2059" s="1">
        <v>3.9062497772428202E-4</v>
      </c>
      <c r="S2059" s="16">
        <f t="shared" si="224"/>
        <v>0.44367766191357955</v>
      </c>
      <c r="T2059" s="16">
        <f t="shared" si="225"/>
        <v>3.2830054149046717E-2</v>
      </c>
      <c r="U2059" s="5">
        <f t="shared" si="226"/>
        <v>1.2155552381193961E-3</v>
      </c>
      <c r="V2059" s="18">
        <f t="shared" si="227"/>
        <v>8.9945353833004705E-5</v>
      </c>
      <c r="W2059" s="18">
        <f t="shared" si="228"/>
        <v>8.2749725526364332E-5</v>
      </c>
      <c r="X2059" s="5">
        <f>LOOKUP(G818,'Load Factor Adjustment'!$A$2:$A$15,'Load Factor Adjustment'!$D$2:$D$15)</f>
        <v>0.68571428571428572</v>
      </c>
      <c r="Y2059" s="5">
        <f t="shared" si="229"/>
        <v>8.3352359185330017E-4</v>
      </c>
      <c r="Z2059" s="18">
        <f t="shared" si="230"/>
        <v>5.6742668932364111E-5</v>
      </c>
    </row>
    <row r="2060" spans="1:26" ht="15" customHeight="1" x14ac:dyDescent="0.25">
      <c r="A2060" s="2">
        <v>2018</v>
      </c>
      <c r="B2060" s="2">
        <v>3111</v>
      </c>
      <c r="C2060" s="3" t="s">
        <v>10</v>
      </c>
      <c r="D2060" s="4">
        <v>43451</v>
      </c>
      <c r="E2060" s="2">
        <v>8015</v>
      </c>
      <c r="F2060" s="3" t="s">
        <v>5</v>
      </c>
      <c r="G2060" s="3" t="s">
        <v>1</v>
      </c>
      <c r="H2060" s="3" t="s">
        <v>4</v>
      </c>
      <c r="I2060" s="2">
        <v>1993</v>
      </c>
      <c r="J2060" s="2">
        <v>300</v>
      </c>
      <c r="K2060" s="2">
        <v>104</v>
      </c>
      <c r="L2060" s="2">
        <v>0.7</v>
      </c>
      <c r="M2060" s="1">
        <v>8.17</v>
      </c>
      <c r="N2060" s="1">
        <v>1.9000000000000001E-4</v>
      </c>
      <c r="O2060" s="1">
        <v>0.47899999999999998</v>
      </c>
      <c r="P2060" s="1">
        <v>3.6100000000000003E-5</v>
      </c>
      <c r="Q2060" s="1">
        <v>0.23785185096269401</v>
      </c>
      <c r="R2060" s="1">
        <v>1.9353147522868E-2</v>
      </c>
      <c r="S2060" s="16"/>
      <c r="T2060" s="16"/>
      <c r="U2060" s="5"/>
      <c r="V2060" s="18"/>
      <c r="W2060" s="18"/>
      <c r="X2060" s="5"/>
      <c r="Y2060" s="5"/>
      <c r="Z2060" s="18"/>
    </row>
    <row r="2061" spans="1:26" x14ac:dyDescent="0.25">
      <c r="A2061" s="2">
        <v>2018</v>
      </c>
      <c r="B2061" s="2">
        <v>3111</v>
      </c>
      <c r="C2061" s="3" t="s">
        <v>10</v>
      </c>
      <c r="D2061" s="4">
        <v>43451</v>
      </c>
      <c r="E2061" s="2">
        <v>8016</v>
      </c>
      <c r="F2061" s="3" t="s">
        <v>2</v>
      </c>
      <c r="G2061" s="3" t="s">
        <v>1</v>
      </c>
      <c r="H2061" s="3" t="s">
        <v>0</v>
      </c>
      <c r="I2061" s="2">
        <v>2017</v>
      </c>
      <c r="J2061" s="2">
        <v>300</v>
      </c>
      <c r="K2061" s="2">
        <v>115</v>
      </c>
      <c r="L2061" s="2">
        <v>0.7</v>
      </c>
      <c r="M2061" s="1">
        <v>0.26</v>
      </c>
      <c r="N2061" s="1">
        <v>3.9999999999999998E-6</v>
      </c>
      <c r="O2061" s="1">
        <v>8.9999999999999993E-3</v>
      </c>
      <c r="P2061" s="1">
        <v>3.9999999999999998E-7</v>
      </c>
      <c r="Q2061" s="1">
        <v>7.0810181436546001E-3</v>
      </c>
      <c r="R2061" s="1">
        <v>2.5555554107658802E-4</v>
      </c>
      <c r="S2061" s="16">
        <f t="shared" si="224"/>
        <v>0.2307708328190394</v>
      </c>
      <c r="T2061" s="16">
        <f t="shared" si="225"/>
        <v>1.9097591981791413E-2</v>
      </c>
      <c r="U2061" s="5">
        <f t="shared" si="226"/>
        <v>6.3224885703846415E-4</v>
      </c>
      <c r="V2061" s="18">
        <f t="shared" si="227"/>
        <v>5.2322169813127161E-5</v>
      </c>
      <c r="W2061" s="18">
        <f t="shared" si="228"/>
        <v>4.8136396228076988E-5</v>
      </c>
      <c r="X2061" s="5">
        <f>LOOKUP(G820,'Load Factor Adjustment'!$A$2:$A$15,'Load Factor Adjustment'!$D$2:$D$15)</f>
        <v>0.68571428571428572</v>
      </c>
      <c r="Y2061" s="5">
        <f t="shared" si="229"/>
        <v>4.3354207339780398E-4</v>
      </c>
      <c r="Z2061" s="18">
        <f t="shared" si="230"/>
        <v>3.3007814556395652E-5</v>
      </c>
    </row>
    <row r="2062" spans="1:26" ht="15" customHeight="1" x14ac:dyDescent="0.25">
      <c r="A2062" s="2">
        <v>2018</v>
      </c>
      <c r="B2062" s="2">
        <v>3112</v>
      </c>
      <c r="C2062" s="3" t="s">
        <v>10</v>
      </c>
      <c r="D2062" s="4">
        <v>43500</v>
      </c>
      <c r="E2062" s="2">
        <v>8085</v>
      </c>
      <c r="F2062" s="3" t="s">
        <v>5</v>
      </c>
      <c r="G2062" s="3" t="s">
        <v>1</v>
      </c>
      <c r="H2062" s="3" t="s">
        <v>4</v>
      </c>
      <c r="I2062" s="2">
        <v>1975</v>
      </c>
      <c r="J2062" s="2">
        <v>250</v>
      </c>
      <c r="K2062" s="2">
        <v>45</v>
      </c>
      <c r="L2062" s="2">
        <v>0.7</v>
      </c>
      <c r="M2062" s="1">
        <v>6.51</v>
      </c>
      <c r="N2062" s="1">
        <v>9.7999999999999997E-5</v>
      </c>
      <c r="O2062" s="1">
        <v>0.54700000000000004</v>
      </c>
      <c r="P2062" s="1">
        <v>4.2400000000000001E-5</v>
      </c>
      <c r="Q2062" s="1">
        <v>6.6718750516932504E-2</v>
      </c>
      <c r="R2062" s="1">
        <v>9.1649302244165599E-3</v>
      </c>
      <c r="S2062" s="16"/>
      <c r="T2062" s="16"/>
      <c r="U2062" s="5"/>
      <c r="V2062" s="18"/>
      <c r="W2062" s="18"/>
      <c r="X2062" s="5"/>
      <c r="Y2062" s="5"/>
      <c r="Z2062" s="18"/>
    </row>
    <row r="2063" spans="1:26" x14ac:dyDescent="0.25">
      <c r="A2063" s="2">
        <v>2018</v>
      </c>
      <c r="B2063" s="2">
        <v>3112</v>
      </c>
      <c r="C2063" s="3" t="s">
        <v>10</v>
      </c>
      <c r="D2063" s="4">
        <v>43500</v>
      </c>
      <c r="E2063" s="2">
        <v>8086</v>
      </c>
      <c r="F2063" s="3" t="s">
        <v>2</v>
      </c>
      <c r="G2063" s="3" t="s">
        <v>1</v>
      </c>
      <c r="H2063" s="3" t="s">
        <v>0</v>
      </c>
      <c r="I2063" s="2">
        <v>2017</v>
      </c>
      <c r="J2063" s="2">
        <v>250</v>
      </c>
      <c r="K2063" s="2">
        <v>39</v>
      </c>
      <c r="L2063" s="2">
        <v>0.7</v>
      </c>
      <c r="M2063" s="1">
        <v>2.75</v>
      </c>
      <c r="N2063" s="1">
        <v>5.7000000000000003E-5</v>
      </c>
      <c r="O2063" s="1">
        <v>8.9999999999999993E-3</v>
      </c>
      <c r="P2063" s="1">
        <v>9.9999999999999995E-7</v>
      </c>
      <c r="Q2063" s="1">
        <v>2.12246813619156E-2</v>
      </c>
      <c r="R2063" s="1">
        <v>7.71122642668671E-5</v>
      </c>
      <c r="S2063" s="16">
        <f t="shared" si="224"/>
        <v>4.54940691550169E-2</v>
      </c>
      <c r="T2063" s="16">
        <f t="shared" si="225"/>
        <v>9.0878179601496922E-3</v>
      </c>
      <c r="U2063" s="5">
        <f t="shared" si="226"/>
        <v>1.2464128535621068E-4</v>
      </c>
      <c r="V2063" s="18">
        <f t="shared" si="227"/>
        <v>2.4898131397670391E-5</v>
      </c>
      <c r="W2063" s="18">
        <f t="shared" si="228"/>
        <v>2.290628088585676E-5</v>
      </c>
      <c r="X2063" s="5">
        <f>LOOKUP(G822,'Load Factor Adjustment'!$A$2:$A$15,'Load Factor Adjustment'!$D$2:$D$15)</f>
        <v>0.68571428571428572</v>
      </c>
      <c r="Y2063" s="5">
        <f t="shared" si="229"/>
        <v>8.546830995854447E-5</v>
      </c>
      <c r="Z2063" s="18">
        <f t="shared" si="230"/>
        <v>1.5707164036016064E-5</v>
      </c>
    </row>
    <row r="2064" spans="1:26" ht="15" customHeight="1" x14ac:dyDescent="0.25">
      <c r="A2064" s="2">
        <v>2018</v>
      </c>
      <c r="B2064" s="2">
        <v>3113</v>
      </c>
      <c r="C2064" s="3" t="s">
        <v>10</v>
      </c>
      <c r="D2064" s="4">
        <v>43490</v>
      </c>
      <c r="E2064" s="2">
        <v>8083</v>
      </c>
      <c r="F2064" s="3" t="s">
        <v>5</v>
      </c>
      <c r="G2064" s="3" t="s">
        <v>1</v>
      </c>
      <c r="H2064" s="3" t="s">
        <v>4</v>
      </c>
      <c r="I2064" s="2">
        <v>1970</v>
      </c>
      <c r="J2064" s="2">
        <v>72</v>
      </c>
      <c r="K2064" s="2">
        <v>58</v>
      </c>
      <c r="L2064" s="2">
        <v>0.7</v>
      </c>
      <c r="M2064" s="1">
        <v>12.09</v>
      </c>
      <c r="N2064" s="1">
        <v>2.7999999999999998E-4</v>
      </c>
      <c r="O2064" s="1">
        <v>0.60499999999999998</v>
      </c>
      <c r="P2064" s="1">
        <v>4.3999999999999999E-5</v>
      </c>
      <c r="Q2064" s="1">
        <v>4.2399546528234702E-2</v>
      </c>
      <c r="R2064" s="1">
        <v>2.4904684677166502E-3</v>
      </c>
      <c r="S2064" s="16"/>
      <c r="T2064" s="16"/>
      <c r="U2064" s="5"/>
      <c r="V2064" s="18"/>
      <c r="W2064" s="18"/>
      <c r="X2064" s="5"/>
      <c r="Y2064" s="5"/>
      <c r="Z2064" s="18"/>
    </row>
    <row r="2065" spans="1:26" x14ac:dyDescent="0.25">
      <c r="A2065" s="2">
        <v>2018</v>
      </c>
      <c r="B2065" s="2">
        <v>3113</v>
      </c>
      <c r="C2065" s="3" t="s">
        <v>10</v>
      </c>
      <c r="D2065" s="4">
        <v>43490</v>
      </c>
      <c r="E2065" s="2">
        <v>8084</v>
      </c>
      <c r="F2065" s="3" t="s">
        <v>2</v>
      </c>
      <c r="G2065" s="3" t="s">
        <v>1</v>
      </c>
      <c r="H2065" s="3" t="s">
        <v>0</v>
      </c>
      <c r="I2065" s="2">
        <v>2018</v>
      </c>
      <c r="J2065" s="2">
        <v>72</v>
      </c>
      <c r="K2065" s="2">
        <v>52</v>
      </c>
      <c r="L2065" s="2">
        <v>0.7</v>
      </c>
      <c r="M2065" s="1">
        <v>2.74</v>
      </c>
      <c r="N2065" s="1">
        <v>3.6000000000000001E-5</v>
      </c>
      <c r="O2065" s="1">
        <v>8.9999999999999993E-3</v>
      </c>
      <c r="P2065" s="1">
        <v>8.9999999999999996E-7</v>
      </c>
      <c r="Q2065" s="1">
        <v>7.9529954489917197E-3</v>
      </c>
      <c r="R2065" s="1">
        <v>2.6935998396029901E-5</v>
      </c>
      <c r="S2065" s="16">
        <f t="shared" si="224"/>
        <v>3.4446551079242979E-2</v>
      </c>
      <c r="T2065" s="16">
        <f t="shared" si="225"/>
        <v>2.4635324693206202E-3</v>
      </c>
      <c r="U2065" s="5">
        <f t="shared" si="226"/>
        <v>9.437411254587117E-5</v>
      </c>
      <c r="V2065" s="18">
        <f t="shared" si="227"/>
        <v>6.7494040255359455E-6</v>
      </c>
      <c r="W2065" s="18">
        <f t="shared" si="228"/>
        <v>6.20945170349307E-6</v>
      </c>
      <c r="X2065" s="5">
        <f>LOOKUP(G824,'Load Factor Adjustment'!$A$2:$A$15,'Load Factor Adjustment'!$D$2:$D$15)</f>
        <v>0.68571428571428572</v>
      </c>
      <c r="Y2065" s="5">
        <f t="shared" si="229"/>
        <v>6.4713677174311663E-5</v>
      </c>
      <c r="Z2065" s="18">
        <f t="shared" si="230"/>
        <v>4.257909739538105E-6</v>
      </c>
    </row>
    <row r="2066" spans="1:26" ht="15" customHeight="1" x14ac:dyDescent="0.25">
      <c r="A2066" s="2">
        <v>2018</v>
      </c>
      <c r="B2066" s="2">
        <v>3114</v>
      </c>
      <c r="C2066" s="3" t="s">
        <v>10</v>
      </c>
      <c r="D2066" s="4">
        <v>43490</v>
      </c>
      <c r="E2066" s="2">
        <v>8081</v>
      </c>
      <c r="F2066" s="3" t="s">
        <v>5</v>
      </c>
      <c r="G2066" s="3" t="s">
        <v>1</v>
      </c>
      <c r="H2066" s="3" t="s">
        <v>4</v>
      </c>
      <c r="I2066" s="2">
        <v>1979</v>
      </c>
      <c r="J2066" s="2">
        <v>175</v>
      </c>
      <c r="K2066" s="2">
        <v>50</v>
      </c>
      <c r="L2066" s="2">
        <v>0.7</v>
      </c>
      <c r="M2066" s="1">
        <v>12.09</v>
      </c>
      <c r="N2066" s="1">
        <v>2.7999999999999998E-4</v>
      </c>
      <c r="O2066" s="1">
        <v>0.60499999999999998</v>
      </c>
      <c r="P2066" s="1">
        <v>4.3999999999999999E-5</v>
      </c>
      <c r="Q2066" s="1">
        <v>9.6182484348911898E-2</v>
      </c>
      <c r="R2066" s="1">
        <v>6.37210651960633E-3</v>
      </c>
      <c r="S2066" s="16"/>
      <c r="T2066" s="16"/>
      <c r="U2066" s="5"/>
      <c r="V2066" s="18"/>
      <c r="W2066" s="18"/>
      <c r="X2066" s="5"/>
      <c r="Y2066" s="5"/>
      <c r="Z2066" s="18"/>
    </row>
    <row r="2067" spans="1:26" x14ac:dyDescent="0.25">
      <c r="A2067" s="2">
        <v>2018</v>
      </c>
      <c r="B2067" s="2">
        <v>3114</v>
      </c>
      <c r="C2067" s="3" t="s">
        <v>10</v>
      </c>
      <c r="D2067" s="4">
        <v>43490</v>
      </c>
      <c r="E2067" s="2">
        <v>8082</v>
      </c>
      <c r="F2067" s="3" t="s">
        <v>2</v>
      </c>
      <c r="G2067" s="3" t="s">
        <v>1</v>
      </c>
      <c r="H2067" s="3" t="s">
        <v>0</v>
      </c>
      <c r="I2067" s="2">
        <v>2018</v>
      </c>
      <c r="J2067" s="2">
        <v>175</v>
      </c>
      <c r="K2067" s="2">
        <v>65</v>
      </c>
      <c r="L2067" s="2">
        <v>0.7</v>
      </c>
      <c r="M2067" s="1">
        <v>2.74</v>
      </c>
      <c r="N2067" s="1">
        <v>3.6000000000000001E-5</v>
      </c>
      <c r="O2067" s="1">
        <v>8.9999999999999993E-3</v>
      </c>
      <c r="P2067" s="1">
        <v>8.9999999999999996E-7</v>
      </c>
      <c r="Q2067" s="1">
        <v>2.4325472287247601E-2</v>
      </c>
      <c r="R2067" s="1">
        <v>8.5904942861165902E-5</v>
      </c>
      <c r="S2067" s="16">
        <f t="shared" si="224"/>
        <v>7.1857012061664297E-2</v>
      </c>
      <c r="T2067" s="16">
        <f t="shared" si="225"/>
        <v>6.2862015767451637E-3</v>
      </c>
      <c r="U2067" s="5">
        <f t="shared" si="226"/>
        <v>1.9686852619634054E-4</v>
      </c>
      <c r="V2067" s="18">
        <f t="shared" si="227"/>
        <v>1.7222470073274423E-5</v>
      </c>
      <c r="W2067" s="18">
        <f t="shared" si="228"/>
        <v>1.584467246741247E-5</v>
      </c>
      <c r="X2067" s="5">
        <f>LOOKUP(G826,'Load Factor Adjustment'!$A$2:$A$15,'Load Factor Adjustment'!$D$2:$D$15)</f>
        <v>0.78431372549019607</v>
      </c>
      <c r="Y2067" s="5">
        <f t="shared" si="229"/>
        <v>1.5440668721281611E-4</v>
      </c>
      <c r="Z2067" s="18">
        <f t="shared" si="230"/>
        <v>1.2427194092088211E-5</v>
      </c>
    </row>
    <row r="2068" spans="1:26" ht="15" customHeight="1" x14ac:dyDescent="0.25">
      <c r="A2068" s="2">
        <v>2018</v>
      </c>
      <c r="B2068" s="2">
        <v>3115</v>
      </c>
      <c r="C2068" s="3" t="s">
        <v>9</v>
      </c>
      <c r="D2068" s="4">
        <v>43430</v>
      </c>
      <c r="E2068" s="2">
        <v>8077</v>
      </c>
      <c r="F2068" s="3" t="s">
        <v>5</v>
      </c>
      <c r="G2068" s="3" t="s">
        <v>1</v>
      </c>
      <c r="H2068" s="3" t="s">
        <v>4</v>
      </c>
      <c r="I2068" s="2">
        <v>1996</v>
      </c>
      <c r="J2068" s="2">
        <v>150</v>
      </c>
      <c r="K2068" s="2">
        <v>104</v>
      </c>
      <c r="L2068" s="2">
        <v>0.7</v>
      </c>
      <c r="M2068" s="1">
        <v>8.17</v>
      </c>
      <c r="N2068" s="1">
        <v>1.9000000000000001E-4</v>
      </c>
      <c r="O2068" s="1">
        <v>0.47899999999999998</v>
      </c>
      <c r="P2068" s="1">
        <v>3.6100000000000003E-5</v>
      </c>
      <c r="Q2068" s="1">
        <v>0.107605091976506</v>
      </c>
      <c r="R2068" s="1">
        <v>7.5256155602539902E-3</v>
      </c>
      <c r="S2068" s="16"/>
      <c r="T2068" s="16"/>
      <c r="U2068" s="5"/>
      <c r="V2068" s="18"/>
      <c r="W2068" s="18"/>
      <c r="X2068" s="5"/>
      <c r="Y2068" s="5"/>
      <c r="Z2068" s="18"/>
    </row>
    <row r="2069" spans="1:26" x14ac:dyDescent="0.25">
      <c r="A2069" s="2">
        <v>2018</v>
      </c>
      <c r="B2069" s="2">
        <v>3115</v>
      </c>
      <c r="C2069" s="3" t="s">
        <v>9</v>
      </c>
      <c r="D2069" s="4">
        <v>43430</v>
      </c>
      <c r="E2069" s="2">
        <v>8078</v>
      </c>
      <c r="F2069" s="3" t="s">
        <v>2</v>
      </c>
      <c r="G2069" s="3" t="s">
        <v>1</v>
      </c>
      <c r="H2069" s="3" t="s">
        <v>0</v>
      </c>
      <c r="I2069" s="2">
        <v>2018</v>
      </c>
      <c r="J2069" s="2">
        <v>150</v>
      </c>
      <c r="K2069" s="2">
        <v>115</v>
      </c>
      <c r="L2069" s="2">
        <v>0.7</v>
      </c>
      <c r="M2069" s="1">
        <v>0.26</v>
      </c>
      <c r="N2069" s="1">
        <v>3.9999999999999998E-6</v>
      </c>
      <c r="O2069" s="1">
        <v>8.9999999999999993E-3</v>
      </c>
      <c r="P2069" s="1">
        <v>3.9999999999999998E-7</v>
      </c>
      <c r="Q2069" s="1">
        <v>3.5005785170525699E-3</v>
      </c>
      <c r="R2069" s="1">
        <v>1.2378471500407699E-4</v>
      </c>
      <c r="S2069" s="16">
        <f t="shared" si="224"/>
        <v>0.10410451345945343</v>
      </c>
      <c r="T2069" s="16">
        <f t="shared" si="225"/>
        <v>7.4018308452499133E-3</v>
      </c>
      <c r="U2069" s="5">
        <f t="shared" si="226"/>
        <v>2.8521784509439295E-4</v>
      </c>
      <c r="V2069" s="18">
        <f t="shared" si="227"/>
        <v>2.0278988617123049E-5</v>
      </c>
      <c r="W2069" s="18">
        <f t="shared" si="228"/>
        <v>1.8656669527753208E-5</v>
      </c>
      <c r="X2069" s="5">
        <f>LOOKUP(G828,'Load Factor Adjustment'!$A$2:$A$15,'Load Factor Adjustment'!$D$2:$D$15)</f>
        <v>0.68571428571428572</v>
      </c>
      <c r="Y2069" s="5">
        <f t="shared" si="229"/>
        <v>1.9557795092186946E-4</v>
      </c>
      <c r="Z2069" s="18">
        <f t="shared" si="230"/>
        <v>1.2793144819030771E-5</v>
      </c>
    </row>
    <row r="2070" spans="1:26" ht="15" customHeight="1" x14ac:dyDescent="0.25">
      <c r="A2070" s="2">
        <v>2017</v>
      </c>
      <c r="B2070" s="2">
        <v>3116</v>
      </c>
      <c r="C2070" s="3" t="s">
        <v>9</v>
      </c>
      <c r="D2070" s="4">
        <v>43404</v>
      </c>
      <c r="E2070" s="2">
        <v>8075</v>
      </c>
      <c r="F2070" s="3" t="s">
        <v>5</v>
      </c>
      <c r="G2070" s="3" t="s">
        <v>1</v>
      </c>
      <c r="H2070" s="3" t="s">
        <v>6</v>
      </c>
      <c r="I2070" s="2">
        <v>2004</v>
      </c>
      <c r="J2070" s="2">
        <v>1200</v>
      </c>
      <c r="K2070" s="2">
        <v>80</v>
      </c>
      <c r="L2070" s="2">
        <v>0.7</v>
      </c>
      <c r="M2070" s="1">
        <v>4.75</v>
      </c>
      <c r="N2070" s="1">
        <v>7.1000000000000005E-5</v>
      </c>
      <c r="O2070" s="1">
        <v>0.192</v>
      </c>
      <c r="P2070" s="1">
        <v>1.4100000000000001E-5</v>
      </c>
      <c r="Q2070" s="1">
        <v>0.414962957859</v>
      </c>
      <c r="R2070" s="1">
        <v>2.6755555262630501E-2</v>
      </c>
      <c r="S2070" s="16"/>
      <c r="T2070" s="16"/>
      <c r="U2070" s="5"/>
      <c r="V2070" s="18"/>
      <c r="W2070" s="18"/>
      <c r="X2070" s="5"/>
      <c r="Y2070" s="5"/>
      <c r="Z2070" s="18"/>
    </row>
    <row r="2071" spans="1:26" x14ac:dyDescent="0.25">
      <c r="A2071" s="2">
        <v>2017</v>
      </c>
      <c r="B2071" s="2">
        <v>3116</v>
      </c>
      <c r="C2071" s="3" t="s">
        <v>9</v>
      </c>
      <c r="D2071" s="4">
        <v>43404</v>
      </c>
      <c r="E2071" s="2">
        <v>8076</v>
      </c>
      <c r="F2071" s="3" t="s">
        <v>2</v>
      </c>
      <c r="G2071" s="3" t="s">
        <v>1</v>
      </c>
      <c r="H2071" s="3" t="s">
        <v>0</v>
      </c>
      <c r="I2071" s="2">
        <v>2017</v>
      </c>
      <c r="J2071" s="2">
        <v>1200</v>
      </c>
      <c r="K2071" s="2">
        <v>92</v>
      </c>
      <c r="L2071" s="2">
        <v>0.7</v>
      </c>
      <c r="M2071" s="1">
        <v>0.26</v>
      </c>
      <c r="N2071" s="1">
        <v>3.4999999999999999E-6</v>
      </c>
      <c r="O2071" s="1">
        <v>8.9999999999999993E-3</v>
      </c>
      <c r="P2071" s="1">
        <v>8.9999999999999996E-7</v>
      </c>
      <c r="Q2071" s="1">
        <v>2.3937035841539299E-2</v>
      </c>
      <c r="R2071" s="1">
        <v>1.22666659999064E-3</v>
      </c>
      <c r="S2071" s="16">
        <f t="shared" si="224"/>
        <v>0.39102592201746073</v>
      </c>
      <c r="T2071" s="16">
        <f t="shared" si="225"/>
        <v>2.5528888662639859E-2</v>
      </c>
      <c r="U2071" s="5">
        <f t="shared" si="226"/>
        <v>1.0713038959382485E-3</v>
      </c>
      <c r="V2071" s="18">
        <f t="shared" si="227"/>
        <v>6.9942160719561265E-5</v>
      </c>
      <c r="W2071" s="18">
        <f t="shared" si="228"/>
        <v>6.434678786199637E-5</v>
      </c>
      <c r="X2071" s="5">
        <f>LOOKUP(G830,'Load Factor Adjustment'!$A$2:$A$15,'Load Factor Adjustment'!$D$2:$D$15)</f>
        <v>0.78431372549019607</v>
      </c>
      <c r="Y2071" s="5">
        <f t="shared" si="229"/>
        <v>8.4023834975548899E-4</v>
      </c>
      <c r="Z2071" s="18">
        <f t="shared" si="230"/>
        <v>5.0468068911369699E-5</v>
      </c>
    </row>
    <row r="2072" spans="1:26" ht="15" customHeight="1" x14ac:dyDescent="0.25">
      <c r="A2072" s="2">
        <v>2017</v>
      </c>
      <c r="B2072" s="2">
        <v>3117</v>
      </c>
      <c r="C2072" s="3" t="s">
        <v>9</v>
      </c>
      <c r="D2072" s="4">
        <v>43481</v>
      </c>
      <c r="E2072" s="2">
        <v>8073</v>
      </c>
      <c r="F2072" s="3" t="s">
        <v>5</v>
      </c>
      <c r="G2072" s="3" t="s">
        <v>1</v>
      </c>
      <c r="H2072" s="3" t="s">
        <v>4</v>
      </c>
      <c r="I2072" s="2">
        <v>1997</v>
      </c>
      <c r="J2072" s="2">
        <v>450</v>
      </c>
      <c r="K2072" s="2">
        <v>102</v>
      </c>
      <c r="L2072" s="2">
        <v>0.7</v>
      </c>
      <c r="M2072" s="1">
        <v>12.09</v>
      </c>
      <c r="N2072" s="1">
        <v>2.7999999999999998E-4</v>
      </c>
      <c r="O2072" s="1">
        <v>0.60499999999999998</v>
      </c>
      <c r="P2072" s="1">
        <v>4.3999999999999999E-5</v>
      </c>
      <c r="Q2072" s="1">
        <v>0.53974999919198996</v>
      </c>
      <c r="R2072" s="1">
        <v>3.8958333482322402E-2</v>
      </c>
      <c r="S2072" s="16"/>
      <c r="T2072" s="16"/>
      <c r="U2072" s="5"/>
      <c r="V2072" s="18"/>
      <c r="W2072" s="18"/>
      <c r="X2072" s="5"/>
      <c r="Y2072" s="5"/>
      <c r="Z2072" s="18"/>
    </row>
    <row r="2073" spans="1:26" x14ac:dyDescent="0.25">
      <c r="A2073" s="2">
        <v>2017</v>
      </c>
      <c r="B2073" s="2">
        <v>3117</v>
      </c>
      <c r="C2073" s="3" t="s">
        <v>9</v>
      </c>
      <c r="D2073" s="4">
        <v>43481</v>
      </c>
      <c r="E2073" s="2">
        <v>8074</v>
      </c>
      <c r="F2073" s="3" t="s">
        <v>2</v>
      </c>
      <c r="G2073" s="3" t="s">
        <v>1</v>
      </c>
      <c r="H2073" s="3" t="s">
        <v>0</v>
      </c>
      <c r="I2073" s="2">
        <v>2017</v>
      </c>
      <c r="J2073" s="2">
        <v>450</v>
      </c>
      <c r="K2073" s="2">
        <v>115</v>
      </c>
      <c r="L2073" s="2">
        <v>0.7</v>
      </c>
      <c r="M2073" s="1">
        <v>0.26</v>
      </c>
      <c r="N2073" s="1">
        <v>3.9999999999999998E-6</v>
      </c>
      <c r="O2073" s="1">
        <v>8.9999999999999993E-3</v>
      </c>
      <c r="P2073" s="1">
        <v>3.9999999999999998E-7</v>
      </c>
      <c r="Q2073" s="1">
        <v>1.0741318879806099E-2</v>
      </c>
      <c r="R2073" s="1">
        <v>3.95312478217535E-4</v>
      </c>
      <c r="S2073" s="16">
        <f t="shared" si="224"/>
        <v>0.52900868031218384</v>
      </c>
      <c r="T2073" s="16">
        <f t="shared" si="225"/>
        <v>3.8563021004104865E-2</v>
      </c>
      <c r="U2073" s="5">
        <f t="shared" si="226"/>
        <v>1.4493388501703667E-3</v>
      </c>
      <c r="V2073" s="18">
        <f t="shared" si="227"/>
        <v>1.0565211234001333E-4</v>
      </c>
      <c r="W2073" s="18">
        <f t="shared" si="228"/>
        <v>9.7199943352812277E-5</v>
      </c>
      <c r="X2073" s="5">
        <f>LOOKUP(G832,'Load Factor Adjustment'!$A$2:$A$15,'Load Factor Adjustment'!$D$2:$D$15)</f>
        <v>0.68571428571428572</v>
      </c>
      <c r="Y2073" s="5">
        <f t="shared" si="229"/>
        <v>9.938323544025371E-4</v>
      </c>
      <c r="Z2073" s="18">
        <f t="shared" si="230"/>
        <v>6.6651389727642705E-5</v>
      </c>
    </row>
    <row r="2074" spans="1:26" ht="15" customHeight="1" x14ac:dyDescent="0.25">
      <c r="A2074" s="2">
        <v>2017</v>
      </c>
      <c r="B2074" s="2">
        <v>3118</v>
      </c>
      <c r="C2074" s="3" t="s">
        <v>9</v>
      </c>
      <c r="D2074" s="4">
        <v>43430</v>
      </c>
      <c r="E2074" s="2">
        <v>8071</v>
      </c>
      <c r="F2074" s="3" t="s">
        <v>5</v>
      </c>
      <c r="G2074" s="3" t="s">
        <v>1</v>
      </c>
      <c r="H2074" s="3" t="s">
        <v>8</v>
      </c>
      <c r="I2074" s="2">
        <v>2001</v>
      </c>
      <c r="J2074" s="2">
        <v>800</v>
      </c>
      <c r="K2074" s="2">
        <v>110</v>
      </c>
      <c r="L2074" s="2">
        <v>0.7</v>
      </c>
      <c r="M2074" s="1">
        <v>6.54</v>
      </c>
      <c r="N2074" s="1">
        <v>1.4999999999999999E-4</v>
      </c>
      <c r="O2074" s="1">
        <v>0.30399999999999999</v>
      </c>
      <c r="P2074" s="1">
        <v>2.2099999999999998E-5</v>
      </c>
      <c r="Q2074" s="1">
        <v>0.56629628986734504</v>
      </c>
      <c r="R2074" s="1">
        <v>3.8649380672418299E-2</v>
      </c>
      <c r="S2074" s="16"/>
      <c r="T2074" s="16"/>
      <c r="U2074" s="5"/>
      <c r="V2074" s="18"/>
      <c r="W2074" s="18"/>
      <c r="X2074" s="5"/>
      <c r="Y2074" s="5"/>
      <c r="Z2074" s="18"/>
    </row>
    <row r="2075" spans="1:26" x14ac:dyDescent="0.25">
      <c r="A2075" s="2">
        <v>2017</v>
      </c>
      <c r="B2075" s="2">
        <v>3118</v>
      </c>
      <c r="C2075" s="3" t="s">
        <v>9</v>
      </c>
      <c r="D2075" s="4">
        <v>43430</v>
      </c>
      <c r="E2075" s="2">
        <v>8072</v>
      </c>
      <c r="F2075" s="3" t="s">
        <v>2</v>
      </c>
      <c r="G2075" s="3" t="s">
        <v>1</v>
      </c>
      <c r="H2075" s="3" t="s">
        <v>0</v>
      </c>
      <c r="I2075" s="2">
        <v>2018</v>
      </c>
      <c r="J2075" s="2">
        <v>800</v>
      </c>
      <c r="K2075" s="2">
        <v>135</v>
      </c>
      <c r="L2075" s="2">
        <v>0.7</v>
      </c>
      <c r="M2075" s="1">
        <v>0.26</v>
      </c>
      <c r="N2075" s="1">
        <v>3.9999999999999998E-6</v>
      </c>
      <c r="O2075" s="1">
        <v>8.9999999999999993E-3</v>
      </c>
      <c r="P2075" s="1">
        <v>3.9999999999999998E-7</v>
      </c>
      <c r="Q2075" s="1">
        <v>2.2999998810217401E-2</v>
      </c>
      <c r="R2075" s="1">
        <v>8.8333328756255399E-4</v>
      </c>
      <c r="S2075" s="16">
        <f t="shared" si="224"/>
        <v>0.54329629105712762</v>
      </c>
      <c r="T2075" s="16">
        <f t="shared" si="225"/>
        <v>3.7766047384855742E-2</v>
      </c>
      <c r="U2075" s="5">
        <f t="shared" si="226"/>
        <v>1.4884829891976098E-3</v>
      </c>
      <c r="V2075" s="18">
        <f t="shared" si="227"/>
        <v>1.0346862297220752E-4</v>
      </c>
      <c r="W2075" s="18">
        <f t="shared" si="228"/>
        <v>9.519113313443092E-5</v>
      </c>
      <c r="X2075" s="5">
        <f>LOOKUP(G834,'Load Factor Adjustment'!$A$2:$A$15,'Load Factor Adjustment'!$D$2:$D$15)</f>
        <v>0.68571428571428572</v>
      </c>
      <c r="Y2075" s="5">
        <f t="shared" si="229"/>
        <v>1.020674049735504E-3</v>
      </c>
      <c r="Z2075" s="18">
        <f t="shared" si="230"/>
        <v>6.5273919863609772E-5</v>
      </c>
    </row>
    <row r="2076" spans="1:26" ht="15" customHeight="1" x14ac:dyDescent="0.25">
      <c r="A2076" s="2">
        <v>2018</v>
      </c>
      <c r="B2076" s="2">
        <v>3119</v>
      </c>
      <c r="C2076" s="3" t="s">
        <v>9</v>
      </c>
      <c r="D2076" s="4">
        <v>43384</v>
      </c>
      <c r="E2076" s="2">
        <v>8069</v>
      </c>
      <c r="F2076" s="3" t="s">
        <v>5</v>
      </c>
      <c r="G2076" s="3" t="s">
        <v>1</v>
      </c>
      <c r="H2076" s="3" t="s">
        <v>4</v>
      </c>
      <c r="I2076" s="2">
        <v>1981</v>
      </c>
      <c r="J2076" s="2">
        <v>450</v>
      </c>
      <c r="K2076" s="2">
        <v>88</v>
      </c>
      <c r="L2076" s="2">
        <v>0.7</v>
      </c>
      <c r="M2076" s="1">
        <v>12.09</v>
      </c>
      <c r="N2076" s="1">
        <v>2.7999999999999998E-4</v>
      </c>
      <c r="O2076" s="1">
        <v>0.60499999999999998</v>
      </c>
      <c r="P2076" s="1">
        <v>4.3999999999999999E-5</v>
      </c>
      <c r="Q2076" s="1">
        <v>0.47208333269833402</v>
      </c>
      <c r="R2076" s="1">
        <v>3.46194445636877E-2</v>
      </c>
      <c r="S2076" s="16"/>
      <c r="T2076" s="16"/>
      <c r="U2076" s="5"/>
      <c r="V2076" s="18"/>
      <c r="W2076" s="18"/>
      <c r="X2076" s="5"/>
      <c r="Y2076" s="5"/>
      <c r="Z2076" s="18"/>
    </row>
    <row r="2077" spans="1:26" x14ac:dyDescent="0.25">
      <c r="A2077" s="2">
        <v>2018</v>
      </c>
      <c r="B2077" s="2">
        <v>3119</v>
      </c>
      <c r="C2077" s="3" t="s">
        <v>9</v>
      </c>
      <c r="D2077" s="4">
        <v>43384</v>
      </c>
      <c r="E2077" s="2">
        <v>8070</v>
      </c>
      <c r="F2077" s="3" t="s">
        <v>2</v>
      </c>
      <c r="G2077" s="3" t="s">
        <v>1</v>
      </c>
      <c r="H2077" s="3" t="s">
        <v>0</v>
      </c>
      <c r="I2077" s="2">
        <v>2018</v>
      </c>
      <c r="J2077" s="2">
        <v>450</v>
      </c>
      <c r="K2077" s="2">
        <v>100</v>
      </c>
      <c r="L2077" s="2">
        <v>0.7</v>
      </c>
      <c r="M2077" s="1">
        <v>0.26</v>
      </c>
      <c r="N2077" s="1">
        <v>3.9999999999999998E-6</v>
      </c>
      <c r="O2077" s="1">
        <v>8.9999999999999993E-3</v>
      </c>
      <c r="P2077" s="1">
        <v>3.9999999999999998E-7</v>
      </c>
      <c r="Q2077" s="1">
        <v>9.3402772867879E-3</v>
      </c>
      <c r="R2077" s="1">
        <v>3.4374998105872598E-4</v>
      </c>
      <c r="S2077" s="16">
        <f t="shared" si="224"/>
        <v>0.46274305541154614</v>
      </c>
      <c r="T2077" s="16">
        <f t="shared" si="225"/>
        <v>3.4275694582628975E-2</v>
      </c>
      <c r="U2077" s="5">
        <f t="shared" si="226"/>
        <v>1.2677891929083456E-3</v>
      </c>
      <c r="V2077" s="18">
        <f t="shared" si="227"/>
        <v>9.3906012555147872E-5</v>
      </c>
      <c r="W2077" s="18">
        <f t="shared" si="228"/>
        <v>8.6393531550736042E-5</v>
      </c>
      <c r="X2077" s="5">
        <f>LOOKUP(G836,'Load Factor Adjustment'!$A$2:$A$15,'Load Factor Adjustment'!$D$2:$D$15)</f>
        <v>0.68571428571428572</v>
      </c>
      <c r="Y2077" s="5">
        <f t="shared" si="229"/>
        <v>8.6934116085143703E-4</v>
      </c>
      <c r="Z2077" s="18">
        <f t="shared" si="230"/>
        <v>5.924127877764757E-5</v>
      </c>
    </row>
    <row r="2078" spans="1:26" ht="15" customHeight="1" x14ac:dyDescent="0.25">
      <c r="A2078" s="2">
        <v>2016</v>
      </c>
      <c r="B2078" s="2">
        <v>3120</v>
      </c>
      <c r="C2078" s="3" t="s">
        <v>9</v>
      </c>
      <c r="D2078" s="4">
        <v>43423</v>
      </c>
      <c r="E2078" s="2">
        <v>8067</v>
      </c>
      <c r="F2078" s="3" t="s">
        <v>5</v>
      </c>
      <c r="G2078" s="3" t="s">
        <v>1</v>
      </c>
      <c r="H2078" s="3" t="s">
        <v>4</v>
      </c>
      <c r="I2078" s="2">
        <v>1968</v>
      </c>
      <c r="J2078" s="2">
        <v>100</v>
      </c>
      <c r="K2078" s="2">
        <v>52</v>
      </c>
      <c r="L2078" s="2">
        <v>0.7</v>
      </c>
      <c r="M2078" s="1">
        <v>12.09</v>
      </c>
      <c r="N2078" s="1">
        <v>2.7999999999999998E-4</v>
      </c>
      <c r="O2078" s="1">
        <v>0.60499999999999998</v>
      </c>
      <c r="P2078" s="1">
        <v>4.3999999999999999E-5</v>
      </c>
      <c r="Q2078" s="1">
        <v>5.4463580090673702E-2</v>
      </c>
      <c r="R2078" s="1">
        <v>3.3631481747115298E-3</v>
      </c>
      <c r="S2078" s="16"/>
      <c r="T2078" s="16"/>
      <c r="U2078" s="5"/>
      <c r="V2078" s="18"/>
      <c r="W2078" s="18"/>
      <c r="X2078" s="5"/>
      <c r="Y2078" s="5"/>
      <c r="Z2078" s="18"/>
    </row>
    <row r="2079" spans="1:26" x14ac:dyDescent="0.25">
      <c r="A2079" s="2">
        <v>2016</v>
      </c>
      <c r="B2079" s="2">
        <v>3120</v>
      </c>
      <c r="C2079" s="3" t="s">
        <v>9</v>
      </c>
      <c r="D2079" s="4">
        <v>43423</v>
      </c>
      <c r="E2079" s="2">
        <v>8068</v>
      </c>
      <c r="F2079" s="3" t="s">
        <v>2</v>
      </c>
      <c r="G2079" s="3" t="s">
        <v>1</v>
      </c>
      <c r="H2079" s="3" t="s">
        <v>0</v>
      </c>
      <c r="I2079" s="2">
        <v>2017</v>
      </c>
      <c r="J2079" s="2">
        <v>100</v>
      </c>
      <c r="K2079" s="2">
        <v>55</v>
      </c>
      <c r="L2079" s="2">
        <v>0.7</v>
      </c>
      <c r="M2079" s="1">
        <v>2.74</v>
      </c>
      <c r="N2079" s="1">
        <v>3.6000000000000001E-5</v>
      </c>
      <c r="O2079" s="1">
        <v>8.9999999999999993E-3</v>
      </c>
      <c r="P2079" s="1">
        <v>8.9999999999999996E-7</v>
      </c>
      <c r="Q2079" s="1">
        <v>1.17044751524902E-2</v>
      </c>
      <c r="R2079" s="1">
        <v>4.0104164286441697E-5</v>
      </c>
      <c r="S2079" s="16">
        <f t="shared" si="224"/>
        <v>4.2759104938183502E-2</v>
      </c>
      <c r="T2079" s="16">
        <f t="shared" si="225"/>
        <v>3.3230440104250881E-3</v>
      </c>
      <c r="U2079" s="5">
        <f t="shared" si="226"/>
        <v>1.1714823270735206E-4</v>
      </c>
      <c r="V2079" s="18">
        <f t="shared" si="227"/>
        <v>9.1042301655481871E-6</v>
      </c>
      <c r="W2079" s="18">
        <f t="shared" si="228"/>
        <v>8.3758917523043325E-6</v>
      </c>
      <c r="X2079" s="5">
        <f>LOOKUP(G838,'Load Factor Adjustment'!$A$2:$A$15,'Load Factor Adjustment'!$D$2:$D$15)</f>
        <v>0.68571428571428572</v>
      </c>
      <c r="Y2079" s="5">
        <f t="shared" si="229"/>
        <v>8.0330216713612833E-5</v>
      </c>
      <c r="Z2079" s="18">
        <f t="shared" si="230"/>
        <v>5.7434686301515419E-6</v>
      </c>
    </row>
    <row r="2080" spans="1:26" ht="15" customHeight="1" x14ac:dyDescent="0.25">
      <c r="A2080" s="2">
        <v>2018</v>
      </c>
      <c r="B2080" s="2">
        <v>3121</v>
      </c>
      <c r="C2080" s="3" t="s">
        <v>9</v>
      </c>
      <c r="D2080" s="4">
        <v>43448</v>
      </c>
      <c r="E2080" s="2">
        <v>8065</v>
      </c>
      <c r="F2080" s="3" t="s">
        <v>5</v>
      </c>
      <c r="G2080" s="3" t="s">
        <v>1</v>
      </c>
      <c r="H2080" s="3" t="s">
        <v>6</v>
      </c>
      <c r="I2080" s="2">
        <v>2005</v>
      </c>
      <c r="J2080" s="2">
        <v>300</v>
      </c>
      <c r="K2080" s="2">
        <v>91</v>
      </c>
      <c r="L2080" s="2">
        <v>0.7</v>
      </c>
      <c r="M2080" s="1">
        <v>4.75</v>
      </c>
      <c r="N2080" s="1">
        <v>7.1000000000000005E-5</v>
      </c>
      <c r="O2080" s="1">
        <v>0.192</v>
      </c>
      <c r="P2080" s="1">
        <v>1.4100000000000001E-5</v>
      </c>
      <c r="Q2080" s="1">
        <v>0.108134118780036</v>
      </c>
      <c r="R2080" s="1">
        <v>5.64831938841276E-3</v>
      </c>
      <c r="S2080" s="16"/>
      <c r="T2080" s="16"/>
      <c r="U2080" s="5"/>
      <c r="V2080" s="18"/>
      <c r="W2080" s="18"/>
      <c r="X2080" s="5"/>
      <c r="Y2080" s="5"/>
      <c r="Z2080" s="18"/>
    </row>
    <row r="2081" spans="1:26" x14ac:dyDescent="0.25">
      <c r="A2081" s="2">
        <v>2018</v>
      </c>
      <c r="B2081" s="2">
        <v>3121</v>
      </c>
      <c r="C2081" s="3" t="s">
        <v>9</v>
      </c>
      <c r="D2081" s="4">
        <v>43448</v>
      </c>
      <c r="E2081" s="2">
        <v>8066</v>
      </c>
      <c r="F2081" s="3" t="s">
        <v>2</v>
      </c>
      <c r="G2081" s="3" t="s">
        <v>1</v>
      </c>
      <c r="H2081" s="3" t="s">
        <v>0</v>
      </c>
      <c r="I2081" s="2">
        <v>2017</v>
      </c>
      <c r="J2081" s="2">
        <v>300</v>
      </c>
      <c r="K2081" s="2">
        <v>100</v>
      </c>
      <c r="L2081" s="2">
        <v>0.7</v>
      </c>
      <c r="M2081" s="1">
        <v>0.26</v>
      </c>
      <c r="N2081" s="1">
        <v>3.9999999999999998E-6</v>
      </c>
      <c r="O2081" s="1">
        <v>8.9999999999999993E-3</v>
      </c>
      <c r="P2081" s="1">
        <v>3.9999999999999998E-7</v>
      </c>
      <c r="Q2081" s="1">
        <v>6.1574070814387804E-3</v>
      </c>
      <c r="R2081" s="1">
        <v>2.22222209631816E-4</v>
      </c>
      <c r="S2081" s="16">
        <f t="shared" si="224"/>
        <v>0.10197671169859722</v>
      </c>
      <c r="T2081" s="16">
        <f t="shared" si="225"/>
        <v>5.4260971787809444E-3</v>
      </c>
      <c r="U2081" s="5">
        <f t="shared" si="226"/>
        <v>2.793882512290335E-4</v>
      </c>
      <c r="V2081" s="18">
        <f t="shared" si="227"/>
        <v>1.4866019667892999E-5</v>
      </c>
      <c r="W2081" s="18">
        <f t="shared" si="228"/>
        <v>1.3676738094461559E-5</v>
      </c>
      <c r="X2081" s="5">
        <f>LOOKUP(G840,'Load Factor Adjustment'!$A$2:$A$15,'Load Factor Adjustment'!$D$2:$D$15)</f>
        <v>0.68571428571428572</v>
      </c>
      <c r="Y2081" s="5">
        <f t="shared" si="229"/>
        <v>1.9158051512848011E-4</v>
      </c>
      <c r="Z2081" s="18">
        <f t="shared" si="230"/>
        <v>9.3783346933450694E-6</v>
      </c>
    </row>
    <row r="2082" spans="1:26" ht="15" customHeight="1" x14ac:dyDescent="0.25">
      <c r="A2082" s="2">
        <v>2018</v>
      </c>
      <c r="B2082" s="2">
        <v>3122</v>
      </c>
      <c r="C2082" s="3" t="s">
        <v>9</v>
      </c>
      <c r="D2082" s="4">
        <v>43399</v>
      </c>
      <c r="E2082" s="2">
        <v>8063</v>
      </c>
      <c r="F2082" s="3" t="s">
        <v>5</v>
      </c>
      <c r="G2082" s="3" t="s">
        <v>1</v>
      </c>
      <c r="H2082" s="3" t="s">
        <v>4</v>
      </c>
      <c r="I2082" s="2">
        <v>1980</v>
      </c>
      <c r="J2082" s="2">
        <v>450</v>
      </c>
      <c r="K2082" s="2">
        <v>87</v>
      </c>
      <c r="L2082" s="2">
        <v>0.7</v>
      </c>
      <c r="M2082" s="1">
        <v>12.09</v>
      </c>
      <c r="N2082" s="1">
        <v>2.7999999999999998E-4</v>
      </c>
      <c r="O2082" s="1">
        <v>0.60499999999999998</v>
      </c>
      <c r="P2082" s="1">
        <v>4.3999999999999999E-5</v>
      </c>
      <c r="Q2082" s="1">
        <v>0.46671874937221602</v>
      </c>
      <c r="R2082" s="1">
        <v>3.4226041784554899E-2</v>
      </c>
      <c r="S2082" s="16"/>
      <c r="T2082" s="16"/>
      <c r="U2082" s="5"/>
      <c r="V2082" s="18"/>
      <c r="W2082" s="18"/>
      <c r="X2082" s="5"/>
      <c r="Y2082" s="5"/>
      <c r="Z2082" s="18"/>
    </row>
    <row r="2083" spans="1:26" x14ac:dyDescent="0.25">
      <c r="A2083" s="2">
        <v>2018</v>
      </c>
      <c r="B2083" s="2">
        <v>3122</v>
      </c>
      <c r="C2083" s="3" t="s">
        <v>9</v>
      </c>
      <c r="D2083" s="4">
        <v>43399</v>
      </c>
      <c r="E2083" s="2">
        <v>8064</v>
      </c>
      <c r="F2083" s="3" t="s">
        <v>2</v>
      </c>
      <c r="G2083" s="3" t="s">
        <v>1</v>
      </c>
      <c r="H2083" s="3" t="s">
        <v>0</v>
      </c>
      <c r="I2083" s="2">
        <v>2017</v>
      </c>
      <c r="J2083" s="2">
        <v>450</v>
      </c>
      <c r="K2083" s="2">
        <v>105</v>
      </c>
      <c r="L2083" s="2">
        <v>0.7</v>
      </c>
      <c r="M2083" s="1">
        <v>0.26</v>
      </c>
      <c r="N2083" s="1">
        <v>3.9999999999999998E-6</v>
      </c>
      <c r="O2083" s="1">
        <v>8.9999999999999993E-3</v>
      </c>
      <c r="P2083" s="1">
        <v>3.9999999999999998E-7</v>
      </c>
      <c r="Q2083" s="1">
        <v>9.8072911511272905E-3</v>
      </c>
      <c r="R2083" s="1">
        <v>3.6093748011166199E-4</v>
      </c>
      <c r="S2083" s="16">
        <f t="shared" si="224"/>
        <v>0.45691145822108875</v>
      </c>
      <c r="T2083" s="16">
        <f t="shared" si="225"/>
        <v>3.3865104304443235E-2</v>
      </c>
      <c r="U2083" s="5">
        <f t="shared" si="226"/>
        <v>1.2518122143043528E-3</v>
      </c>
      <c r="V2083" s="18">
        <f t="shared" si="227"/>
        <v>9.2781107683406129E-5</v>
      </c>
      <c r="W2083" s="18">
        <f t="shared" si="228"/>
        <v>8.5358619068733645E-5</v>
      </c>
      <c r="X2083" s="5">
        <f>LOOKUP(G842,'Load Factor Adjustment'!$A$2:$A$15,'Load Factor Adjustment'!$D$2:$D$15)</f>
        <v>0.68571428571428572</v>
      </c>
      <c r="Y2083" s="5">
        <f t="shared" si="229"/>
        <v>8.583855183801277E-4</v>
      </c>
      <c r="Z2083" s="18">
        <f t="shared" si="230"/>
        <v>5.8531624504274498E-5</v>
      </c>
    </row>
    <row r="2084" spans="1:26" ht="15" customHeight="1" x14ac:dyDescent="0.25">
      <c r="A2084" s="2">
        <v>2018</v>
      </c>
      <c r="B2084" s="2">
        <v>3123</v>
      </c>
      <c r="C2084" s="3" t="s">
        <v>9</v>
      </c>
      <c r="D2084" s="4">
        <v>43399</v>
      </c>
      <c r="E2084" s="2">
        <v>8061</v>
      </c>
      <c r="F2084" s="3" t="s">
        <v>5</v>
      </c>
      <c r="G2084" s="3" t="s">
        <v>1</v>
      </c>
      <c r="H2084" s="3" t="s">
        <v>8</v>
      </c>
      <c r="I2084" s="2">
        <v>1998</v>
      </c>
      <c r="J2084" s="2">
        <v>450</v>
      </c>
      <c r="K2084" s="2">
        <v>121</v>
      </c>
      <c r="L2084" s="2">
        <v>0.7</v>
      </c>
      <c r="M2084" s="1">
        <v>6.54</v>
      </c>
      <c r="N2084" s="1">
        <v>1.4999999999999999E-4</v>
      </c>
      <c r="O2084" s="1">
        <v>0.30399999999999999</v>
      </c>
      <c r="P2084" s="1">
        <v>2.2099999999999998E-5</v>
      </c>
      <c r="Q2084" s="1">
        <v>0.34566926671141301</v>
      </c>
      <c r="R2084" s="1">
        <v>2.3217924122493901E-2</v>
      </c>
      <c r="S2084" s="16"/>
      <c r="T2084" s="16"/>
      <c r="U2084" s="5"/>
      <c r="V2084" s="18"/>
      <c r="W2084" s="18"/>
      <c r="X2084" s="5"/>
      <c r="Y2084" s="5"/>
      <c r="Z2084" s="18"/>
    </row>
    <row r="2085" spans="1:26" x14ac:dyDescent="0.25">
      <c r="A2085" s="2">
        <v>2018</v>
      </c>
      <c r="B2085" s="2">
        <v>3123</v>
      </c>
      <c r="C2085" s="3" t="s">
        <v>9</v>
      </c>
      <c r="D2085" s="4">
        <v>43399</v>
      </c>
      <c r="E2085" s="2">
        <v>8062</v>
      </c>
      <c r="F2085" s="3" t="s">
        <v>2</v>
      </c>
      <c r="G2085" s="3" t="s">
        <v>1</v>
      </c>
      <c r="H2085" s="3" t="s">
        <v>0</v>
      </c>
      <c r="I2085" s="2">
        <v>2016</v>
      </c>
      <c r="J2085" s="2">
        <v>450</v>
      </c>
      <c r="K2085" s="2">
        <v>125</v>
      </c>
      <c r="L2085" s="2">
        <v>0.7</v>
      </c>
      <c r="M2085" s="1">
        <v>0.26</v>
      </c>
      <c r="N2085" s="1">
        <v>3.9999999999999998E-6</v>
      </c>
      <c r="O2085" s="1">
        <v>8.9999999999999993E-3</v>
      </c>
      <c r="P2085" s="1">
        <v>3.9999999999999998E-7</v>
      </c>
      <c r="Q2085" s="1">
        <v>1.1675346608484899E-2</v>
      </c>
      <c r="R2085" s="1">
        <v>4.2968747632340698E-4</v>
      </c>
      <c r="S2085" s="16">
        <f t="shared" si="224"/>
        <v>0.33399392010292811</v>
      </c>
      <c r="T2085" s="16">
        <f t="shared" si="225"/>
        <v>2.2788236646170495E-2</v>
      </c>
      <c r="U2085" s="5">
        <f t="shared" si="226"/>
        <v>9.1505183589843321E-4</v>
      </c>
      <c r="V2085" s="18">
        <f t="shared" si="227"/>
        <v>6.2433525058001353E-5</v>
      </c>
      <c r="W2085" s="18">
        <f t="shared" si="228"/>
        <v>5.7438843053361247E-5</v>
      </c>
      <c r="X2085" s="5">
        <f>LOOKUP(G844,'Load Factor Adjustment'!$A$2:$A$15,'Load Factor Adjustment'!$D$2:$D$15)</f>
        <v>0.68571428571428572</v>
      </c>
      <c r="Y2085" s="5">
        <f t="shared" si="229"/>
        <v>6.2746411604463993E-4</v>
      </c>
      <c r="Z2085" s="18">
        <f t="shared" si="230"/>
        <v>3.9386635236590569E-5</v>
      </c>
    </row>
    <row r="2086" spans="1:26" ht="15" customHeight="1" x14ac:dyDescent="0.25">
      <c r="A2086" s="2">
        <v>2019</v>
      </c>
      <c r="B2086" s="2">
        <v>3125</v>
      </c>
      <c r="C2086" s="3" t="s">
        <v>7</v>
      </c>
      <c r="D2086" s="4">
        <v>43482</v>
      </c>
      <c r="E2086" s="2">
        <v>8058</v>
      </c>
      <c r="F2086" s="3" t="s">
        <v>5</v>
      </c>
      <c r="G2086" s="3" t="s">
        <v>1</v>
      </c>
      <c r="H2086" s="3" t="s">
        <v>4</v>
      </c>
      <c r="I2086" s="2">
        <v>1980</v>
      </c>
      <c r="J2086" s="2">
        <v>600</v>
      </c>
      <c r="K2086" s="2">
        <v>48</v>
      </c>
      <c r="L2086" s="2">
        <v>0.7</v>
      </c>
      <c r="M2086" s="1">
        <v>6.51</v>
      </c>
      <c r="N2086" s="1">
        <v>9.7999999999999997E-5</v>
      </c>
      <c r="O2086" s="1">
        <v>0.54700000000000004</v>
      </c>
      <c r="P2086" s="1">
        <v>4.2400000000000001E-5</v>
      </c>
      <c r="Q2086" s="1">
        <v>0.17080000132334699</v>
      </c>
      <c r="R2086" s="1">
        <v>2.34622213745064E-2</v>
      </c>
      <c r="S2086" s="16"/>
      <c r="T2086" s="16"/>
      <c r="U2086" s="5"/>
      <c r="V2086" s="18"/>
      <c r="W2086" s="18"/>
      <c r="X2086" s="5"/>
      <c r="Y2086" s="5"/>
      <c r="Z2086" s="18"/>
    </row>
    <row r="2087" spans="1:26" x14ac:dyDescent="0.25">
      <c r="A2087" s="2">
        <v>2019</v>
      </c>
      <c r="B2087" s="2">
        <v>3125</v>
      </c>
      <c r="C2087" s="3" t="s">
        <v>7</v>
      </c>
      <c r="D2087" s="4">
        <v>43482</v>
      </c>
      <c r="E2087" s="2">
        <v>8059</v>
      </c>
      <c r="F2087" s="3" t="s">
        <v>2</v>
      </c>
      <c r="G2087" s="3" t="s">
        <v>1</v>
      </c>
      <c r="H2087" s="3" t="s">
        <v>0</v>
      </c>
      <c r="I2087" s="2">
        <v>2017</v>
      </c>
      <c r="J2087" s="2">
        <v>600</v>
      </c>
      <c r="K2087" s="2">
        <v>60</v>
      </c>
      <c r="L2087" s="2">
        <v>0.7</v>
      </c>
      <c r="M2087" s="1">
        <v>2.74</v>
      </c>
      <c r="N2087" s="1">
        <v>3.6000000000000001E-5</v>
      </c>
      <c r="O2087" s="1">
        <v>8.9999999999999993E-3</v>
      </c>
      <c r="P2087" s="1">
        <v>8.9999999999999996E-7</v>
      </c>
      <c r="Q2087" s="1">
        <v>7.9111110134878995E-2</v>
      </c>
      <c r="R2087" s="1">
        <v>3.24999981619196E-4</v>
      </c>
      <c r="S2087" s="16">
        <f t="shared" si="224"/>
        <v>9.1688891188468E-2</v>
      </c>
      <c r="T2087" s="16">
        <f t="shared" si="225"/>
        <v>2.3137221392887205E-2</v>
      </c>
      <c r="U2087" s="5">
        <f t="shared" si="226"/>
        <v>2.5120244161224109E-4</v>
      </c>
      <c r="V2087" s="18">
        <f t="shared" si="227"/>
        <v>6.3389647651745763E-5</v>
      </c>
      <c r="W2087" s="18">
        <f t="shared" si="228"/>
        <v>5.8318475839606107E-5</v>
      </c>
      <c r="X2087" s="5">
        <f>LOOKUP(G846,'Load Factor Adjustment'!$A$2:$A$15,'Load Factor Adjustment'!$D$2:$D$15)</f>
        <v>0.68571428571428572</v>
      </c>
      <c r="Y2087" s="5">
        <f t="shared" si="229"/>
        <v>1.7225310281982246E-4</v>
      </c>
      <c r="Z2087" s="18">
        <f t="shared" si="230"/>
        <v>3.9989812004301329E-5</v>
      </c>
    </row>
    <row r="2088" spans="1:26" ht="15" customHeight="1" x14ac:dyDescent="0.25">
      <c r="A2088" s="2">
        <v>2019</v>
      </c>
      <c r="B2088" s="2">
        <v>3126</v>
      </c>
      <c r="C2088" s="3" t="s">
        <v>7</v>
      </c>
      <c r="D2088" s="4">
        <v>43494</v>
      </c>
      <c r="E2088" s="2">
        <v>8050</v>
      </c>
      <c r="F2088" s="3" t="s">
        <v>5</v>
      </c>
      <c r="G2088" s="3" t="s">
        <v>1</v>
      </c>
      <c r="H2088" s="3" t="s">
        <v>8</v>
      </c>
      <c r="I2088" s="2">
        <v>1998</v>
      </c>
      <c r="J2088" s="2">
        <v>1000</v>
      </c>
      <c r="K2088" s="2">
        <v>88</v>
      </c>
      <c r="L2088" s="2">
        <v>0.7</v>
      </c>
      <c r="M2088" s="1">
        <v>6.54</v>
      </c>
      <c r="N2088" s="1">
        <v>1.4999999999999999E-4</v>
      </c>
      <c r="O2088" s="1">
        <v>0.55200000000000005</v>
      </c>
      <c r="P2088" s="1">
        <v>4.0200000000000001E-5</v>
      </c>
      <c r="Q2088" s="1">
        <v>0.56629628986734504</v>
      </c>
      <c r="R2088" s="1">
        <v>7.0237035319472604E-2</v>
      </c>
      <c r="S2088" s="16"/>
      <c r="T2088" s="16"/>
      <c r="U2088" s="5"/>
      <c r="V2088" s="18"/>
      <c r="W2088" s="18"/>
      <c r="X2088" s="5"/>
      <c r="Y2088" s="5"/>
      <c r="Z2088" s="18"/>
    </row>
    <row r="2089" spans="1:26" x14ac:dyDescent="0.25">
      <c r="A2089" s="2">
        <v>2019</v>
      </c>
      <c r="B2089" s="2">
        <v>3126</v>
      </c>
      <c r="C2089" s="3" t="s">
        <v>7</v>
      </c>
      <c r="D2089" s="4">
        <v>43494</v>
      </c>
      <c r="E2089" s="2">
        <v>8051</v>
      </c>
      <c r="F2089" s="3" t="s">
        <v>2</v>
      </c>
      <c r="G2089" s="3" t="s">
        <v>1</v>
      </c>
      <c r="H2089" s="3" t="s">
        <v>0</v>
      </c>
      <c r="I2089" s="2">
        <v>2018</v>
      </c>
      <c r="J2089" s="2">
        <v>1000</v>
      </c>
      <c r="K2089" s="2">
        <v>88</v>
      </c>
      <c r="L2089" s="2">
        <v>0.7</v>
      </c>
      <c r="M2089" s="1">
        <v>2.74</v>
      </c>
      <c r="N2089" s="1">
        <v>3.6000000000000001E-5</v>
      </c>
      <c r="O2089" s="1">
        <v>0.112</v>
      </c>
      <c r="P2089" s="1">
        <v>7.9999999999999996E-6</v>
      </c>
      <c r="Q2089" s="1">
        <v>0.19827160264159299</v>
      </c>
      <c r="R2089" s="1">
        <v>1.0320987706437501E-2</v>
      </c>
      <c r="S2089" s="16">
        <f t="shared" si="224"/>
        <v>0.36802468722575205</v>
      </c>
      <c r="T2089" s="16">
        <f t="shared" si="225"/>
        <v>5.9916047613035102E-2</v>
      </c>
      <c r="U2089" s="5">
        <f t="shared" si="226"/>
        <v>1.0082868143171289E-3</v>
      </c>
      <c r="V2089" s="18">
        <f t="shared" si="227"/>
        <v>1.6415355510420576E-4</v>
      </c>
      <c r="W2089" s="18">
        <f t="shared" si="228"/>
        <v>1.510212706958693E-4</v>
      </c>
      <c r="X2089" s="5">
        <f>LOOKUP(G848,'Load Factor Adjustment'!$A$2:$A$15,'Load Factor Adjustment'!$D$2:$D$15)</f>
        <v>0.68571428571428572</v>
      </c>
      <c r="Y2089" s="5">
        <f t="shared" si="229"/>
        <v>6.913966726746027E-4</v>
      </c>
      <c r="Z2089" s="18">
        <f t="shared" si="230"/>
        <v>1.035574427628818E-4</v>
      </c>
    </row>
    <row r="2090" spans="1:26" ht="15" customHeight="1" x14ac:dyDescent="0.25">
      <c r="A2090" s="2">
        <v>2019</v>
      </c>
      <c r="B2090" s="2">
        <v>3127</v>
      </c>
      <c r="C2090" s="3" t="s">
        <v>3</v>
      </c>
      <c r="D2090" s="4">
        <v>43495</v>
      </c>
      <c r="E2090" s="2">
        <v>8052</v>
      </c>
      <c r="F2090" s="3" t="s">
        <v>5</v>
      </c>
      <c r="G2090" s="3" t="s">
        <v>1</v>
      </c>
      <c r="H2090" s="3" t="s">
        <v>6</v>
      </c>
      <c r="I2090" s="2">
        <v>2006</v>
      </c>
      <c r="J2090" s="2">
        <v>400</v>
      </c>
      <c r="K2090" s="2">
        <v>98</v>
      </c>
      <c r="L2090" s="2">
        <v>0.7</v>
      </c>
      <c r="M2090" s="1">
        <v>4.75</v>
      </c>
      <c r="N2090" s="1">
        <v>7.1000000000000005E-5</v>
      </c>
      <c r="O2090" s="1">
        <v>0.192</v>
      </c>
      <c r="P2090" s="1">
        <v>1.4100000000000001E-5</v>
      </c>
      <c r="Q2090" s="1">
        <v>0.15913505949923101</v>
      </c>
      <c r="R2090" s="1">
        <v>8.8780739829395893E-3</v>
      </c>
      <c r="S2090" s="16"/>
      <c r="T2090" s="16"/>
      <c r="U2090" s="5"/>
      <c r="V2090" s="18"/>
      <c r="W2090" s="18"/>
      <c r="X2090" s="5"/>
      <c r="Y2090" s="5"/>
      <c r="Z2090" s="18"/>
    </row>
    <row r="2091" spans="1:26" x14ac:dyDescent="0.25">
      <c r="A2091" s="2">
        <v>2019</v>
      </c>
      <c r="B2091" s="2">
        <v>3127</v>
      </c>
      <c r="C2091" s="3" t="s">
        <v>3</v>
      </c>
      <c r="D2091" s="4">
        <v>43495</v>
      </c>
      <c r="E2091" s="2">
        <v>8053</v>
      </c>
      <c r="F2091" s="3" t="s">
        <v>2</v>
      </c>
      <c r="G2091" s="3" t="s">
        <v>1</v>
      </c>
      <c r="H2091" s="3" t="s">
        <v>0</v>
      </c>
      <c r="I2091" s="2">
        <v>2018</v>
      </c>
      <c r="J2091" s="2">
        <v>400</v>
      </c>
      <c r="K2091" s="2">
        <v>100</v>
      </c>
      <c r="L2091" s="2">
        <v>0.7</v>
      </c>
      <c r="M2091" s="1">
        <v>0.26</v>
      </c>
      <c r="N2091" s="1">
        <v>3.9999999999999998E-6</v>
      </c>
      <c r="O2091" s="1">
        <v>8.9999999999999993E-3</v>
      </c>
      <c r="P2091" s="1">
        <v>3.9999999999999998E-7</v>
      </c>
      <c r="Q2091" s="1">
        <v>8.2716045024396993E-3</v>
      </c>
      <c r="R2091" s="1">
        <v>3.0246911898227399E-4</v>
      </c>
      <c r="S2091" s="16">
        <f t="shared" si="224"/>
        <v>0.15086345499679132</v>
      </c>
      <c r="T2091" s="16">
        <f t="shared" si="225"/>
        <v>8.575604863957316E-3</v>
      </c>
      <c r="U2091" s="5">
        <f t="shared" si="226"/>
        <v>4.1332453423778445E-4</v>
      </c>
      <c r="V2091" s="18">
        <f t="shared" si="227"/>
        <v>2.3494807846458401E-5</v>
      </c>
      <c r="W2091" s="18">
        <f t="shared" si="228"/>
        <v>2.1615223218741731E-5</v>
      </c>
      <c r="X2091" s="5">
        <f>LOOKUP(G850,'Load Factor Adjustment'!$A$2:$A$15,'Load Factor Adjustment'!$D$2:$D$15)</f>
        <v>0.68571428571428572</v>
      </c>
      <c r="Y2091" s="5">
        <f t="shared" si="229"/>
        <v>2.8342253776305221E-4</v>
      </c>
      <c r="Z2091" s="18">
        <f t="shared" si="230"/>
        <v>1.482186734999433E-5</v>
      </c>
    </row>
    <row r="2092" spans="1:26" ht="15" customHeight="1" x14ac:dyDescent="0.25">
      <c r="A2092" s="2">
        <v>2019</v>
      </c>
      <c r="B2092" s="2">
        <v>3128</v>
      </c>
      <c r="C2092" s="3" t="s">
        <v>3</v>
      </c>
      <c r="D2092" s="4">
        <v>43511</v>
      </c>
      <c r="E2092" s="2">
        <v>8054</v>
      </c>
      <c r="F2092" s="3" t="s">
        <v>5</v>
      </c>
      <c r="G2092" s="3" t="s">
        <v>1</v>
      </c>
      <c r="H2092" s="3" t="s">
        <v>6</v>
      </c>
      <c r="I2092" s="2">
        <v>2005</v>
      </c>
      <c r="J2092" s="2">
        <v>400</v>
      </c>
      <c r="K2092" s="2">
        <v>99</v>
      </c>
      <c r="L2092" s="2">
        <v>0.7</v>
      </c>
      <c r="M2092" s="1">
        <v>4.75</v>
      </c>
      <c r="N2092" s="1">
        <v>7.1000000000000005E-5</v>
      </c>
      <c r="O2092" s="1">
        <v>0.192</v>
      </c>
      <c r="P2092" s="1">
        <v>1.4100000000000001E-5</v>
      </c>
      <c r="Q2092" s="1">
        <v>0.16162666442696599</v>
      </c>
      <c r="R2092" s="1">
        <v>9.1409999055383096E-3</v>
      </c>
      <c r="S2092" s="16"/>
      <c r="T2092" s="16"/>
      <c r="U2092" s="5"/>
      <c r="V2092" s="18"/>
      <c r="W2092" s="18"/>
      <c r="X2092" s="5"/>
      <c r="Y2092" s="5"/>
      <c r="Z2092" s="18"/>
    </row>
    <row r="2093" spans="1:26" x14ac:dyDescent="0.25">
      <c r="A2093" s="2">
        <v>2019</v>
      </c>
      <c r="B2093" s="2">
        <v>3128</v>
      </c>
      <c r="C2093" s="3" t="s">
        <v>3</v>
      </c>
      <c r="D2093" s="4">
        <v>43511</v>
      </c>
      <c r="E2093" s="2">
        <v>8055</v>
      </c>
      <c r="F2093" s="3" t="s">
        <v>2</v>
      </c>
      <c r="G2093" s="3" t="s">
        <v>1</v>
      </c>
      <c r="H2093" s="3" t="s">
        <v>0</v>
      </c>
      <c r="I2093" s="2">
        <v>2017</v>
      </c>
      <c r="J2093" s="2">
        <v>400</v>
      </c>
      <c r="K2093" s="2">
        <v>114</v>
      </c>
      <c r="L2093" s="2">
        <v>0.7</v>
      </c>
      <c r="M2093" s="1">
        <v>0.26</v>
      </c>
      <c r="N2093" s="1">
        <v>3.9999999999999998E-6</v>
      </c>
      <c r="O2093" s="1">
        <v>8.9999999999999993E-3</v>
      </c>
      <c r="P2093" s="1">
        <v>3.9999999999999998E-7</v>
      </c>
      <c r="Q2093" s="1">
        <v>9.4296291327812497E-3</v>
      </c>
      <c r="R2093" s="1">
        <v>3.4481479563979302E-4</v>
      </c>
      <c r="S2093" s="16">
        <f t="shared" si="224"/>
        <v>0.15219703529418474</v>
      </c>
      <c r="T2093" s="16">
        <f t="shared" si="225"/>
        <v>8.7961851098985171E-3</v>
      </c>
      <c r="U2093" s="5">
        <f t="shared" si="226"/>
        <v>4.1697817888817736E-4</v>
      </c>
      <c r="V2093" s="18">
        <f t="shared" si="227"/>
        <v>2.4099137287393199E-5</v>
      </c>
      <c r="W2093" s="18">
        <f t="shared" si="228"/>
        <v>2.2171206304401746E-5</v>
      </c>
      <c r="X2093" s="5">
        <f>LOOKUP(G852,'Load Factor Adjustment'!$A$2:$A$15,'Load Factor Adjustment'!$D$2:$D$15)</f>
        <v>0.68571428571428572</v>
      </c>
      <c r="Y2093" s="5">
        <f t="shared" si="229"/>
        <v>2.8592789409475017E-4</v>
      </c>
      <c r="Z2093" s="18">
        <f t="shared" si="230"/>
        <v>1.5203112894446912E-5</v>
      </c>
    </row>
    <row r="2094" spans="1:26" ht="15" customHeight="1" x14ac:dyDescent="0.25">
      <c r="A2094" s="2">
        <v>2019</v>
      </c>
      <c r="B2094" s="2">
        <v>3129</v>
      </c>
      <c r="C2094" s="3" t="s">
        <v>3</v>
      </c>
      <c r="D2094" s="4">
        <v>43497</v>
      </c>
      <c r="E2094" s="2">
        <v>8056</v>
      </c>
      <c r="F2094" s="3" t="s">
        <v>5</v>
      </c>
      <c r="G2094" s="3" t="s">
        <v>1</v>
      </c>
      <c r="H2094" s="3" t="s">
        <v>4</v>
      </c>
      <c r="I2094" s="2">
        <v>1968</v>
      </c>
      <c r="J2094" s="2">
        <v>300</v>
      </c>
      <c r="K2094" s="2">
        <v>68</v>
      </c>
      <c r="L2094" s="2">
        <v>0.7</v>
      </c>
      <c r="M2094" s="1">
        <v>12.09</v>
      </c>
      <c r="N2094" s="1">
        <v>2.7999999999999998E-4</v>
      </c>
      <c r="O2094" s="1">
        <v>0.60499999999999998</v>
      </c>
      <c r="P2094" s="1">
        <v>4.3999999999999999E-5</v>
      </c>
      <c r="Q2094" s="1">
        <v>0.24319444411732299</v>
      </c>
      <c r="R2094" s="1">
        <v>1.78342593206876E-2</v>
      </c>
      <c r="S2094" s="16"/>
      <c r="T2094" s="16"/>
      <c r="U2094" s="5"/>
      <c r="V2094" s="18"/>
      <c r="W2094" s="18"/>
      <c r="X2094" s="5"/>
      <c r="Y2094" s="5"/>
      <c r="Z2094" s="18"/>
    </row>
    <row r="2095" spans="1:26" x14ac:dyDescent="0.25">
      <c r="A2095" s="2">
        <v>2019</v>
      </c>
      <c r="B2095" s="2">
        <v>3129</v>
      </c>
      <c r="C2095" s="3" t="s">
        <v>3</v>
      </c>
      <c r="D2095" s="4">
        <v>43497</v>
      </c>
      <c r="E2095" s="2">
        <v>8057</v>
      </c>
      <c r="F2095" s="3" t="s">
        <v>2</v>
      </c>
      <c r="G2095" s="3" t="s">
        <v>1</v>
      </c>
      <c r="H2095" s="3" t="s">
        <v>0</v>
      </c>
      <c r="I2095" s="2">
        <v>2018</v>
      </c>
      <c r="J2095" s="2">
        <v>300</v>
      </c>
      <c r="K2095" s="2">
        <v>70</v>
      </c>
      <c r="L2095" s="2">
        <v>0.7</v>
      </c>
      <c r="M2095" s="1">
        <v>2.74</v>
      </c>
      <c r="N2095" s="1">
        <v>3.6000000000000001E-5</v>
      </c>
      <c r="O2095" s="1">
        <v>8.9999999999999993E-3</v>
      </c>
      <c r="P2095" s="1">
        <v>8.9999999999999996E-7</v>
      </c>
      <c r="Q2095" s="1">
        <v>4.5273147562631101E-2</v>
      </c>
      <c r="R2095" s="1">
        <v>1.677083235916E-4</v>
      </c>
      <c r="S2095" s="16">
        <f t="shared" si="224"/>
        <v>0.1979212965546919</v>
      </c>
      <c r="T2095" s="16">
        <f t="shared" si="225"/>
        <v>1.7666550997095999E-2</v>
      </c>
      <c r="U2095" s="5">
        <f t="shared" si="226"/>
        <v>5.4225012754710112E-4</v>
      </c>
      <c r="V2095" s="18">
        <f t="shared" si="227"/>
        <v>4.8401509581084929E-5</v>
      </c>
      <c r="W2095" s="18">
        <f t="shared" si="228"/>
        <v>4.4529388814598139E-5</v>
      </c>
      <c r="X2095" s="5">
        <f>LOOKUP(G854,'Load Factor Adjustment'!$A$2:$A$15,'Load Factor Adjustment'!$D$2:$D$15)</f>
        <v>0.68571428571428572</v>
      </c>
      <c r="Y2095" s="5">
        <f t="shared" si="229"/>
        <v>3.7182865888944077E-4</v>
      </c>
      <c r="Z2095" s="18">
        <f t="shared" si="230"/>
        <v>3.0534438044295867E-5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C9" sqref="C9"/>
    </sheetView>
  </sheetViews>
  <sheetFormatPr defaultRowHeight="15" x14ac:dyDescent="0.25"/>
  <cols>
    <col min="1" max="1" width="14.85546875" bestFit="1" customWidth="1"/>
    <col min="2" max="2" width="10.28515625" bestFit="1" customWidth="1"/>
    <col min="3" max="3" width="9.85546875" bestFit="1" customWidth="1"/>
    <col min="4" max="4" width="15.85546875" bestFit="1" customWidth="1"/>
    <col min="5" max="5" width="15.140625" bestFit="1" customWidth="1"/>
    <col min="6" max="6" width="13.140625" bestFit="1" customWidth="1"/>
  </cols>
  <sheetData>
    <row r="1" spans="1:6" x14ac:dyDescent="0.25">
      <c r="A1" s="10" t="s">
        <v>52</v>
      </c>
      <c r="B1" s="10" t="s">
        <v>53</v>
      </c>
      <c r="C1" s="10" t="s">
        <v>51</v>
      </c>
      <c r="D1" s="10" t="s">
        <v>56</v>
      </c>
      <c r="E1" s="10" t="s">
        <v>57</v>
      </c>
      <c r="F1" s="10" t="s">
        <v>50</v>
      </c>
    </row>
    <row r="2" spans="1:6" ht="45" x14ac:dyDescent="0.25">
      <c r="A2" s="7">
        <v>1750</v>
      </c>
      <c r="B2" s="7">
        <v>2014</v>
      </c>
      <c r="C2" s="8" t="s">
        <v>11</v>
      </c>
      <c r="D2" s="8" t="s">
        <v>54</v>
      </c>
      <c r="E2" s="8" t="s">
        <v>55</v>
      </c>
      <c r="F2" s="9">
        <v>42195</v>
      </c>
    </row>
    <row r="3" spans="1:6" ht="30" x14ac:dyDescent="0.25">
      <c r="A3" s="7">
        <v>1843</v>
      </c>
      <c r="B3" s="7">
        <v>2013</v>
      </c>
      <c r="C3" s="8" t="s">
        <v>9</v>
      </c>
      <c r="D3" s="8" t="s">
        <v>54</v>
      </c>
      <c r="E3" s="8" t="s">
        <v>58</v>
      </c>
      <c r="F3" s="9">
        <v>42165</v>
      </c>
    </row>
    <row r="4" spans="1:6" ht="30" x14ac:dyDescent="0.25">
      <c r="A4" s="7">
        <v>2042</v>
      </c>
      <c r="B4" s="7">
        <v>2015</v>
      </c>
      <c r="C4" s="8" t="s">
        <v>9</v>
      </c>
      <c r="D4" s="8" t="s">
        <v>54</v>
      </c>
      <c r="E4" s="8" t="s">
        <v>59</v>
      </c>
      <c r="F4" s="9">
        <v>42429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F21" sqref="F21"/>
    </sheetView>
  </sheetViews>
  <sheetFormatPr defaultColWidth="45.7109375" defaultRowHeight="15" x14ac:dyDescent="0.25"/>
  <cols>
    <col min="1" max="1" width="37.7109375" bestFit="1" customWidth="1"/>
    <col min="2" max="2" width="16.85546875" bestFit="1" customWidth="1"/>
    <col min="3" max="3" width="20.5703125" bestFit="1" customWidth="1"/>
    <col min="4" max="4" width="9.85546875" bestFit="1" customWidth="1"/>
    <col min="5" max="5" width="25.140625" customWidth="1"/>
    <col min="6" max="6" width="23.28515625" bestFit="1" customWidth="1"/>
    <col min="7" max="7" width="16.85546875" bestFit="1" customWidth="1"/>
    <col min="8" max="8" width="15.140625" bestFit="1" customWidth="1"/>
    <col min="9" max="9" width="12" bestFit="1" customWidth="1"/>
    <col min="10" max="10" width="23.28515625" bestFit="1" customWidth="1"/>
    <col min="11" max="11" width="19.7109375" bestFit="1" customWidth="1"/>
  </cols>
  <sheetData>
    <row r="1" spans="1:6" x14ac:dyDescent="0.25">
      <c r="A1" s="19" t="s">
        <v>47</v>
      </c>
      <c r="B1" s="19" t="s">
        <v>68</v>
      </c>
      <c r="C1" s="20" t="s">
        <v>69</v>
      </c>
      <c r="D1" s="20" t="s">
        <v>70</v>
      </c>
    </row>
    <row r="2" spans="1:6" x14ac:dyDescent="0.25">
      <c r="A2" s="21" t="s">
        <v>71</v>
      </c>
      <c r="B2" s="21">
        <v>0.4</v>
      </c>
      <c r="C2" s="22">
        <v>0.37</v>
      </c>
      <c r="D2" s="23">
        <f>B2/C2</f>
        <v>1.0810810810810811</v>
      </c>
    </row>
    <row r="3" spans="1:6" x14ac:dyDescent="0.25">
      <c r="A3" s="21" t="s">
        <v>26</v>
      </c>
      <c r="B3" s="21">
        <v>0.4</v>
      </c>
      <c r="C3" s="22">
        <v>0.51</v>
      </c>
      <c r="D3" s="23">
        <f t="shared" ref="D3:D46" si="0">B3/C3</f>
        <v>0.78431372549019607</v>
      </c>
    </row>
    <row r="4" spans="1:6" x14ac:dyDescent="0.25">
      <c r="A4" s="21" t="s">
        <v>15</v>
      </c>
      <c r="B4" s="21">
        <v>0.4</v>
      </c>
      <c r="C4" s="22">
        <v>0.51</v>
      </c>
      <c r="D4" s="23">
        <f t="shared" si="0"/>
        <v>0.78431372549019607</v>
      </c>
    </row>
    <row r="5" spans="1:6" x14ac:dyDescent="0.25">
      <c r="A5" s="21" t="s">
        <v>30</v>
      </c>
      <c r="B5" s="21">
        <v>0.4</v>
      </c>
      <c r="C5" s="22">
        <v>0.43</v>
      </c>
      <c r="D5" s="23">
        <f t="shared" si="0"/>
        <v>0.93023255813953498</v>
      </c>
    </row>
    <row r="6" spans="1:6" x14ac:dyDescent="0.25">
      <c r="A6" s="21" t="s">
        <v>19</v>
      </c>
      <c r="B6" s="21">
        <v>0.44</v>
      </c>
      <c r="C6" s="22">
        <v>0.7</v>
      </c>
      <c r="D6" s="23">
        <f t="shared" si="0"/>
        <v>0.62857142857142867</v>
      </c>
    </row>
    <row r="7" spans="1:6" x14ac:dyDescent="0.25">
      <c r="A7" s="21" t="s">
        <v>18</v>
      </c>
      <c r="B7" s="21">
        <v>0.4</v>
      </c>
      <c r="C7" s="22">
        <v>0.2</v>
      </c>
      <c r="D7" s="23">
        <f t="shared" si="0"/>
        <v>2</v>
      </c>
    </row>
    <row r="8" spans="1:6" x14ac:dyDescent="0.25">
      <c r="A8" s="21" t="s">
        <v>29</v>
      </c>
      <c r="B8" s="21">
        <v>0.4</v>
      </c>
      <c r="C8" s="22">
        <v>0.41</v>
      </c>
      <c r="D8" s="23">
        <f t="shared" si="0"/>
        <v>0.97560975609756106</v>
      </c>
      <c r="E8" s="24"/>
    </row>
    <row r="9" spans="1:6" x14ac:dyDescent="0.25">
      <c r="A9" s="21" t="s">
        <v>24</v>
      </c>
      <c r="B9" s="21">
        <v>0.44</v>
      </c>
      <c r="C9" s="22">
        <v>0.51</v>
      </c>
      <c r="D9" s="23">
        <f t="shared" si="0"/>
        <v>0.86274509803921573</v>
      </c>
    </row>
    <row r="10" spans="1:6" x14ac:dyDescent="0.25">
      <c r="A10" s="21" t="s">
        <v>21</v>
      </c>
      <c r="B10" s="21">
        <v>0.4</v>
      </c>
      <c r="C10" s="22">
        <v>0.4</v>
      </c>
      <c r="D10" s="23">
        <f t="shared" si="0"/>
        <v>1</v>
      </c>
      <c r="F10" s="25"/>
    </row>
    <row r="11" spans="1:6" x14ac:dyDescent="0.25">
      <c r="A11" s="21" t="s">
        <v>20</v>
      </c>
      <c r="B11" s="21">
        <v>0.4</v>
      </c>
      <c r="C11" s="22">
        <v>0.51</v>
      </c>
      <c r="D11" s="23">
        <f t="shared" si="0"/>
        <v>0.78431372549019607</v>
      </c>
    </row>
    <row r="12" spans="1:6" x14ac:dyDescent="0.25">
      <c r="A12" s="21" t="s">
        <v>14</v>
      </c>
      <c r="B12" s="21">
        <v>0.4</v>
      </c>
      <c r="C12" s="22">
        <v>0.51</v>
      </c>
      <c r="D12" s="23">
        <f t="shared" si="0"/>
        <v>0.78431372549019607</v>
      </c>
    </row>
    <row r="13" spans="1:6" x14ac:dyDescent="0.25">
      <c r="A13" s="21" t="s">
        <v>22</v>
      </c>
      <c r="B13" s="21">
        <v>0.4</v>
      </c>
      <c r="C13" s="22">
        <v>0.37</v>
      </c>
      <c r="D13" s="23">
        <f t="shared" si="0"/>
        <v>1.0810810810810811</v>
      </c>
    </row>
    <row r="14" spans="1:6" x14ac:dyDescent="0.25">
      <c r="A14" s="21" t="s">
        <v>27</v>
      </c>
      <c r="B14" s="21">
        <v>0.4</v>
      </c>
      <c r="C14" s="22">
        <v>0.51</v>
      </c>
      <c r="D14" s="23">
        <f t="shared" si="0"/>
        <v>0.78431372549019607</v>
      </c>
    </row>
    <row r="15" spans="1:6" x14ac:dyDescent="0.25">
      <c r="A15" s="21" t="s">
        <v>1</v>
      </c>
      <c r="B15" s="21">
        <v>0.48</v>
      </c>
      <c r="C15" s="22">
        <v>0.7</v>
      </c>
      <c r="D15" s="23">
        <f t="shared" si="0"/>
        <v>0.68571428571428572</v>
      </c>
    </row>
    <row r="16" spans="1:6" x14ac:dyDescent="0.25">
      <c r="A16" s="26"/>
      <c r="B16" s="27"/>
      <c r="D16" s="28"/>
    </row>
    <row r="17" spans="1:4" x14ac:dyDescent="0.25">
      <c r="D17" s="28"/>
    </row>
    <row r="18" spans="1:4" x14ac:dyDescent="0.25">
      <c r="A18" s="19" t="s">
        <v>47</v>
      </c>
      <c r="B18" s="19" t="s">
        <v>68</v>
      </c>
      <c r="C18" s="20" t="s">
        <v>72</v>
      </c>
      <c r="D18" s="20" t="s">
        <v>70</v>
      </c>
    </row>
    <row r="19" spans="1:4" x14ac:dyDescent="0.25">
      <c r="A19" s="29" t="s">
        <v>71</v>
      </c>
      <c r="B19" s="29">
        <v>0.4</v>
      </c>
      <c r="C19" s="22">
        <v>0.37</v>
      </c>
      <c r="D19" s="23">
        <f t="shared" si="0"/>
        <v>1.0810810810810811</v>
      </c>
    </row>
    <row r="20" spans="1:4" x14ac:dyDescent="0.25">
      <c r="A20" s="29" t="s">
        <v>32</v>
      </c>
      <c r="B20" s="29">
        <v>0.44</v>
      </c>
      <c r="C20" s="22">
        <v>0.7</v>
      </c>
      <c r="D20" s="23">
        <f t="shared" si="0"/>
        <v>0.62857142857142867</v>
      </c>
    </row>
    <row r="21" spans="1:4" x14ac:dyDescent="0.25">
      <c r="A21" s="29" t="s">
        <v>19</v>
      </c>
      <c r="B21" s="29">
        <v>0.44</v>
      </c>
      <c r="C21" s="22">
        <v>0.7</v>
      </c>
      <c r="D21" s="23">
        <f t="shared" si="0"/>
        <v>0.62857142857142867</v>
      </c>
    </row>
    <row r="22" spans="1:4" x14ac:dyDescent="0.25">
      <c r="A22" s="29" t="s">
        <v>18</v>
      </c>
      <c r="B22" s="29">
        <v>0.4</v>
      </c>
      <c r="C22" s="22">
        <v>0.2</v>
      </c>
      <c r="D22" s="23">
        <f t="shared" si="0"/>
        <v>2</v>
      </c>
    </row>
    <row r="23" spans="1:4" x14ac:dyDescent="0.25">
      <c r="A23" s="29" t="s">
        <v>24</v>
      </c>
      <c r="B23" s="29">
        <v>0.44</v>
      </c>
      <c r="C23" s="22">
        <v>0.51</v>
      </c>
      <c r="D23" s="23">
        <f t="shared" si="0"/>
        <v>0.86274509803921573</v>
      </c>
    </row>
    <row r="24" spans="1:4" x14ac:dyDescent="0.25">
      <c r="A24" s="29" t="s">
        <v>73</v>
      </c>
      <c r="B24" s="29">
        <v>0.4</v>
      </c>
      <c r="C24" s="22">
        <v>0.36</v>
      </c>
      <c r="D24" s="23">
        <f t="shared" si="0"/>
        <v>1.1111111111111112</v>
      </c>
    </row>
    <row r="25" spans="1:4" x14ac:dyDescent="0.25">
      <c r="A25" s="29" t="s">
        <v>20</v>
      </c>
      <c r="B25" s="29">
        <v>0.4</v>
      </c>
      <c r="C25" s="22">
        <v>0.51</v>
      </c>
      <c r="D25" s="23">
        <f t="shared" si="0"/>
        <v>0.78431372549019607</v>
      </c>
    </row>
    <row r="26" spans="1:4" x14ac:dyDescent="0.25">
      <c r="A26" s="29" t="s">
        <v>74</v>
      </c>
      <c r="B26" s="29">
        <v>0.4</v>
      </c>
      <c r="C26" s="22">
        <v>0.51</v>
      </c>
      <c r="D26" s="23">
        <f t="shared" si="0"/>
        <v>0.78431372549019607</v>
      </c>
    </row>
    <row r="27" spans="1:4" x14ac:dyDescent="0.25">
      <c r="A27" s="29" t="s">
        <v>1</v>
      </c>
      <c r="B27" s="29">
        <v>0.48</v>
      </c>
      <c r="C27" s="22">
        <v>0.7</v>
      </c>
      <c r="D27" s="23">
        <f t="shared" si="0"/>
        <v>0.68571428571428572</v>
      </c>
    </row>
    <row r="28" spans="1:4" x14ac:dyDescent="0.25">
      <c r="D28" s="28"/>
    </row>
    <row r="29" spans="1:4" x14ac:dyDescent="0.25">
      <c r="D29" s="28"/>
    </row>
    <row r="30" spans="1:4" x14ac:dyDescent="0.25">
      <c r="D30" s="28"/>
    </row>
    <row r="31" spans="1:4" x14ac:dyDescent="0.25">
      <c r="A31" s="30" t="s">
        <v>47</v>
      </c>
      <c r="B31" s="19" t="s">
        <v>68</v>
      </c>
      <c r="C31" s="20" t="s">
        <v>75</v>
      </c>
      <c r="D31" s="20" t="s">
        <v>70</v>
      </c>
    </row>
    <row r="32" spans="1:4" x14ac:dyDescent="0.25">
      <c r="A32" s="31" t="s">
        <v>76</v>
      </c>
      <c r="B32" s="31">
        <v>0.5</v>
      </c>
      <c r="C32" s="22">
        <v>0.51</v>
      </c>
      <c r="D32" s="23">
        <f t="shared" si="0"/>
        <v>0.98039215686274506</v>
      </c>
    </row>
    <row r="33" spans="1:4" x14ac:dyDescent="0.25">
      <c r="A33" s="31" t="s">
        <v>31</v>
      </c>
      <c r="B33" s="31">
        <v>0.4</v>
      </c>
      <c r="C33" s="22">
        <v>0.36</v>
      </c>
      <c r="D33" s="23">
        <f t="shared" si="0"/>
        <v>1.1111111111111112</v>
      </c>
    </row>
    <row r="34" spans="1:4" x14ac:dyDescent="0.25">
      <c r="A34" s="31" t="s">
        <v>77</v>
      </c>
      <c r="B34" s="31">
        <v>0.4</v>
      </c>
      <c r="C34" s="22">
        <v>0.51</v>
      </c>
      <c r="D34" s="23">
        <f t="shared" si="0"/>
        <v>0.78431372549019607</v>
      </c>
    </row>
    <row r="35" spans="1:4" x14ac:dyDescent="0.25">
      <c r="A35" s="31" t="s">
        <v>33</v>
      </c>
      <c r="B35" s="31">
        <v>0.48</v>
      </c>
      <c r="C35" s="22">
        <v>0.55000000000000004</v>
      </c>
      <c r="D35" s="23">
        <f t="shared" si="0"/>
        <v>0.87272727272727257</v>
      </c>
    </row>
    <row r="36" spans="1:4" x14ac:dyDescent="0.25">
      <c r="A36" s="31" t="s">
        <v>1</v>
      </c>
      <c r="B36" s="31">
        <v>0.48</v>
      </c>
      <c r="C36" s="22">
        <v>0.7</v>
      </c>
      <c r="D36" s="23">
        <f t="shared" si="0"/>
        <v>0.68571428571428572</v>
      </c>
    </row>
    <row r="39" spans="1:4" x14ac:dyDescent="0.25">
      <c r="A39" s="30" t="s">
        <v>47</v>
      </c>
      <c r="B39" s="30" t="s">
        <v>68</v>
      </c>
      <c r="C39" s="20" t="s">
        <v>78</v>
      </c>
      <c r="D39" s="20" t="s">
        <v>70</v>
      </c>
    </row>
    <row r="40" spans="1:4" x14ac:dyDescent="0.25">
      <c r="A40" s="31" t="s">
        <v>19</v>
      </c>
      <c r="B40" s="31">
        <v>0.44</v>
      </c>
      <c r="C40" s="22">
        <v>0.7</v>
      </c>
      <c r="D40" s="23">
        <f t="shared" si="0"/>
        <v>0.62857142857142867</v>
      </c>
    </row>
    <row r="41" spans="1:4" x14ac:dyDescent="0.25">
      <c r="A41" s="31" t="s">
        <v>79</v>
      </c>
      <c r="B41" s="31">
        <v>0.4</v>
      </c>
      <c r="C41" s="22">
        <v>0.51</v>
      </c>
      <c r="D41" s="23">
        <f t="shared" si="0"/>
        <v>0.78431372549019607</v>
      </c>
    </row>
    <row r="42" spans="1:4" x14ac:dyDescent="0.25">
      <c r="A42" s="31" t="s">
        <v>80</v>
      </c>
      <c r="B42" s="31">
        <v>0.4</v>
      </c>
      <c r="C42" s="22">
        <v>0.36</v>
      </c>
      <c r="D42" s="23">
        <f t="shared" si="0"/>
        <v>1.1111111111111112</v>
      </c>
    </row>
    <row r="43" spans="1:4" x14ac:dyDescent="0.25">
      <c r="A43" s="31" t="s">
        <v>77</v>
      </c>
      <c r="B43" s="31">
        <v>0.4</v>
      </c>
      <c r="C43" s="22">
        <v>0.51</v>
      </c>
      <c r="D43" s="23">
        <f t="shared" si="0"/>
        <v>0.78431372549019607</v>
      </c>
    </row>
    <row r="44" spans="1:4" x14ac:dyDescent="0.25">
      <c r="A44" s="31" t="s">
        <v>81</v>
      </c>
      <c r="B44" s="31">
        <v>0.4</v>
      </c>
      <c r="C44" s="22">
        <v>0.51</v>
      </c>
      <c r="D44" s="23">
        <f t="shared" si="0"/>
        <v>0.78431372549019607</v>
      </c>
    </row>
    <row r="45" spans="1:4" x14ac:dyDescent="0.25">
      <c r="A45" s="31" t="s">
        <v>20</v>
      </c>
      <c r="B45" s="31">
        <v>0.4</v>
      </c>
      <c r="C45" s="22">
        <v>0.51</v>
      </c>
      <c r="D45" s="23">
        <f t="shared" si="0"/>
        <v>0.78431372549019607</v>
      </c>
    </row>
    <row r="46" spans="1:4" x14ac:dyDescent="0.25">
      <c r="A46" s="31" t="s">
        <v>1</v>
      </c>
      <c r="B46" s="31">
        <v>0.48</v>
      </c>
      <c r="C46" s="22">
        <v>0.7</v>
      </c>
      <c r="D46" s="23">
        <f t="shared" si="0"/>
        <v>0.68571428571428572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95"/>
  <sheetViews>
    <sheetView topLeftCell="L1" workbookViewId="0">
      <selection activeCell="S2" sqref="S2"/>
    </sheetView>
  </sheetViews>
  <sheetFormatPr defaultRowHeight="15" x14ac:dyDescent="0.25"/>
  <cols>
    <col min="1" max="1" width="14.85546875" bestFit="1" customWidth="1"/>
    <col min="2" max="2" width="19.42578125" bestFit="1" customWidth="1"/>
    <col min="3" max="3" width="11.85546875" bestFit="1" customWidth="1"/>
    <col min="4" max="4" width="17.7109375" bestFit="1" customWidth="1"/>
    <col min="5" max="5" width="13.42578125" bestFit="1" customWidth="1"/>
    <col min="6" max="6" width="17.42578125" bestFit="1" customWidth="1"/>
    <col min="7" max="7" width="23.7109375" bestFit="1" customWidth="1"/>
    <col min="8" max="8" width="22.5703125" bestFit="1" customWidth="1"/>
    <col min="9" max="9" width="14.28515625" bestFit="1" customWidth="1"/>
    <col min="10" max="10" width="24" bestFit="1" customWidth="1"/>
    <col min="11" max="11" width="16.42578125" bestFit="1" customWidth="1"/>
    <col min="12" max="12" width="15.140625" bestFit="1" customWidth="1"/>
    <col min="13" max="13" width="12.140625" bestFit="1" customWidth="1"/>
    <col min="14" max="14" width="12.5703125" bestFit="1" customWidth="1"/>
    <col min="15" max="15" width="13.28515625" bestFit="1" customWidth="1"/>
    <col min="16" max="16" width="13.7109375" bestFit="1" customWidth="1"/>
    <col min="17" max="17" width="14.28515625" bestFit="1" customWidth="1"/>
    <col min="18" max="18" width="15.42578125" bestFit="1" customWidth="1"/>
    <col min="19" max="19" width="18" bestFit="1" customWidth="1"/>
    <col min="20" max="20" width="19.140625" bestFit="1" customWidth="1"/>
    <col min="21" max="21" width="18.140625" bestFit="1" customWidth="1"/>
    <col min="22" max="22" width="19.28515625" bestFit="1" customWidth="1"/>
    <col min="23" max="23" width="11.5703125" bestFit="1" customWidth="1"/>
    <col min="24" max="24" width="22.7109375" bestFit="1" customWidth="1"/>
    <col min="25" max="25" width="23" bestFit="1" customWidth="1"/>
    <col min="26" max="26" width="24.7109375" bestFit="1" customWidth="1"/>
  </cols>
  <sheetData>
    <row r="1" spans="1:26" x14ac:dyDescent="0.25">
      <c r="A1" s="6" t="s">
        <v>53</v>
      </c>
      <c r="B1" s="6" t="s">
        <v>52</v>
      </c>
      <c r="C1" s="6" t="s">
        <v>51</v>
      </c>
      <c r="D1" s="6" t="s">
        <v>50</v>
      </c>
      <c r="E1" s="6" t="s">
        <v>49</v>
      </c>
      <c r="F1" s="6" t="s">
        <v>48</v>
      </c>
      <c r="G1" s="6" t="s">
        <v>47</v>
      </c>
      <c r="H1" s="6" t="s">
        <v>46</v>
      </c>
      <c r="I1" s="6" t="s">
        <v>45</v>
      </c>
      <c r="J1" s="6" t="s">
        <v>44</v>
      </c>
      <c r="K1" s="6" t="s">
        <v>43</v>
      </c>
      <c r="L1" s="6" t="s">
        <v>42</v>
      </c>
      <c r="M1" s="6" t="s">
        <v>41</v>
      </c>
      <c r="N1" s="6" t="s">
        <v>40</v>
      </c>
      <c r="O1" s="6" t="s">
        <v>39</v>
      </c>
      <c r="P1" s="6" t="s">
        <v>38</v>
      </c>
      <c r="Q1" s="6" t="s">
        <v>37</v>
      </c>
      <c r="R1" s="6" t="s">
        <v>36</v>
      </c>
      <c r="S1" s="15" t="s">
        <v>60</v>
      </c>
      <c r="T1" s="15" t="s">
        <v>61</v>
      </c>
      <c r="U1" s="15" t="s">
        <v>62</v>
      </c>
      <c r="V1" s="15" t="s">
        <v>63</v>
      </c>
      <c r="W1" s="15" t="s">
        <v>64</v>
      </c>
      <c r="X1" s="15" t="s">
        <v>65</v>
      </c>
      <c r="Y1" s="15" t="s">
        <v>66</v>
      </c>
      <c r="Z1" s="15" t="s">
        <v>67</v>
      </c>
    </row>
    <row r="2" spans="1:26" s="5" customFormat="1" x14ac:dyDescent="0.25">
      <c r="A2" s="2">
        <v>2014</v>
      </c>
      <c r="B2" s="2">
        <v>1529</v>
      </c>
      <c r="C2" s="3" t="s">
        <v>3</v>
      </c>
      <c r="D2" s="4">
        <v>42025</v>
      </c>
      <c r="E2" s="2">
        <v>4466</v>
      </c>
      <c r="F2" s="3" t="s">
        <v>5</v>
      </c>
      <c r="G2" s="3" t="s">
        <v>1</v>
      </c>
      <c r="H2" s="3" t="s">
        <v>4</v>
      </c>
      <c r="I2" s="2">
        <v>1981</v>
      </c>
      <c r="J2" s="2">
        <v>360</v>
      </c>
      <c r="K2" s="2">
        <v>132</v>
      </c>
      <c r="L2" s="2">
        <v>0.7</v>
      </c>
      <c r="M2" s="1">
        <v>10.23</v>
      </c>
      <c r="N2" s="1">
        <v>2.4000000000000001E-4</v>
      </c>
      <c r="O2" s="1">
        <v>0.39600000000000002</v>
      </c>
      <c r="P2" s="1">
        <v>2.8799999999999999E-5</v>
      </c>
      <c r="Q2" s="1">
        <v>0.48069997236138001</v>
      </c>
      <c r="R2" s="1">
        <v>2.7191999106109001E-2</v>
      </c>
    </row>
    <row r="3" spans="1:26" s="5" customFormat="1" x14ac:dyDescent="0.25">
      <c r="A3" s="2">
        <v>2014</v>
      </c>
      <c r="B3" s="2">
        <v>1529</v>
      </c>
      <c r="C3" s="3" t="s">
        <v>3</v>
      </c>
      <c r="D3" s="4">
        <v>42025</v>
      </c>
      <c r="E3" s="2">
        <v>4467</v>
      </c>
      <c r="F3" s="3" t="s">
        <v>2</v>
      </c>
      <c r="G3" s="3" t="s">
        <v>1</v>
      </c>
      <c r="H3" s="3" t="s">
        <v>28</v>
      </c>
      <c r="I3" s="2">
        <v>2014</v>
      </c>
      <c r="J3" s="2">
        <v>360</v>
      </c>
      <c r="K3" s="2">
        <v>125</v>
      </c>
      <c r="L3" s="2">
        <v>0.7</v>
      </c>
      <c r="M3" s="1">
        <v>2.15</v>
      </c>
      <c r="N3" s="1">
        <v>2.6999999999999999E-5</v>
      </c>
      <c r="O3" s="1">
        <v>8.9999999999999993E-3</v>
      </c>
      <c r="P3" s="1">
        <v>3.9999999999999998E-7</v>
      </c>
      <c r="Q3" s="1">
        <v>7.6340279791924606E-2</v>
      </c>
      <c r="R3" s="1">
        <v>3.3749998109212502E-4</v>
      </c>
    </row>
    <row r="4" spans="1:26" s="5" customFormat="1" x14ac:dyDescent="0.25">
      <c r="A4" s="2">
        <v>2014</v>
      </c>
      <c r="B4" s="2">
        <v>1564</v>
      </c>
      <c r="C4" s="3" t="s">
        <v>3</v>
      </c>
      <c r="D4" s="4">
        <v>42019</v>
      </c>
      <c r="E4" s="2">
        <v>4630</v>
      </c>
      <c r="F4" s="3" t="s">
        <v>5</v>
      </c>
      <c r="G4" s="3" t="s">
        <v>1</v>
      </c>
      <c r="H4" s="3" t="s">
        <v>4</v>
      </c>
      <c r="I4" s="2">
        <v>1994</v>
      </c>
      <c r="J4" s="2">
        <v>1100</v>
      </c>
      <c r="K4" s="2">
        <v>350</v>
      </c>
      <c r="L4" s="2">
        <v>0.7</v>
      </c>
      <c r="M4" s="1">
        <v>7.6</v>
      </c>
      <c r="N4" s="1">
        <v>1.8000000000000001E-4</v>
      </c>
      <c r="O4" s="1">
        <v>0.27400000000000002</v>
      </c>
      <c r="P4" s="1">
        <v>1.9899999999999999E-5</v>
      </c>
      <c r="Q4" s="1">
        <v>2.8993826480701701</v>
      </c>
      <c r="R4" s="1">
        <v>0.15233641586963201</v>
      </c>
    </row>
    <row r="5" spans="1:26" s="5" customFormat="1" x14ac:dyDescent="0.25">
      <c r="A5" s="2">
        <v>2014</v>
      </c>
      <c r="B5" s="2">
        <v>1564</v>
      </c>
      <c r="C5" s="3" t="s">
        <v>3</v>
      </c>
      <c r="D5" s="4">
        <v>42019</v>
      </c>
      <c r="E5" s="2">
        <v>4631</v>
      </c>
      <c r="F5" s="3" t="s">
        <v>2</v>
      </c>
      <c r="G5" s="3" t="s">
        <v>1</v>
      </c>
      <c r="H5" s="3" t="s">
        <v>28</v>
      </c>
      <c r="I5" s="2">
        <v>2013</v>
      </c>
      <c r="J5" s="2">
        <v>1100</v>
      </c>
      <c r="K5" s="2">
        <v>360</v>
      </c>
      <c r="L5" s="2">
        <v>0.7</v>
      </c>
      <c r="M5" s="1">
        <v>1.29</v>
      </c>
      <c r="N5" s="1">
        <v>1.7E-5</v>
      </c>
      <c r="O5" s="1">
        <v>8.9999999999999993E-3</v>
      </c>
      <c r="P5" s="1">
        <v>2.9999999999999999E-7</v>
      </c>
      <c r="Q5" s="1">
        <v>0.42273609275697899</v>
      </c>
      <c r="R5" s="1">
        <v>3.2541665106999001E-3</v>
      </c>
    </row>
    <row r="6" spans="1:26" s="5" customFormat="1" ht="13.5" customHeight="1" x14ac:dyDescent="0.25">
      <c r="A6" s="2">
        <v>2014</v>
      </c>
      <c r="B6" s="2">
        <v>1602</v>
      </c>
      <c r="C6" s="3" t="s">
        <v>25</v>
      </c>
      <c r="D6" s="4">
        <v>42103</v>
      </c>
      <c r="E6" s="2">
        <v>4878</v>
      </c>
      <c r="F6" s="3" t="s">
        <v>5</v>
      </c>
      <c r="G6" s="3" t="s">
        <v>1</v>
      </c>
      <c r="H6" s="3" t="s">
        <v>4</v>
      </c>
      <c r="I6" s="2">
        <v>1980</v>
      </c>
      <c r="J6" s="2">
        <v>350</v>
      </c>
      <c r="K6" s="2">
        <v>165</v>
      </c>
      <c r="L6" s="2">
        <v>0.7</v>
      </c>
      <c r="M6" s="1">
        <v>10.23</v>
      </c>
      <c r="N6" s="1">
        <v>2.4000000000000001E-4</v>
      </c>
      <c r="O6" s="1">
        <v>0.39600000000000002</v>
      </c>
      <c r="P6" s="1">
        <v>2.8799999999999999E-5</v>
      </c>
      <c r="Q6" s="1">
        <v>0.58418399418917699</v>
      </c>
      <c r="R6" s="1">
        <v>3.3045832247007502E-2</v>
      </c>
    </row>
    <row r="7" spans="1:26" s="5" customFormat="1" ht="13.5" customHeight="1" x14ac:dyDescent="0.25">
      <c r="A7" s="2">
        <v>2014</v>
      </c>
      <c r="B7" s="2">
        <v>1602</v>
      </c>
      <c r="C7" s="3" t="s">
        <v>25</v>
      </c>
      <c r="D7" s="4">
        <v>42103</v>
      </c>
      <c r="E7" s="2">
        <v>4879</v>
      </c>
      <c r="F7" s="3" t="s">
        <v>2</v>
      </c>
      <c r="G7" s="3" t="s">
        <v>1</v>
      </c>
      <c r="H7" s="3" t="s">
        <v>28</v>
      </c>
      <c r="I7" s="2">
        <v>2014</v>
      </c>
      <c r="J7" s="2">
        <v>350</v>
      </c>
      <c r="K7" s="2">
        <v>185</v>
      </c>
      <c r="L7" s="2">
        <v>0.7</v>
      </c>
      <c r="M7" s="1">
        <v>1.29</v>
      </c>
      <c r="N7" s="1">
        <v>1.7E-5</v>
      </c>
      <c r="O7" s="1">
        <v>8.9999999999999993E-3</v>
      </c>
      <c r="P7" s="1">
        <v>2.9999999999999999E-7</v>
      </c>
      <c r="Q7" s="1">
        <v>6.5936580716432699E-2</v>
      </c>
      <c r="R7" s="1">
        <v>4.75882496615123E-4</v>
      </c>
    </row>
    <row r="8" spans="1:26" s="5" customFormat="1" ht="13.5" customHeight="1" x14ac:dyDescent="0.25">
      <c r="A8" s="2">
        <v>2014</v>
      </c>
      <c r="B8" s="2">
        <v>1603</v>
      </c>
      <c r="C8" s="3" t="s">
        <v>25</v>
      </c>
      <c r="D8" s="4">
        <v>42100</v>
      </c>
      <c r="E8" s="2">
        <v>4918</v>
      </c>
      <c r="F8" s="3" t="s">
        <v>5</v>
      </c>
      <c r="G8" s="3" t="s">
        <v>1</v>
      </c>
      <c r="H8" s="3" t="s">
        <v>4</v>
      </c>
      <c r="I8" s="2">
        <v>1985</v>
      </c>
      <c r="J8" s="2">
        <v>1100</v>
      </c>
      <c r="K8" s="2">
        <v>88</v>
      </c>
      <c r="L8" s="2">
        <v>0.7</v>
      </c>
      <c r="M8" s="1">
        <v>12.09</v>
      </c>
      <c r="N8" s="1">
        <v>2.7999999999999998E-4</v>
      </c>
      <c r="O8" s="1">
        <v>0.60499999999999998</v>
      </c>
      <c r="P8" s="1">
        <v>4.3999999999999999E-5</v>
      </c>
      <c r="Q8" s="1">
        <v>1.15398147992926</v>
      </c>
      <c r="R8" s="1">
        <v>8.4625308933458904E-2</v>
      </c>
    </row>
    <row r="9" spans="1:26" s="5" customFormat="1" ht="13.5" customHeight="1" x14ac:dyDescent="0.25">
      <c r="A9" s="2">
        <v>2014</v>
      </c>
      <c r="B9" s="2">
        <v>1603</v>
      </c>
      <c r="C9" s="3" t="s">
        <v>25</v>
      </c>
      <c r="D9" s="4">
        <v>42100</v>
      </c>
      <c r="E9" s="2">
        <v>4919</v>
      </c>
      <c r="F9" s="3" t="s">
        <v>2</v>
      </c>
      <c r="G9" s="3" t="s">
        <v>1</v>
      </c>
      <c r="H9" s="3" t="s">
        <v>28</v>
      </c>
      <c r="I9" s="2">
        <v>2013</v>
      </c>
      <c r="J9" s="2">
        <v>1100</v>
      </c>
      <c r="K9" s="2">
        <v>85</v>
      </c>
      <c r="L9" s="2">
        <v>0.7</v>
      </c>
      <c r="M9" s="1">
        <v>2.15</v>
      </c>
      <c r="N9" s="1">
        <v>2.6999999999999999E-5</v>
      </c>
      <c r="O9" s="1">
        <v>8.9999999999999993E-3</v>
      </c>
      <c r="P9" s="1">
        <v>8.9999999999999996E-7</v>
      </c>
      <c r="Q9" s="1">
        <v>0.16582542845707701</v>
      </c>
      <c r="R9" s="1">
        <v>1.0064235560968699E-3</v>
      </c>
    </row>
    <row r="10" spans="1:26" s="5" customFormat="1" ht="13.5" customHeight="1" x14ac:dyDescent="0.25">
      <c r="A10" s="2">
        <v>2014</v>
      </c>
      <c r="B10" s="2">
        <v>1604</v>
      </c>
      <c r="C10" s="3" t="s">
        <v>25</v>
      </c>
      <c r="D10" s="4">
        <v>42118</v>
      </c>
      <c r="E10" s="2">
        <v>4916</v>
      </c>
      <c r="F10" s="3" t="s">
        <v>5</v>
      </c>
      <c r="G10" s="3" t="s">
        <v>1</v>
      </c>
      <c r="H10" s="3" t="s">
        <v>8</v>
      </c>
      <c r="I10" s="2">
        <v>1997</v>
      </c>
      <c r="J10" s="2">
        <v>100</v>
      </c>
      <c r="K10" s="2">
        <v>114</v>
      </c>
      <c r="L10" s="2">
        <v>0.7</v>
      </c>
      <c r="M10" s="1">
        <v>6.54</v>
      </c>
      <c r="N10" s="1">
        <v>1.4999999999999999E-4</v>
      </c>
      <c r="O10" s="1">
        <v>0.30399999999999999</v>
      </c>
      <c r="P10" s="1">
        <v>2.2099999999999998E-5</v>
      </c>
      <c r="Q10" s="1">
        <v>6.0430554328751801E-2</v>
      </c>
      <c r="R10" s="1">
        <v>3.1017498440521498E-3</v>
      </c>
    </row>
    <row r="11" spans="1:26" s="5" customFormat="1" ht="13.5" customHeight="1" x14ac:dyDescent="0.25">
      <c r="A11" s="2">
        <v>2014</v>
      </c>
      <c r="B11" s="2">
        <v>1604</v>
      </c>
      <c r="C11" s="3" t="s">
        <v>25</v>
      </c>
      <c r="D11" s="4">
        <v>42118</v>
      </c>
      <c r="E11" s="2">
        <v>4917</v>
      </c>
      <c r="F11" s="3" t="s">
        <v>2</v>
      </c>
      <c r="G11" s="3" t="s">
        <v>1</v>
      </c>
      <c r="H11" s="3" t="s">
        <v>28</v>
      </c>
      <c r="I11" s="2">
        <v>2014</v>
      </c>
      <c r="J11" s="2">
        <v>100</v>
      </c>
      <c r="K11" s="2">
        <v>115</v>
      </c>
      <c r="L11" s="2">
        <v>0.7</v>
      </c>
      <c r="M11" s="1">
        <v>2.15</v>
      </c>
      <c r="N11" s="1">
        <v>2.6999999999999999E-5</v>
      </c>
      <c r="O11" s="1">
        <v>8.9999999999999993E-3</v>
      </c>
      <c r="P11" s="1">
        <v>3.9999999999999998E-7</v>
      </c>
      <c r="Q11" s="1">
        <v>1.91977242849375E-2</v>
      </c>
      <c r="R11" s="1">
        <v>8.1635797661780594E-5</v>
      </c>
    </row>
    <row r="12" spans="1:26" s="5" customFormat="1" ht="13.5" customHeight="1" x14ac:dyDescent="0.25">
      <c r="A12" s="2">
        <v>2014</v>
      </c>
      <c r="B12" s="2">
        <v>1605</v>
      </c>
      <c r="C12" s="3" t="s">
        <v>25</v>
      </c>
      <c r="D12" s="4">
        <v>42115</v>
      </c>
      <c r="E12" s="2">
        <v>4914</v>
      </c>
      <c r="F12" s="3" t="s">
        <v>5</v>
      </c>
      <c r="G12" s="3" t="s">
        <v>1</v>
      </c>
      <c r="H12" s="3" t="s">
        <v>8</v>
      </c>
      <c r="I12" s="2">
        <v>1998</v>
      </c>
      <c r="J12" s="2">
        <v>100</v>
      </c>
      <c r="K12" s="2">
        <v>114</v>
      </c>
      <c r="L12" s="2">
        <v>0.7</v>
      </c>
      <c r="M12" s="1">
        <v>6.54</v>
      </c>
      <c r="N12" s="1">
        <v>1.4999999999999999E-4</v>
      </c>
      <c r="O12" s="1">
        <v>0.30399999999999999</v>
      </c>
      <c r="P12" s="1">
        <v>2.2099999999999998E-5</v>
      </c>
      <c r="Q12" s="1">
        <v>6.0298609880287297E-2</v>
      </c>
      <c r="R12" s="1">
        <v>3.0823100303474901E-3</v>
      </c>
    </row>
    <row r="13" spans="1:26" s="5" customFormat="1" ht="13.5" customHeight="1" x14ac:dyDescent="0.25">
      <c r="A13" s="2">
        <v>2014</v>
      </c>
      <c r="B13" s="2">
        <v>1605</v>
      </c>
      <c r="C13" s="3" t="s">
        <v>25</v>
      </c>
      <c r="D13" s="4">
        <v>42115</v>
      </c>
      <c r="E13" s="2">
        <v>4915</v>
      </c>
      <c r="F13" s="3" t="s">
        <v>2</v>
      </c>
      <c r="G13" s="3" t="s">
        <v>1</v>
      </c>
      <c r="H13" s="3" t="s">
        <v>28</v>
      </c>
      <c r="I13" s="2">
        <v>2014</v>
      </c>
      <c r="J13" s="2">
        <v>100</v>
      </c>
      <c r="K13" s="2">
        <v>115</v>
      </c>
      <c r="L13" s="2">
        <v>0.7</v>
      </c>
      <c r="M13" s="1">
        <v>2.15</v>
      </c>
      <c r="N13" s="1">
        <v>2.6999999999999999E-5</v>
      </c>
      <c r="O13" s="1">
        <v>8.9999999999999993E-3</v>
      </c>
      <c r="P13" s="1">
        <v>3.9999999999999998E-7</v>
      </c>
      <c r="Q13" s="1">
        <v>1.91977242849375E-2</v>
      </c>
      <c r="R13" s="1">
        <v>8.1635797661780594E-5</v>
      </c>
    </row>
    <row r="14" spans="1:26" s="5" customFormat="1" ht="13.5" customHeight="1" x14ac:dyDescent="0.25">
      <c r="A14" s="2">
        <v>2014</v>
      </c>
      <c r="B14" s="2">
        <v>1606</v>
      </c>
      <c r="C14" s="3" t="s">
        <v>25</v>
      </c>
      <c r="D14" s="4">
        <v>42114</v>
      </c>
      <c r="E14" s="2">
        <v>4912</v>
      </c>
      <c r="F14" s="3" t="s">
        <v>5</v>
      </c>
      <c r="G14" s="3" t="s">
        <v>1</v>
      </c>
      <c r="H14" s="3" t="s">
        <v>4</v>
      </c>
      <c r="I14" s="2">
        <v>1997</v>
      </c>
      <c r="J14" s="2">
        <v>100</v>
      </c>
      <c r="K14" s="2">
        <v>99</v>
      </c>
      <c r="L14" s="2">
        <v>0.7</v>
      </c>
      <c r="M14" s="1">
        <v>8.17</v>
      </c>
      <c r="N14" s="1">
        <v>1.9000000000000001E-4</v>
      </c>
      <c r="O14" s="1">
        <v>0.47899999999999998</v>
      </c>
      <c r="P14" s="1">
        <v>3.6100000000000003E-5</v>
      </c>
      <c r="Q14" s="1">
        <v>6.5602777346121494E-2</v>
      </c>
      <c r="R14" s="1">
        <v>4.2657082501377204E-3</v>
      </c>
    </row>
    <row r="15" spans="1:26" s="5" customFormat="1" ht="13.5" customHeight="1" x14ac:dyDescent="0.25">
      <c r="A15" s="2">
        <v>2014</v>
      </c>
      <c r="B15" s="2">
        <v>1606</v>
      </c>
      <c r="C15" s="3" t="s">
        <v>25</v>
      </c>
      <c r="D15" s="4">
        <v>42114</v>
      </c>
      <c r="E15" s="2">
        <v>4913</v>
      </c>
      <c r="F15" s="3" t="s">
        <v>2</v>
      </c>
      <c r="G15" s="3" t="s">
        <v>1</v>
      </c>
      <c r="H15" s="3" t="s">
        <v>28</v>
      </c>
      <c r="I15" s="2">
        <v>2014</v>
      </c>
      <c r="J15" s="2">
        <v>100</v>
      </c>
      <c r="K15" s="2">
        <v>115</v>
      </c>
      <c r="L15" s="2">
        <v>0.7</v>
      </c>
      <c r="M15" s="1">
        <v>2.15</v>
      </c>
      <c r="N15" s="1">
        <v>2.6999999999999999E-5</v>
      </c>
      <c r="O15" s="1">
        <v>8.9999999999999993E-3</v>
      </c>
      <c r="P15" s="1">
        <v>3.9999999999999998E-7</v>
      </c>
      <c r="Q15" s="1">
        <v>1.91977242849375E-2</v>
      </c>
      <c r="R15" s="1">
        <v>8.1635797661780594E-5</v>
      </c>
    </row>
    <row r="16" spans="1:26" s="5" customFormat="1" ht="13.5" customHeight="1" x14ac:dyDescent="0.25">
      <c r="A16" s="2">
        <v>2014</v>
      </c>
      <c r="B16" s="2">
        <v>1607</v>
      </c>
      <c r="C16" s="3" t="s">
        <v>25</v>
      </c>
      <c r="D16" s="4">
        <v>42114</v>
      </c>
      <c r="E16" s="2">
        <v>4910</v>
      </c>
      <c r="F16" s="3" t="s">
        <v>5</v>
      </c>
      <c r="G16" s="3" t="s">
        <v>1</v>
      </c>
      <c r="H16" s="3" t="s">
        <v>8</v>
      </c>
      <c r="I16" s="2">
        <v>1997</v>
      </c>
      <c r="J16" s="2">
        <v>100</v>
      </c>
      <c r="K16" s="2">
        <v>114</v>
      </c>
      <c r="L16" s="2">
        <v>0.7</v>
      </c>
      <c r="M16" s="1">
        <v>6.54</v>
      </c>
      <c r="N16" s="1">
        <v>1.4999999999999999E-4</v>
      </c>
      <c r="O16" s="1">
        <v>0.30399999999999999</v>
      </c>
      <c r="P16" s="1">
        <v>2.2099999999999998E-5</v>
      </c>
      <c r="Q16" s="1">
        <v>6.0430554328751801E-2</v>
      </c>
      <c r="R16" s="1">
        <v>3.1017498440521498E-3</v>
      </c>
    </row>
    <row r="17" spans="1:18" s="5" customFormat="1" ht="13.5" customHeight="1" x14ac:dyDescent="0.25">
      <c r="A17" s="2">
        <v>2014</v>
      </c>
      <c r="B17" s="2">
        <v>1607</v>
      </c>
      <c r="C17" s="3" t="s">
        <v>25</v>
      </c>
      <c r="D17" s="4">
        <v>42114</v>
      </c>
      <c r="E17" s="2">
        <v>4911</v>
      </c>
      <c r="F17" s="3" t="s">
        <v>2</v>
      </c>
      <c r="G17" s="3" t="s">
        <v>1</v>
      </c>
      <c r="H17" s="3" t="s">
        <v>28</v>
      </c>
      <c r="I17" s="2">
        <v>2014</v>
      </c>
      <c r="J17" s="2">
        <v>100</v>
      </c>
      <c r="K17" s="2">
        <v>115</v>
      </c>
      <c r="L17" s="2">
        <v>0.7</v>
      </c>
      <c r="M17" s="1">
        <v>2.15</v>
      </c>
      <c r="N17" s="1">
        <v>2.6999999999999999E-5</v>
      </c>
      <c r="O17" s="1">
        <v>8.9999999999999993E-3</v>
      </c>
      <c r="P17" s="1">
        <v>3.9999999999999998E-7</v>
      </c>
      <c r="Q17" s="1">
        <v>1.91977242849375E-2</v>
      </c>
      <c r="R17" s="1">
        <v>8.1635797661780594E-5</v>
      </c>
    </row>
    <row r="18" spans="1:18" s="5" customFormat="1" ht="13.5" customHeight="1" x14ac:dyDescent="0.25">
      <c r="A18" s="2">
        <v>2014</v>
      </c>
      <c r="B18" s="2">
        <v>1611</v>
      </c>
      <c r="C18" s="3" t="s">
        <v>25</v>
      </c>
      <c r="D18" s="4">
        <v>42011</v>
      </c>
      <c r="E18" s="2">
        <v>4900</v>
      </c>
      <c r="F18" s="3" t="s">
        <v>5</v>
      </c>
      <c r="G18" s="3" t="s">
        <v>1</v>
      </c>
      <c r="H18" s="3" t="s">
        <v>4</v>
      </c>
      <c r="I18" s="2">
        <v>1995</v>
      </c>
      <c r="J18" s="2">
        <v>400</v>
      </c>
      <c r="K18" s="2">
        <v>84</v>
      </c>
      <c r="L18" s="2">
        <v>0.7</v>
      </c>
      <c r="M18" s="1">
        <v>8.17</v>
      </c>
      <c r="N18" s="1">
        <v>1.9000000000000001E-4</v>
      </c>
      <c r="O18" s="1">
        <v>0.47899999999999998</v>
      </c>
      <c r="P18" s="1">
        <v>3.6100000000000003E-5</v>
      </c>
      <c r="Q18" s="1">
        <v>0.25910370279092498</v>
      </c>
      <c r="R18" s="1">
        <v>2.14034066995272E-2</v>
      </c>
    </row>
    <row r="19" spans="1:18" s="5" customFormat="1" ht="13.5" customHeight="1" x14ac:dyDescent="0.25">
      <c r="A19" s="2">
        <v>2014</v>
      </c>
      <c r="B19" s="2">
        <v>1611</v>
      </c>
      <c r="C19" s="3" t="s">
        <v>25</v>
      </c>
      <c r="D19" s="4">
        <v>42011</v>
      </c>
      <c r="E19" s="2">
        <v>4901</v>
      </c>
      <c r="F19" s="3" t="s">
        <v>2</v>
      </c>
      <c r="G19" s="3" t="s">
        <v>1</v>
      </c>
      <c r="H19" s="3" t="s">
        <v>28</v>
      </c>
      <c r="I19" s="2">
        <v>2014</v>
      </c>
      <c r="J19" s="2">
        <v>400</v>
      </c>
      <c r="K19" s="2">
        <v>84</v>
      </c>
      <c r="L19" s="2">
        <v>0.7</v>
      </c>
      <c r="M19" s="1">
        <v>2.15</v>
      </c>
      <c r="N19" s="1">
        <v>2.6999999999999999E-5</v>
      </c>
      <c r="O19" s="1">
        <v>8.9999999999999993E-3</v>
      </c>
      <c r="P19" s="1">
        <v>8.9999999999999996E-7</v>
      </c>
      <c r="Q19" s="1">
        <v>5.7140742242488898E-2</v>
      </c>
      <c r="R19" s="1">
        <v>2.79999983890346E-4</v>
      </c>
    </row>
    <row r="20" spans="1:18" s="5" customFormat="1" ht="13.5" customHeight="1" x14ac:dyDescent="0.25">
      <c r="A20" s="2">
        <v>2014</v>
      </c>
      <c r="B20" s="2">
        <v>1612</v>
      </c>
      <c r="C20" s="3" t="s">
        <v>25</v>
      </c>
      <c r="D20" s="4">
        <v>42040</v>
      </c>
      <c r="E20" s="2">
        <v>4898</v>
      </c>
      <c r="F20" s="3" t="s">
        <v>5</v>
      </c>
      <c r="G20" s="3" t="s">
        <v>1</v>
      </c>
      <c r="H20" s="3" t="s">
        <v>4</v>
      </c>
      <c r="I20" s="2">
        <v>1997</v>
      </c>
      <c r="J20" s="2">
        <v>600</v>
      </c>
      <c r="K20" s="2">
        <v>95</v>
      </c>
      <c r="L20" s="2">
        <v>0.7</v>
      </c>
      <c r="M20" s="1">
        <v>8.17</v>
      </c>
      <c r="N20" s="1">
        <v>1.9000000000000001E-4</v>
      </c>
      <c r="O20" s="1">
        <v>0.47899999999999998</v>
      </c>
      <c r="P20" s="1">
        <v>3.6100000000000003E-5</v>
      </c>
      <c r="Q20" s="1">
        <v>0.45960648023685402</v>
      </c>
      <c r="R20" s="1">
        <v>4.0119905972421398E-2</v>
      </c>
    </row>
    <row r="21" spans="1:18" s="5" customFormat="1" ht="13.5" customHeight="1" x14ac:dyDescent="0.25">
      <c r="A21" s="2">
        <v>2014</v>
      </c>
      <c r="B21" s="2">
        <v>1612</v>
      </c>
      <c r="C21" s="3" t="s">
        <v>25</v>
      </c>
      <c r="D21" s="4">
        <v>42040</v>
      </c>
      <c r="E21" s="2">
        <v>4899</v>
      </c>
      <c r="F21" s="3" t="s">
        <v>2</v>
      </c>
      <c r="G21" s="3" t="s">
        <v>1</v>
      </c>
      <c r="H21" s="3" t="s">
        <v>28</v>
      </c>
      <c r="I21" s="2">
        <v>2014</v>
      </c>
      <c r="J21" s="2">
        <v>600</v>
      </c>
      <c r="K21" s="2">
        <v>115</v>
      </c>
      <c r="L21" s="2">
        <v>0.7</v>
      </c>
      <c r="M21" s="1">
        <v>2.15</v>
      </c>
      <c r="N21" s="1">
        <v>2.6999999999999999E-5</v>
      </c>
      <c r="O21" s="1">
        <v>8.9999999999999993E-3</v>
      </c>
      <c r="P21" s="1">
        <v>3.9999999999999998E-7</v>
      </c>
      <c r="Q21" s="1">
        <v>0.118780095654483</v>
      </c>
      <c r="R21" s="1">
        <v>5.4305552642691603E-4</v>
      </c>
    </row>
    <row r="22" spans="1:18" s="5" customFormat="1" ht="13.5" customHeight="1" x14ac:dyDescent="0.25">
      <c r="A22" s="2">
        <v>2014</v>
      </c>
      <c r="B22" s="2">
        <v>1613</v>
      </c>
      <c r="C22" s="3" t="s">
        <v>25</v>
      </c>
      <c r="D22" s="4">
        <v>42047</v>
      </c>
      <c r="E22" s="2">
        <v>4896</v>
      </c>
      <c r="F22" s="3" t="s">
        <v>5</v>
      </c>
      <c r="G22" s="3" t="s">
        <v>1</v>
      </c>
      <c r="H22" s="3" t="s">
        <v>4</v>
      </c>
      <c r="I22" s="2">
        <v>1976</v>
      </c>
      <c r="J22" s="2">
        <v>750</v>
      </c>
      <c r="K22" s="2">
        <v>144</v>
      </c>
      <c r="L22" s="2">
        <v>0.7</v>
      </c>
      <c r="M22" s="1">
        <v>11.16</v>
      </c>
      <c r="N22" s="1">
        <v>2.5999999999999998E-4</v>
      </c>
      <c r="O22" s="1">
        <v>0.39600000000000002</v>
      </c>
      <c r="P22" s="1">
        <v>2.8799999999999999E-5</v>
      </c>
      <c r="Q22" s="1">
        <v>1.18999996772657</v>
      </c>
      <c r="R22" s="1">
        <v>6.1799997968429603E-2</v>
      </c>
    </row>
    <row r="23" spans="1:18" s="5" customFormat="1" ht="13.5" customHeight="1" x14ac:dyDescent="0.25">
      <c r="A23" s="2">
        <v>2014</v>
      </c>
      <c r="B23" s="2">
        <v>1613</v>
      </c>
      <c r="C23" s="3" t="s">
        <v>25</v>
      </c>
      <c r="D23" s="4">
        <v>42047</v>
      </c>
      <c r="E23" s="2">
        <v>4897</v>
      </c>
      <c r="F23" s="3" t="s">
        <v>2</v>
      </c>
      <c r="G23" s="3" t="s">
        <v>1</v>
      </c>
      <c r="H23" s="3" t="s">
        <v>28</v>
      </c>
      <c r="I23" s="2">
        <v>2014</v>
      </c>
      <c r="J23" s="2">
        <v>750</v>
      </c>
      <c r="K23" s="2">
        <v>125</v>
      </c>
      <c r="L23" s="2">
        <v>0.7</v>
      </c>
      <c r="M23" s="1">
        <v>2.15</v>
      </c>
      <c r="N23" s="1">
        <v>2.6999999999999999E-5</v>
      </c>
      <c r="O23" s="1">
        <v>8.9999999999999993E-3</v>
      </c>
      <c r="P23" s="1">
        <v>3.9999999999999998E-7</v>
      </c>
      <c r="Q23" s="1">
        <v>0.16285084325807</v>
      </c>
      <c r="R23" s="1">
        <v>7.5954857141818802E-4</v>
      </c>
    </row>
    <row r="24" spans="1:18" s="5" customFormat="1" ht="13.5" customHeight="1" x14ac:dyDescent="0.25">
      <c r="A24" s="2">
        <v>2014</v>
      </c>
      <c r="B24" s="2">
        <v>1614</v>
      </c>
      <c r="C24" s="3" t="s">
        <v>25</v>
      </c>
      <c r="D24" s="4">
        <v>42047</v>
      </c>
      <c r="E24" s="2">
        <v>4894</v>
      </c>
      <c r="F24" s="3" t="s">
        <v>5</v>
      </c>
      <c r="G24" s="3" t="s">
        <v>1</v>
      </c>
      <c r="H24" s="3" t="s">
        <v>4</v>
      </c>
      <c r="I24" s="2">
        <v>1989</v>
      </c>
      <c r="J24" s="2">
        <v>400</v>
      </c>
      <c r="K24" s="2">
        <v>110</v>
      </c>
      <c r="L24" s="2">
        <v>0.7</v>
      </c>
      <c r="M24" s="1">
        <v>8.17</v>
      </c>
      <c r="N24" s="1">
        <v>1.9000000000000001E-4</v>
      </c>
      <c r="O24" s="1">
        <v>0.47899999999999998</v>
      </c>
      <c r="P24" s="1">
        <v>3.6100000000000003E-5</v>
      </c>
      <c r="Q24" s="1">
        <v>0.35478394965651899</v>
      </c>
      <c r="R24" s="1">
        <v>3.09697519787113E-2</v>
      </c>
    </row>
    <row r="25" spans="1:18" s="5" customFormat="1" ht="13.5" customHeight="1" x14ac:dyDescent="0.25">
      <c r="A25" s="2">
        <v>2014</v>
      </c>
      <c r="B25" s="2">
        <v>1614</v>
      </c>
      <c r="C25" s="3" t="s">
        <v>25</v>
      </c>
      <c r="D25" s="4">
        <v>42047</v>
      </c>
      <c r="E25" s="2">
        <v>4895</v>
      </c>
      <c r="F25" s="3" t="s">
        <v>2</v>
      </c>
      <c r="G25" s="3" t="s">
        <v>1</v>
      </c>
      <c r="H25" s="3" t="s">
        <v>28</v>
      </c>
      <c r="I25" s="2">
        <v>2014</v>
      </c>
      <c r="J25" s="2">
        <v>400</v>
      </c>
      <c r="K25" s="2">
        <v>125</v>
      </c>
      <c r="L25" s="2">
        <v>0.7</v>
      </c>
      <c r="M25" s="1">
        <v>2.15</v>
      </c>
      <c r="N25" s="1">
        <v>2.6999999999999999E-5</v>
      </c>
      <c r="O25" s="1">
        <v>8.9999999999999993E-3</v>
      </c>
      <c r="P25" s="1">
        <v>3.9999999999999998E-7</v>
      </c>
      <c r="Q25" s="1">
        <v>8.5030866432275101E-2</v>
      </c>
      <c r="R25" s="1">
        <v>3.7808639872784298E-4</v>
      </c>
    </row>
    <row r="26" spans="1:18" s="5" customFormat="1" ht="13.5" customHeight="1" x14ac:dyDescent="0.25">
      <c r="A26" s="2">
        <v>2014</v>
      </c>
      <c r="B26" s="2">
        <v>1615</v>
      </c>
      <c r="C26" s="3" t="s">
        <v>25</v>
      </c>
      <c r="D26" s="4">
        <v>42032</v>
      </c>
      <c r="E26" s="2">
        <v>4891</v>
      </c>
      <c r="F26" s="3" t="s">
        <v>5</v>
      </c>
      <c r="G26" s="3" t="s">
        <v>1</v>
      </c>
      <c r="H26" s="3" t="s">
        <v>4</v>
      </c>
      <c r="I26" s="2">
        <v>1978</v>
      </c>
      <c r="J26" s="2">
        <v>900</v>
      </c>
      <c r="K26" s="2">
        <v>145</v>
      </c>
      <c r="L26" s="2">
        <v>0.7</v>
      </c>
      <c r="M26" s="1">
        <v>11.16</v>
      </c>
      <c r="N26" s="1">
        <v>2.5999999999999998E-4</v>
      </c>
      <c r="O26" s="1">
        <v>0.39600000000000002</v>
      </c>
      <c r="P26" s="1">
        <v>2.8799999999999999E-5</v>
      </c>
      <c r="Q26" s="1">
        <v>1.4379166276696</v>
      </c>
      <c r="R26" s="1">
        <v>7.4674997545185695E-2</v>
      </c>
    </row>
    <row r="27" spans="1:18" s="5" customFormat="1" ht="13.5" customHeight="1" x14ac:dyDescent="0.25">
      <c r="A27" s="2">
        <v>2014</v>
      </c>
      <c r="B27" s="2">
        <v>1615</v>
      </c>
      <c r="C27" s="3" t="s">
        <v>25</v>
      </c>
      <c r="D27" s="4">
        <v>42032</v>
      </c>
      <c r="E27" s="2">
        <v>4893</v>
      </c>
      <c r="F27" s="3" t="s">
        <v>2</v>
      </c>
      <c r="G27" s="3" t="s">
        <v>1</v>
      </c>
      <c r="H27" s="3" t="s">
        <v>28</v>
      </c>
      <c r="I27" s="2">
        <v>2014</v>
      </c>
      <c r="J27" s="2">
        <v>900</v>
      </c>
      <c r="K27" s="2">
        <v>119</v>
      </c>
      <c r="L27" s="2">
        <v>0.7</v>
      </c>
      <c r="M27" s="1">
        <v>2.15</v>
      </c>
      <c r="N27" s="1">
        <v>2.6999999999999999E-5</v>
      </c>
      <c r="O27" s="1">
        <v>8.9999999999999993E-3</v>
      </c>
      <c r="P27" s="1">
        <v>3.9999999999999998E-7</v>
      </c>
      <c r="Q27" s="1">
        <v>0.187714240812342</v>
      </c>
      <c r="R27" s="1">
        <v>8.9249995452232299E-4</v>
      </c>
    </row>
    <row r="28" spans="1:18" s="5" customFormat="1" ht="13.5" customHeight="1" x14ac:dyDescent="0.25">
      <c r="A28" s="2">
        <v>2014</v>
      </c>
      <c r="B28" s="2">
        <v>1616</v>
      </c>
      <c r="C28" s="3" t="s">
        <v>25</v>
      </c>
      <c r="D28" s="4">
        <v>42037</v>
      </c>
      <c r="E28" s="2">
        <v>4889</v>
      </c>
      <c r="F28" s="3" t="s">
        <v>5</v>
      </c>
      <c r="G28" s="3" t="s">
        <v>1</v>
      </c>
      <c r="H28" s="3" t="s">
        <v>4</v>
      </c>
      <c r="I28" s="2">
        <v>1981</v>
      </c>
      <c r="J28" s="2">
        <v>800</v>
      </c>
      <c r="K28" s="2">
        <v>95</v>
      </c>
      <c r="L28" s="2">
        <v>0.7</v>
      </c>
      <c r="M28" s="1">
        <v>12.09</v>
      </c>
      <c r="N28" s="1">
        <v>2.7999999999999998E-4</v>
      </c>
      <c r="O28" s="1">
        <v>0.60499999999999998</v>
      </c>
      <c r="P28" s="1">
        <v>4.3999999999999999E-5</v>
      </c>
      <c r="Q28" s="1">
        <v>0.90601851729983296</v>
      </c>
      <c r="R28" s="1">
        <v>6.6441358253542096E-2</v>
      </c>
    </row>
    <row r="29" spans="1:18" s="5" customFormat="1" ht="13.5" customHeight="1" x14ac:dyDescent="0.25">
      <c r="A29" s="2">
        <v>2014</v>
      </c>
      <c r="B29" s="2">
        <v>1616</v>
      </c>
      <c r="C29" s="3" t="s">
        <v>25</v>
      </c>
      <c r="D29" s="4">
        <v>42037</v>
      </c>
      <c r="E29" s="2">
        <v>4890</v>
      </c>
      <c r="F29" s="3" t="s">
        <v>2</v>
      </c>
      <c r="G29" s="3" t="s">
        <v>1</v>
      </c>
      <c r="H29" s="3" t="s">
        <v>28</v>
      </c>
      <c r="I29" s="2">
        <v>2014</v>
      </c>
      <c r="J29" s="2">
        <v>800</v>
      </c>
      <c r="K29" s="2">
        <v>115</v>
      </c>
      <c r="L29" s="2">
        <v>0.7</v>
      </c>
      <c r="M29" s="1">
        <v>2.15</v>
      </c>
      <c r="N29" s="1">
        <v>2.6999999999999999E-5</v>
      </c>
      <c r="O29" s="1">
        <v>8.9999999999999993E-3</v>
      </c>
      <c r="P29" s="1">
        <v>3.9999999999999998E-7</v>
      </c>
      <c r="Q29" s="1">
        <v>0.16029012750990099</v>
      </c>
      <c r="R29" s="1">
        <v>7.5246909681254601E-4</v>
      </c>
    </row>
    <row r="30" spans="1:18" s="5" customFormat="1" ht="13.5" customHeight="1" x14ac:dyDescent="0.25">
      <c r="A30" s="2">
        <v>2014</v>
      </c>
      <c r="B30" s="2">
        <v>1617</v>
      </c>
      <c r="C30" s="3" t="s">
        <v>25</v>
      </c>
      <c r="D30" s="4">
        <v>42037</v>
      </c>
      <c r="E30" s="2">
        <v>4887</v>
      </c>
      <c r="F30" s="3" t="s">
        <v>5</v>
      </c>
      <c r="G30" s="3" t="s">
        <v>1</v>
      </c>
      <c r="H30" s="3" t="s">
        <v>4</v>
      </c>
      <c r="I30" s="2">
        <v>1995</v>
      </c>
      <c r="J30" s="2">
        <v>800</v>
      </c>
      <c r="K30" s="2">
        <v>111</v>
      </c>
      <c r="L30" s="2">
        <v>0.7</v>
      </c>
      <c r="M30" s="1">
        <v>8.17</v>
      </c>
      <c r="N30" s="1">
        <v>1.9000000000000001E-4</v>
      </c>
      <c r="O30" s="1">
        <v>0.47899999999999998</v>
      </c>
      <c r="P30" s="1">
        <v>3.6100000000000003E-5</v>
      </c>
      <c r="Q30" s="1">
        <v>0.71601851657951998</v>
      </c>
      <c r="R30" s="1">
        <v>6.2502590357035495E-2</v>
      </c>
    </row>
    <row r="31" spans="1:18" s="5" customFormat="1" ht="13.5" customHeight="1" x14ac:dyDescent="0.25">
      <c r="A31" s="2">
        <v>2014</v>
      </c>
      <c r="B31" s="2">
        <v>1617</v>
      </c>
      <c r="C31" s="3" t="s">
        <v>25</v>
      </c>
      <c r="D31" s="4">
        <v>42037</v>
      </c>
      <c r="E31" s="2">
        <v>4888</v>
      </c>
      <c r="F31" s="3" t="s">
        <v>2</v>
      </c>
      <c r="G31" s="3" t="s">
        <v>1</v>
      </c>
      <c r="H31" s="3" t="s">
        <v>28</v>
      </c>
      <c r="I31" s="2">
        <v>2014</v>
      </c>
      <c r="J31" s="2">
        <v>800</v>
      </c>
      <c r="K31" s="2">
        <v>105</v>
      </c>
      <c r="L31" s="2">
        <v>0.7</v>
      </c>
      <c r="M31" s="1">
        <v>2.15</v>
      </c>
      <c r="N31" s="1">
        <v>2.6999999999999999E-5</v>
      </c>
      <c r="O31" s="1">
        <v>8.9999999999999993E-3</v>
      </c>
      <c r="P31" s="1">
        <v>3.9999999999999998E-7</v>
      </c>
      <c r="Q31" s="1">
        <v>0.14635185555251801</v>
      </c>
      <c r="R31" s="1">
        <v>6.8703700143754197E-4</v>
      </c>
    </row>
    <row r="32" spans="1:18" s="5" customFormat="1" ht="13.5" customHeight="1" x14ac:dyDescent="0.25">
      <c r="A32" s="2">
        <v>2014</v>
      </c>
      <c r="B32" s="2">
        <v>1618</v>
      </c>
      <c r="C32" s="3" t="s">
        <v>25</v>
      </c>
      <c r="D32" s="4">
        <v>42025</v>
      </c>
      <c r="E32" s="2">
        <v>4885</v>
      </c>
      <c r="F32" s="3" t="s">
        <v>5</v>
      </c>
      <c r="G32" s="3" t="s">
        <v>1</v>
      </c>
      <c r="H32" s="3" t="s">
        <v>4</v>
      </c>
      <c r="I32" s="2">
        <v>1965</v>
      </c>
      <c r="J32" s="2">
        <v>550</v>
      </c>
      <c r="K32" s="2">
        <v>85</v>
      </c>
      <c r="L32" s="2">
        <v>0.7</v>
      </c>
      <c r="M32" s="1">
        <v>12.09</v>
      </c>
      <c r="N32" s="1">
        <v>2.7999999999999998E-4</v>
      </c>
      <c r="O32" s="1">
        <v>0.60499999999999998</v>
      </c>
      <c r="P32" s="1">
        <v>4.3999999999999999E-5</v>
      </c>
      <c r="Q32" s="1">
        <v>0.55732060110220005</v>
      </c>
      <c r="R32" s="1">
        <v>4.0870177609909103E-2</v>
      </c>
    </row>
    <row r="33" spans="1:18" s="5" customFormat="1" ht="13.5" customHeight="1" x14ac:dyDescent="0.25">
      <c r="A33" s="2">
        <v>2014</v>
      </c>
      <c r="B33" s="2">
        <v>1618</v>
      </c>
      <c r="C33" s="3" t="s">
        <v>25</v>
      </c>
      <c r="D33" s="4">
        <v>42025</v>
      </c>
      <c r="E33" s="2">
        <v>4886</v>
      </c>
      <c r="F33" s="3" t="s">
        <v>2</v>
      </c>
      <c r="G33" s="3" t="s">
        <v>1</v>
      </c>
      <c r="H33" s="3" t="s">
        <v>13</v>
      </c>
      <c r="I33" s="2">
        <v>2014</v>
      </c>
      <c r="J33" s="2">
        <v>550</v>
      </c>
      <c r="K33" s="2">
        <v>105</v>
      </c>
      <c r="L33" s="2">
        <v>0.7</v>
      </c>
      <c r="M33" s="1">
        <v>2.3199999999999998</v>
      </c>
      <c r="N33" s="1">
        <v>3.0000000000000001E-5</v>
      </c>
      <c r="O33" s="1">
        <v>0.112</v>
      </c>
      <c r="P33" s="1">
        <v>7.9999999999999996E-6</v>
      </c>
      <c r="Q33" s="1">
        <v>0.10705584001667499</v>
      </c>
      <c r="R33" s="1">
        <v>5.9710648647007597E-3</v>
      </c>
    </row>
    <row r="34" spans="1:18" s="5" customFormat="1" ht="13.5" customHeight="1" x14ac:dyDescent="0.25">
      <c r="A34" s="2">
        <v>2014</v>
      </c>
      <c r="B34" s="2">
        <v>1619</v>
      </c>
      <c r="C34" s="3" t="s">
        <v>3</v>
      </c>
      <c r="D34" s="4">
        <v>42062</v>
      </c>
      <c r="E34" s="2">
        <v>4632</v>
      </c>
      <c r="F34" s="3" t="s">
        <v>5</v>
      </c>
      <c r="G34" s="3" t="s">
        <v>1</v>
      </c>
      <c r="H34" s="3" t="s">
        <v>4</v>
      </c>
      <c r="I34" s="2">
        <v>1992</v>
      </c>
      <c r="J34" s="2">
        <v>1400</v>
      </c>
      <c r="K34" s="2">
        <v>88</v>
      </c>
      <c r="L34" s="2">
        <v>0.7</v>
      </c>
      <c r="M34" s="1">
        <v>8.17</v>
      </c>
      <c r="N34" s="1">
        <v>1.9000000000000001E-4</v>
      </c>
      <c r="O34" s="1">
        <v>0.47899999999999998</v>
      </c>
      <c r="P34" s="1">
        <v>3.6100000000000003E-5</v>
      </c>
      <c r="Q34" s="1">
        <v>0.99339505903825198</v>
      </c>
      <c r="R34" s="1">
        <v>8.6715305540391502E-2</v>
      </c>
    </row>
    <row r="35" spans="1:18" s="5" customFormat="1" ht="13.5" customHeight="1" x14ac:dyDescent="0.25">
      <c r="A35" s="2">
        <v>2014</v>
      </c>
      <c r="B35" s="2">
        <v>1619</v>
      </c>
      <c r="C35" s="3" t="s">
        <v>3</v>
      </c>
      <c r="D35" s="4">
        <v>42062</v>
      </c>
      <c r="E35" s="2">
        <v>4633</v>
      </c>
      <c r="F35" s="3" t="s">
        <v>2</v>
      </c>
      <c r="G35" s="3" t="s">
        <v>1</v>
      </c>
      <c r="H35" s="3" t="s">
        <v>28</v>
      </c>
      <c r="I35" s="2">
        <v>2014</v>
      </c>
      <c r="J35" s="2">
        <v>1400</v>
      </c>
      <c r="K35" s="2">
        <v>105</v>
      </c>
      <c r="L35" s="2">
        <v>0.7</v>
      </c>
      <c r="M35" s="1">
        <v>2.15</v>
      </c>
      <c r="N35" s="1">
        <v>2.6999999999999999E-5</v>
      </c>
      <c r="O35" s="1">
        <v>8.9999999999999993E-3</v>
      </c>
      <c r="P35" s="1">
        <v>3.9999999999999998E-7</v>
      </c>
      <c r="Q35" s="1">
        <v>0.265303247075933</v>
      </c>
      <c r="R35" s="1">
        <v>1.3384258628994601E-3</v>
      </c>
    </row>
    <row r="36" spans="1:18" s="5" customFormat="1" ht="13.5" customHeight="1" x14ac:dyDescent="0.25">
      <c r="A36" s="2">
        <v>2014</v>
      </c>
      <c r="B36" s="2">
        <v>1622</v>
      </c>
      <c r="C36" s="3" t="s">
        <v>7</v>
      </c>
      <c r="D36" s="4">
        <v>42080</v>
      </c>
      <c r="E36" s="2">
        <v>4707</v>
      </c>
      <c r="F36" s="3" t="s">
        <v>5</v>
      </c>
      <c r="G36" s="3" t="s">
        <v>1</v>
      </c>
      <c r="H36" s="3" t="s">
        <v>8</v>
      </c>
      <c r="I36" s="2">
        <v>2000</v>
      </c>
      <c r="J36" s="2">
        <v>1100</v>
      </c>
      <c r="K36" s="2">
        <v>282</v>
      </c>
      <c r="L36" s="2">
        <v>0.7</v>
      </c>
      <c r="M36" s="1">
        <v>5.93</v>
      </c>
      <c r="N36" s="1">
        <v>1.3999999999999999E-4</v>
      </c>
      <c r="O36" s="1">
        <v>0.12</v>
      </c>
      <c r="P36" s="1">
        <v>6.3999999999999997E-6</v>
      </c>
      <c r="Q36" s="1">
        <v>1.8214675312257</v>
      </c>
      <c r="R36" s="1">
        <v>4.71044432150853E-2</v>
      </c>
    </row>
    <row r="37" spans="1:18" s="5" customFormat="1" ht="13.5" customHeight="1" x14ac:dyDescent="0.25">
      <c r="A37" s="2">
        <v>2014</v>
      </c>
      <c r="B37" s="2">
        <v>1622</v>
      </c>
      <c r="C37" s="3" t="s">
        <v>7</v>
      </c>
      <c r="D37" s="4">
        <v>42080</v>
      </c>
      <c r="E37" s="2">
        <v>4708</v>
      </c>
      <c r="F37" s="3" t="s">
        <v>2</v>
      </c>
      <c r="G37" s="3" t="s">
        <v>1</v>
      </c>
      <c r="H37" s="3" t="s">
        <v>0</v>
      </c>
      <c r="I37" s="2">
        <v>2014</v>
      </c>
      <c r="J37" s="2">
        <v>1100</v>
      </c>
      <c r="K37" s="2">
        <v>210</v>
      </c>
      <c r="L37" s="2">
        <v>0.7</v>
      </c>
      <c r="M37" s="1">
        <v>0.26</v>
      </c>
      <c r="N37" s="1">
        <v>3.5999999999999998E-6</v>
      </c>
      <c r="O37" s="1">
        <v>8.9999999999999993E-3</v>
      </c>
      <c r="P37" s="1">
        <v>2.9999999999999999E-7</v>
      </c>
      <c r="Q37" s="1">
        <v>4.98717566120419E-2</v>
      </c>
      <c r="R37" s="1">
        <v>1.8982637979082699E-3</v>
      </c>
    </row>
    <row r="38" spans="1:18" s="5" customFormat="1" ht="13.5" customHeight="1" x14ac:dyDescent="0.25">
      <c r="A38" s="2">
        <v>2014</v>
      </c>
      <c r="B38" s="2">
        <v>1623</v>
      </c>
      <c r="C38" s="3" t="s">
        <v>7</v>
      </c>
      <c r="D38" s="4">
        <v>42082</v>
      </c>
      <c r="E38" s="2">
        <v>4703</v>
      </c>
      <c r="F38" s="3" t="s">
        <v>5</v>
      </c>
      <c r="G38" s="3" t="s">
        <v>1</v>
      </c>
      <c r="H38" s="3" t="s">
        <v>4</v>
      </c>
      <c r="I38" s="2">
        <v>1977</v>
      </c>
      <c r="J38" s="2">
        <v>350</v>
      </c>
      <c r="K38" s="2">
        <v>92</v>
      </c>
      <c r="L38" s="2">
        <v>0.7</v>
      </c>
      <c r="M38" s="1">
        <v>12.09</v>
      </c>
      <c r="N38" s="1">
        <v>2.7999999999999998E-4</v>
      </c>
      <c r="O38" s="1">
        <v>0.60499999999999998</v>
      </c>
      <c r="P38" s="1">
        <v>4.3999999999999999E-5</v>
      </c>
      <c r="Q38" s="1">
        <v>0.38386574022440301</v>
      </c>
      <c r="R38" s="1">
        <v>2.81501544179481E-2</v>
      </c>
    </row>
    <row r="39" spans="1:18" s="5" customFormat="1" ht="13.5" customHeight="1" x14ac:dyDescent="0.25">
      <c r="A39" s="2">
        <v>2014</v>
      </c>
      <c r="B39" s="2">
        <v>1623</v>
      </c>
      <c r="C39" s="3" t="s">
        <v>7</v>
      </c>
      <c r="D39" s="4">
        <v>42082</v>
      </c>
      <c r="E39" s="2">
        <v>4704</v>
      </c>
      <c r="F39" s="3" t="s">
        <v>2</v>
      </c>
      <c r="G39" s="3" t="s">
        <v>1</v>
      </c>
      <c r="H39" s="3" t="s">
        <v>28</v>
      </c>
      <c r="I39" s="2">
        <v>2014</v>
      </c>
      <c r="J39" s="2">
        <v>350</v>
      </c>
      <c r="K39" s="2">
        <v>125</v>
      </c>
      <c r="L39" s="2">
        <v>0.7</v>
      </c>
      <c r="M39" s="1">
        <v>2.15</v>
      </c>
      <c r="N39" s="1">
        <v>2.6999999999999999E-5</v>
      </c>
      <c r="O39" s="1">
        <v>8.9999999999999993E-3</v>
      </c>
      <c r="P39" s="1">
        <v>3.9999999999999998E-7</v>
      </c>
      <c r="Q39" s="1">
        <v>7.4174143548403695E-2</v>
      </c>
      <c r="R39" s="1">
        <v>3.27449827299964E-4</v>
      </c>
    </row>
    <row r="40" spans="1:18" s="5" customFormat="1" ht="13.5" customHeight="1" x14ac:dyDescent="0.25">
      <c r="A40" s="2">
        <v>2014</v>
      </c>
      <c r="B40" s="2">
        <v>1624</v>
      </c>
      <c r="C40" s="3" t="s">
        <v>7</v>
      </c>
      <c r="D40" s="4">
        <v>42080</v>
      </c>
      <c r="E40" s="2">
        <v>4705</v>
      </c>
      <c r="F40" s="3" t="s">
        <v>5</v>
      </c>
      <c r="G40" s="3" t="s">
        <v>1</v>
      </c>
      <c r="H40" s="3" t="s">
        <v>4</v>
      </c>
      <c r="I40" s="2">
        <v>1980</v>
      </c>
      <c r="J40" s="2">
        <v>2500</v>
      </c>
      <c r="K40" s="2">
        <v>187</v>
      </c>
      <c r="L40" s="2">
        <v>0.7</v>
      </c>
      <c r="M40" s="1">
        <v>10.23</v>
      </c>
      <c r="N40" s="1">
        <v>2.4000000000000001E-4</v>
      </c>
      <c r="O40" s="1">
        <v>0.39600000000000002</v>
      </c>
      <c r="P40" s="1">
        <v>2.8799999999999999E-5</v>
      </c>
      <c r="Q40" s="1">
        <v>4.72910852438857</v>
      </c>
      <c r="R40" s="1">
        <v>0.26751388009482202</v>
      </c>
    </row>
    <row r="41" spans="1:18" s="5" customFormat="1" ht="13.5" customHeight="1" x14ac:dyDescent="0.25">
      <c r="A41" s="2">
        <v>2014</v>
      </c>
      <c r="B41" s="2">
        <v>1624</v>
      </c>
      <c r="C41" s="3" t="s">
        <v>7</v>
      </c>
      <c r="D41" s="4">
        <v>42080</v>
      </c>
      <c r="E41" s="2">
        <v>4706</v>
      </c>
      <c r="F41" s="3" t="s">
        <v>2</v>
      </c>
      <c r="G41" s="3" t="s">
        <v>1</v>
      </c>
      <c r="H41" s="3" t="s">
        <v>28</v>
      </c>
      <c r="I41" s="2">
        <v>2013</v>
      </c>
      <c r="J41" s="2">
        <v>2500</v>
      </c>
      <c r="K41" s="2">
        <v>235</v>
      </c>
      <c r="L41" s="2">
        <v>0.7</v>
      </c>
      <c r="M41" s="1">
        <v>1.29</v>
      </c>
      <c r="N41" s="1">
        <v>1.7E-5</v>
      </c>
      <c r="O41" s="1">
        <v>8.9999999999999993E-3</v>
      </c>
      <c r="P41" s="1">
        <v>2.9999999999999999E-7</v>
      </c>
      <c r="Q41" s="1">
        <v>0.67725691723994697</v>
      </c>
      <c r="R41" s="1">
        <v>5.7118053403783196E-3</v>
      </c>
    </row>
    <row r="42" spans="1:18" s="5" customFormat="1" ht="13.5" customHeight="1" x14ac:dyDescent="0.25">
      <c r="A42" s="2">
        <v>2014</v>
      </c>
      <c r="B42" s="2">
        <v>1625</v>
      </c>
      <c r="C42" s="3" t="s">
        <v>7</v>
      </c>
      <c r="D42" s="4">
        <v>42102</v>
      </c>
      <c r="E42" s="2">
        <v>4776</v>
      </c>
      <c r="F42" s="3" t="s">
        <v>5</v>
      </c>
      <c r="G42" s="3" t="s">
        <v>1</v>
      </c>
      <c r="H42" s="3" t="s">
        <v>4</v>
      </c>
      <c r="I42" s="2">
        <v>1972</v>
      </c>
      <c r="J42" s="2">
        <v>1500</v>
      </c>
      <c r="K42" s="2">
        <v>145</v>
      </c>
      <c r="L42" s="2">
        <v>0.7</v>
      </c>
      <c r="M42" s="1">
        <v>11.16</v>
      </c>
      <c r="N42" s="1">
        <v>2.5999999999999998E-4</v>
      </c>
      <c r="O42" s="1">
        <v>0.39600000000000002</v>
      </c>
      <c r="P42" s="1">
        <v>2.8799999999999999E-5</v>
      </c>
      <c r="Q42" s="1">
        <v>2.3965277127826701</v>
      </c>
      <c r="R42" s="1">
        <v>0.124458329241976</v>
      </c>
    </row>
    <row r="43" spans="1:18" s="5" customFormat="1" ht="13.5" customHeight="1" x14ac:dyDescent="0.25">
      <c r="A43" s="2">
        <v>2014</v>
      </c>
      <c r="B43" s="2">
        <v>1625</v>
      </c>
      <c r="C43" s="3" t="s">
        <v>7</v>
      </c>
      <c r="D43" s="4">
        <v>42102</v>
      </c>
      <c r="E43" s="2">
        <v>4777</v>
      </c>
      <c r="F43" s="3" t="s">
        <v>2</v>
      </c>
      <c r="G43" s="3" t="s">
        <v>1</v>
      </c>
      <c r="H43" s="3" t="s">
        <v>0</v>
      </c>
      <c r="I43" s="2">
        <v>2014</v>
      </c>
      <c r="J43" s="2">
        <v>1500</v>
      </c>
      <c r="K43" s="2">
        <v>175</v>
      </c>
      <c r="L43" s="2">
        <v>0.7</v>
      </c>
      <c r="M43" s="1">
        <v>0.26</v>
      </c>
      <c r="N43" s="1">
        <v>3.5999999999999998E-6</v>
      </c>
      <c r="O43" s="1">
        <v>8.9999999999999993E-3</v>
      </c>
      <c r="P43" s="1">
        <v>2.9999999999999999E-7</v>
      </c>
      <c r="Q43" s="1">
        <v>5.8130783963475298E-2</v>
      </c>
      <c r="R43" s="1">
        <v>2.2786457321752099E-3</v>
      </c>
    </row>
    <row r="44" spans="1:18" s="5" customFormat="1" ht="13.5" customHeight="1" x14ac:dyDescent="0.25">
      <c r="A44" s="2">
        <v>2014</v>
      </c>
      <c r="B44" s="2">
        <v>1626</v>
      </c>
      <c r="C44" s="3" t="s">
        <v>7</v>
      </c>
      <c r="D44" s="4">
        <v>42102</v>
      </c>
      <c r="E44" s="2">
        <v>4774</v>
      </c>
      <c r="F44" s="3" t="s">
        <v>5</v>
      </c>
      <c r="G44" s="3" t="s">
        <v>1</v>
      </c>
      <c r="H44" s="3" t="s">
        <v>4</v>
      </c>
      <c r="I44" s="2">
        <v>1967</v>
      </c>
      <c r="J44" s="2">
        <v>1500</v>
      </c>
      <c r="K44" s="2">
        <v>85</v>
      </c>
      <c r="L44" s="2">
        <v>0.7</v>
      </c>
      <c r="M44" s="1">
        <v>12.09</v>
      </c>
      <c r="N44" s="1">
        <v>2.7999999999999998E-4</v>
      </c>
      <c r="O44" s="1">
        <v>0.60499999999999998</v>
      </c>
      <c r="P44" s="1">
        <v>4.3999999999999999E-5</v>
      </c>
      <c r="Q44" s="1">
        <v>1.51996527573327</v>
      </c>
      <c r="R44" s="1">
        <v>0.111464120754298</v>
      </c>
    </row>
    <row r="45" spans="1:18" s="5" customFormat="1" ht="13.5" customHeight="1" x14ac:dyDescent="0.25">
      <c r="A45" s="2">
        <v>2014</v>
      </c>
      <c r="B45" s="2">
        <v>1626</v>
      </c>
      <c r="C45" s="3" t="s">
        <v>7</v>
      </c>
      <c r="D45" s="4">
        <v>42102</v>
      </c>
      <c r="E45" s="2">
        <v>4775</v>
      </c>
      <c r="F45" s="3" t="s">
        <v>2</v>
      </c>
      <c r="G45" s="3" t="s">
        <v>1</v>
      </c>
      <c r="H45" s="3" t="s">
        <v>28</v>
      </c>
      <c r="I45" s="2">
        <v>2014</v>
      </c>
      <c r="J45" s="2">
        <v>1500</v>
      </c>
      <c r="K45" s="2">
        <v>105</v>
      </c>
      <c r="L45" s="2">
        <v>0.7</v>
      </c>
      <c r="M45" s="1">
        <v>2.15</v>
      </c>
      <c r="N45" s="1">
        <v>2.6999999999999999E-5</v>
      </c>
      <c r="O45" s="1">
        <v>8.9999999999999993E-3</v>
      </c>
      <c r="P45" s="1">
        <v>3.9999999999999998E-7</v>
      </c>
      <c r="Q45" s="1">
        <v>0.28589410398475501</v>
      </c>
      <c r="R45" s="1">
        <v>1.45833326567509E-3</v>
      </c>
    </row>
    <row r="46" spans="1:18" s="5" customFormat="1" ht="13.5" customHeight="1" x14ac:dyDescent="0.25">
      <c r="A46" s="2">
        <v>2014</v>
      </c>
      <c r="B46" s="2">
        <v>1628</v>
      </c>
      <c r="C46" s="3" t="s">
        <v>7</v>
      </c>
      <c r="D46" s="4">
        <v>42110</v>
      </c>
      <c r="E46" s="2">
        <v>4772</v>
      </c>
      <c r="F46" s="3" t="s">
        <v>5</v>
      </c>
      <c r="G46" s="3" t="s">
        <v>1</v>
      </c>
      <c r="H46" s="3" t="s">
        <v>4</v>
      </c>
      <c r="I46" s="2">
        <v>1994</v>
      </c>
      <c r="J46" s="2">
        <v>1460</v>
      </c>
      <c r="K46" s="2">
        <v>98</v>
      </c>
      <c r="L46" s="2">
        <v>0.7</v>
      </c>
      <c r="M46" s="1">
        <v>8.17</v>
      </c>
      <c r="N46" s="1">
        <v>1.9000000000000001E-4</v>
      </c>
      <c r="O46" s="1">
        <v>0.47899999999999998</v>
      </c>
      <c r="P46" s="1">
        <v>3.6100000000000003E-5</v>
      </c>
      <c r="Q46" s="1">
        <v>1.15369289811033</v>
      </c>
      <c r="R46" s="1">
        <v>0.100708002570773</v>
      </c>
    </row>
    <row r="47" spans="1:18" s="5" customFormat="1" ht="13.5" customHeight="1" x14ac:dyDescent="0.25">
      <c r="A47" s="2">
        <v>2014</v>
      </c>
      <c r="B47" s="2">
        <v>1628</v>
      </c>
      <c r="C47" s="3" t="s">
        <v>7</v>
      </c>
      <c r="D47" s="4">
        <v>42110</v>
      </c>
      <c r="E47" s="2">
        <v>4773</v>
      </c>
      <c r="F47" s="3" t="s">
        <v>2</v>
      </c>
      <c r="G47" s="3" t="s">
        <v>1</v>
      </c>
      <c r="H47" s="3" t="s">
        <v>28</v>
      </c>
      <c r="I47" s="2">
        <v>2014</v>
      </c>
      <c r="J47" s="2">
        <v>1460</v>
      </c>
      <c r="K47" s="2">
        <v>130</v>
      </c>
      <c r="L47" s="2">
        <v>0.7</v>
      </c>
      <c r="M47" s="1">
        <v>2.15</v>
      </c>
      <c r="N47" s="1">
        <v>2.6999999999999999E-5</v>
      </c>
      <c r="O47" s="1">
        <v>8.9999999999999993E-3</v>
      </c>
      <c r="P47" s="1">
        <v>3.9999999999999998E-7</v>
      </c>
      <c r="Q47" s="1">
        <v>0.34373425198868301</v>
      </c>
      <c r="R47" s="1">
        <v>1.7456912765537499E-3</v>
      </c>
    </row>
    <row r="48" spans="1:18" s="5" customFormat="1" ht="13.5" customHeight="1" x14ac:dyDescent="0.25">
      <c r="A48" s="2">
        <v>2014</v>
      </c>
      <c r="B48" s="2">
        <v>1629</v>
      </c>
      <c r="C48" s="3" t="s">
        <v>7</v>
      </c>
      <c r="D48" s="4">
        <v>42104</v>
      </c>
      <c r="E48" s="2">
        <v>4770</v>
      </c>
      <c r="F48" s="3" t="s">
        <v>5</v>
      </c>
      <c r="G48" s="3" t="s">
        <v>1</v>
      </c>
      <c r="H48" s="3" t="s">
        <v>4</v>
      </c>
      <c r="I48" s="2">
        <v>1969</v>
      </c>
      <c r="J48" s="2">
        <v>1875</v>
      </c>
      <c r="K48" s="2">
        <v>82</v>
      </c>
      <c r="L48" s="2">
        <v>0.7</v>
      </c>
      <c r="M48" s="1">
        <v>12.09</v>
      </c>
      <c r="N48" s="1">
        <v>2.7999999999999998E-4</v>
      </c>
      <c r="O48" s="1">
        <v>0.60499999999999998</v>
      </c>
      <c r="P48" s="1">
        <v>4.3999999999999999E-5</v>
      </c>
      <c r="Q48" s="1">
        <v>1.8328993030901199</v>
      </c>
      <c r="R48" s="1">
        <v>0.134412616203712</v>
      </c>
    </row>
    <row r="49" spans="1:18" s="5" customFormat="1" ht="13.5" customHeight="1" x14ac:dyDescent="0.25">
      <c r="A49" s="2">
        <v>2014</v>
      </c>
      <c r="B49" s="2">
        <v>1629</v>
      </c>
      <c r="C49" s="3" t="s">
        <v>7</v>
      </c>
      <c r="D49" s="4">
        <v>42104</v>
      </c>
      <c r="E49" s="2">
        <v>4771</v>
      </c>
      <c r="F49" s="3" t="s">
        <v>2</v>
      </c>
      <c r="G49" s="3" t="s">
        <v>1</v>
      </c>
      <c r="H49" s="3" t="s">
        <v>0</v>
      </c>
      <c r="I49" s="2">
        <v>2015</v>
      </c>
      <c r="J49" s="2">
        <v>1875</v>
      </c>
      <c r="K49" s="2">
        <v>105</v>
      </c>
      <c r="L49" s="2">
        <v>0.7</v>
      </c>
      <c r="M49" s="1">
        <v>2.3199999999999998</v>
      </c>
      <c r="N49" s="1">
        <v>3.0000000000000001E-5</v>
      </c>
      <c r="O49" s="1">
        <v>0.112</v>
      </c>
      <c r="P49" s="1">
        <v>7.9999999999999996E-6</v>
      </c>
      <c r="Q49" s="1">
        <v>0.39515514698072102</v>
      </c>
      <c r="R49" s="1">
        <v>2.84071180681825E-2</v>
      </c>
    </row>
    <row r="50" spans="1:18" s="5" customFormat="1" ht="13.5" customHeight="1" x14ac:dyDescent="0.25">
      <c r="A50" s="2">
        <v>2014</v>
      </c>
      <c r="B50" s="2">
        <v>1630</v>
      </c>
      <c r="C50" s="3" t="s">
        <v>7</v>
      </c>
      <c r="D50" s="4">
        <v>42062</v>
      </c>
      <c r="E50" s="2">
        <v>4786</v>
      </c>
      <c r="F50" s="3" t="s">
        <v>5</v>
      </c>
      <c r="G50" s="3" t="s">
        <v>1</v>
      </c>
      <c r="H50" s="3" t="s">
        <v>4</v>
      </c>
      <c r="I50" s="2">
        <v>1992</v>
      </c>
      <c r="J50" s="2">
        <v>2190</v>
      </c>
      <c r="K50" s="2">
        <v>161</v>
      </c>
      <c r="L50" s="2">
        <v>0.7</v>
      </c>
      <c r="M50" s="1">
        <v>7.6</v>
      </c>
      <c r="N50" s="1">
        <v>1.8000000000000001E-4</v>
      </c>
      <c r="O50" s="1">
        <v>0.27400000000000002</v>
      </c>
      <c r="P50" s="1">
        <v>1.9899999999999999E-5</v>
      </c>
      <c r="Q50" s="1">
        <v>2.6553073451508</v>
      </c>
      <c r="R50" s="1">
        <v>0.13951245940642501</v>
      </c>
    </row>
    <row r="51" spans="1:18" s="5" customFormat="1" ht="13.5" customHeight="1" x14ac:dyDescent="0.25">
      <c r="A51" s="2">
        <v>2014</v>
      </c>
      <c r="B51" s="2">
        <v>1630</v>
      </c>
      <c r="C51" s="3" t="s">
        <v>7</v>
      </c>
      <c r="D51" s="4">
        <v>42062</v>
      </c>
      <c r="E51" s="2">
        <v>4787</v>
      </c>
      <c r="F51" s="3" t="s">
        <v>2</v>
      </c>
      <c r="G51" s="3" t="s">
        <v>1</v>
      </c>
      <c r="H51" s="3" t="s">
        <v>28</v>
      </c>
      <c r="I51" s="2">
        <v>2013</v>
      </c>
      <c r="J51" s="2">
        <v>2190</v>
      </c>
      <c r="K51" s="2">
        <v>170</v>
      </c>
      <c r="L51" s="2">
        <v>0.7</v>
      </c>
      <c r="M51" s="1">
        <v>2.15</v>
      </c>
      <c r="N51" s="1">
        <v>2.6999999999999999E-5</v>
      </c>
      <c r="O51" s="1">
        <v>8.9999999999999993E-3</v>
      </c>
      <c r="P51" s="1">
        <v>3.9999999999999998E-7</v>
      </c>
      <c r="Q51" s="1">
        <v>0.70255826788956199</v>
      </c>
      <c r="R51" s="1">
        <v>3.8436526157281398E-3</v>
      </c>
    </row>
    <row r="52" spans="1:18" s="5" customFormat="1" ht="13.5" customHeight="1" x14ac:dyDescent="0.25">
      <c r="A52" s="2">
        <v>2014</v>
      </c>
      <c r="B52" s="2">
        <v>1632</v>
      </c>
      <c r="C52" s="3" t="s">
        <v>7</v>
      </c>
      <c r="D52" s="4">
        <v>42066</v>
      </c>
      <c r="E52" s="2">
        <v>4782</v>
      </c>
      <c r="F52" s="3" t="s">
        <v>5</v>
      </c>
      <c r="G52" s="3" t="s">
        <v>1</v>
      </c>
      <c r="H52" s="3" t="s">
        <v>4</v>
      </c>
      <c r="I52" s="2">
        <v>1985</v>
      </c>
      <c r="J52" s="2">
        <v>1080</v>
      </c>
      <c r="K52" s="2">
        <v>63</v>
      </c>
      <c r="L52" s="2">
        <v>0.7</v>
      </c>
      <c r="M52" s="1">
        <v>12.09</v>
      </c>
      <c r="N52" s="1">
        <v>2.7999999999999998E-4</v>
      </c>
      <c r="O52" s="1">
        <v>0.60499999999999998</v>
      </c>
      <c r="P52" s="1">
        <v>4.3999999999999999E-5</v>
      </c>
      <c r="Q52" s="1">
        <v>0.81112499890895495</v>
      </c>
      <c r="R52" s="1">
        <v>5.9482500204881598E-2</v>
      </c>
    </row>
    <row r="53" spans="1:18" s="5" customFormat="1" ht="13.5" customHeight="1" x14ac:dyDescent="0.25">
      <c r="A53" s="2">
        <v>2014</v>
      </c>
      <c r="B53" s="2">
        <v>1632</v>
      </c>
      <c r="C53" s="3" t="s">
        <v>7</v>
      </c>
      <c r="D53" s="4">
        <v>42066</v>
      </c>
      <c r="E53" s="2">
        <v>4783</v>
      </c>
      <c r="F53" s="3" t="s">
        <v>2</v>
      </c>
      <c r="G53" s="3" t="s">
        <v>1</v>
      </c>
      <c r="H53" s="3" t="s">
        <v>0</v>
      </c>
      <c r="I53" s="2">
        <v>2014</v>
      </c>
      <c r="J53" s="2">
        <v>1080</v>
      </c>
      <c r="K53" s="2">
        <v>71</v>
      </c>
      <c r="L53" s="2">
        <v>0.7</v>
      </c>
      <c r="M53" s="1">
        <v>2.74</v>
      </c>
      <c r="N53" s="1">
        <v>3.6000000000000001E-5</v>
      </c>
      <c r="O53" s="1">
        <v>8.9999999999999993E-3</v>
      </c>
      <c r="P53" s="1">
        <v>8.9999999999999996E-7</v>
      </c>
      <c r="Q53" s="1">
        <v>0.173618664681051</v>
      </c>
      <c r="R53" s="1">
        <v>8.2004995512109603E-4</v>
      </c>
    </row>
    <row r="54" spans="1:18" s="5" customFormat="1" ht="13.5" customHeight="1" x14ac:dyDescent="0.25">
      <c r="A54" s="2">
        <v>2014</v>
      </c>
      <c r="B54" s="2">
        <v>1634</v>
      </c>
      <c r="C54" s="3" t="s">
        <v>7</v>
      </c>
      <c r="D54" s="4">
        <v>42047</v>
      </c>
      <c r="E54" s="2">
        <v>4788</v>
      </c>
      <c r="F54" s="3" t="s">
        <v>5</v>
      </c>
      <c r="G54" s="3" t="s">
        <v>31</v>
      </c>
      <c r="H54" s="3" t="s">
        <v>4</v>
      </c>
      <c r="I54" s="2">
        <v>1980</v>
      </c>
      <c r="J54" s="2">
        <v>2800</v>
      </c>
      <c r="K54" s="2">
        <v>100</v>
      </c>
      <c r="L54" s="2">
        <v>0.36</v>
      </c>
      <c r="M54" s="1">
        <v>12.09</v>
      </c>
      <c r="N54" s="1">
        <v>2.7999999999999998E-4</v>
      </c>
      <c r="O54" s="1">
        <v>0.60499999999999998</v>
      </c>
      <c r="P54" s="1">
        <v>4.3999999999999999E-5</v>
      </c>
      <c r="Q54" s="1">
        <v>1.71666676180644</v>
      </c>
      <c r="R54" s="1">
        <v>0.12588889646875101</v>
      </c>
    </row>
    <row r="55" spans="1:18" s="5" customFormat="1" ht="13.5" customHeight="1" x14ac:dyDescent="0.25">
      <c r="A55" s="2">
        <v>2014</v>
      </c>
      <c r="B55" s="2">
        <v>1634</v>
      </c>
      <c r="C55" s="3" t="s">
        <v>7</v>
      </c>
      <c r="D55" s="4">
        <v>42047</v>
      </c>
      <c r="E55" s="2">
        <v>4789</v>
      </c>
      <c r="F55" s="3" t="s">
        <v>2</v>
      </c>
      <c r="G55" s="3" t="s">
        <v>31</v>
      </c>
      <c r="H55" s="3" t="s">
        <v>28</v>
      </c>
      <c r="I55" s="2">
        <v>2013</v>
      </c>
      <c r="J55" s="2">
        <v>2800</v>
      </c>
      <c r="K55" s="2">
        <v>125</v>
      </c>
      <c r="L55" s="2">
        <v>0.36</v>
      </c>
      <c r="M55" s="1">
        <v>2.15</v>
      </c>
      <c r="N55" s="1">
        <v>2.6999999999999999E-5</v>
      </c>
      <c r="O55" s="1">
        <v>8.9999999999999993E-3</v>
      </c>
      <c r="P55" s="1">
        <v>3.9999999999999998E-7</v>
      </c>
      <c r="Q55" s="1">
        <v>0.34361113808633098</v>
      </c>
      <c r="R55" s="1">
        <v>1.9166666968091399E-3</v>
      </c>
    </row>
    <row r="56" spans="1:18" s="5" customFormat="1" ht="13.5" customHeight="1" x14ac:dyDescent="0.25">
      <c r="A56" s="2">
        <v>2014</v>
      </c>
      <c r="B56" s="2">
        <v>1635</v>
      </c>
      <c r="C56" s="3" t="s">
        <v>7</v>
      </c>
      <c r="D56" s="4">
        <v>42047</v>
      </c>
      <c r="E56" s="2">
        <v>4796</v>
      </c>
      <c r="F56" s="3" t="s">
        <v>5</v>
      </c>
      <c r="G56" s="3" t="s">
        <v>1</v>
      </c>
      <c r="H56" s="3" t="s">
        <v>4</v>
      </c>
      <c r="I56" s="2">
        <v>1979</v>
      </c>
      <c r="J56" s="2">
        <v>1900</v>
      </c>
      <c r="K56" s="2">
        <v>122</v>
      </c>
      <c r="L56" s="2">
        <v>0.7</v>
      </c>
      <c r="M56" s="1">
        <v>11.16</v>
      </c>
      <c r="N56" s="1">
        <v>2.5999999999999998E-4</v>
      </c>
      <c r="O56" s="1">
        <v>0.39600000000000002</v>
      </c>
      <c r="P56" s="1">
        <v>2.8799999999999999E-5</v>
      </c>
      <c r="Q56" s="1">
        <v>2.55409252332425</v>
      </c>
      <c r="R56" s="1">
        <v>0.13264110675075899</v>
      </c>
    </row>
    <row r="57" spans="1:18" s="5" customFormat="1" ht="13.5" customHeight="1" x14ac:dyDescent="0.25">
      <c r="A57" s="2">
        <v>2014</v>
      </c>
      <c r="B57" s="2">
        <v>1635</v>
      </c>
      <c r="C57" s="3" t="s">
        <v>7</v>
      </c>
      <c r="D57" s="4">
        <v>42047</v>
      </c>
      <c r="E57" s="2">
        <v>4797</v>
      </c>
      <c r="F57" s="3" t="s">
        <v>2</v>
      </c>
      <c r="G57" s="3" t="s">
        <v>1</v>
      </c>
      <c r="H57" s="3" t="s">
        <v>13</v>
      </c>
      <c r="I57" s="2">
        <v>2013</v>
      </c>
      <c r="J57" s="2">
        <v>1900</v>
      </c>
      <c r="K57" s="2">
        <v>101</v>
      </c>
      <c r="L57" s="2">
        <v>0.7</v>
      </c>
      <c r="M57" s="1">
        <v>2.3199999999999998</v>
      </c>
      <c r="N57" s="1">
        <v>3.0000000000000001E-5</v>
      </c>
      <c r="O57" s="1">
        <v>0.112</v>
      </c>
      <c r="P57" s="1">
        <v>7.9999999999999996E-6</v>
      </c>
      <c r="Q57" s="1">
        <v>0.38572490531977799</v>
      </c>
      <c r="R57" s="1">
        <v>2.7837345688424799E-2</v>
      </c>
    </row>
    <row r="58" spans="1:18" s="5" customFormat="1" ht="13.5" customHeight="1" x14ac:dyDescent="0.25">
      <c r="A58" s="2">
        <v>2014</v>
      </c>
      <c r="B58" s="2">
        <v>1636</v>
      </c>
      <c r="C58" s="3" t="s">
        <v>7</v>
      </c>
      <c r="D58" s="4">
        <v>42062</v>
      </c>
      <c r="E58" s="2">
        <v>4794</v>
      </c>
      <c r="F58" s="3" t="s">
        <v>5</v>
      </c>
      <c r="G58" s="3" t="s">
        <v>1</v>
      </c>
      <c r="H58" s="3" t="s">
        <v>4</v>
      </c>
      <c r="I58" s="2">
        <v>1994</v>
      </c>
      <c r="J58" s="2">
        <v>600</v>
      </c>
      <c r="K58" s="2">
        <v>175</v>
      </c>
      <c r="L58" s="2">
        <v>0.7</v>
      </c>
      <c r="M58" s="1">
        <v>7.6</v>
      </c>
      <c r="N58" s="1">
        <v>1.8000000000000001E-4</v>
      </c>
      <c r="O58" s="1">
        <v>0.27400000000000002</v>
      </c>
      <c r="P58" s="1">
        <v>1.9899999999999999E-5</v>
      </c>
      <c r="Q58" s="1">
        <v>0.79074072220095404</v>
      </c>
      <c r="R58" s="1">
        <v>4.15462952371723E-2</v>
      </c>
    </row>
    <row r="59" spans="1:18" s="5" customFormat="1" ht="13.5" customHeight="1" x14ac:dyDescent="0.25">
      <c r="A59" s="2">
        <v>2014</v>
      </c>
      <c r="B59" s="2">
        <v>1636</v>
      </c>
      <c r="C59" s="3" t="s">
        <v>7</v>
      </c>
      <c r="D59" s="4">
        <v>42062</v>
      </c>
      <c r="E59" s="2">
        <v>4795</v>
      </c>
      <c r="F59" s="3" t="s">
        <v>2</v>
      </c>
      <c r="G59" s="3" t="s">
        <v>1</v>
      </c>
      <c r="H59" s="3" t="s">
        <v>0</v>
      </c>
      <c r="I59" s="2">
        <v>2014</v>
      </c>
      <c r="J59" s="2">
        <v>600</v>
      </c>
      <c r="K59" s="2">
        <v>220</v>
      </c>
      <c r="L59" s="2">
        <v>0.7</v>
      </c>
      <c r="M59" s="1">
        <v>0.26</v>
      </c>
      <c r="N59" s="1">
        <v>3.5999999999999998E-6</v>
      </c>
      <c r="O59" s="1">
        <v>8.9999999999999993E-3</v>
      </c>
      <c r="P59" s="1">
        <v>2.9999999999999999E-7</v>
      </c>
      <c r="Q59" s="1">
        <v>2.7581480009869399E-2</v>
      </c>
      <c r="R59" s="1">
        <v>1.0083332799433701E-3</v>
      </c>
    </row>
    <row r="60" spans="1:18" s="5" customFormat="1" x14ac:dyDescent="0.25">
      <c r="A60" s="2">
        <v>2014</v>
      </c>
      <c r="B60" s="2">
        <v>1639</v>
      </c>
      <c r="C60" s="3" t="s">
        <v>7</v>
      </c>
      <c r="D60" s="4">
        <v>42016</v>
      </c>
      <c r="E60" s="2">
        <v>4802</v>
      </c>
      <c r="F60" s="3" t="s">
        <v>5</v>
      </c>
      <c r="G60" s="3" t="s">
        <v>1</v>
      </c>
      <c r="H60" s="3" t="s">
        <v>4</v>
      </c>
      <c r="I60" s="2">
        <v>1975</v>
      </c>
      <c r="J60" s="2">
        <v>500</v>
      </c>
      <c r="K60" s="2">
        <v>100</v>
      </c>
      <c r="L60" s="2">
        <v>0.7</v>
      </c>
      <c r="M60" s="1">
        <v>12.09</v>
      </c>
      <c r="N60" s="1">
        <v>2.7999999999999998E-4</v>
      </c>
      <c r="O60" s="1">
        <v>0.60499999999999998</v>
      </c>
      <c r="P60" s="1">
        <v>4.3999999999999999E-5</v>
      </c>
      <c r="Q60" s="1">
        <v>0.59606481401304801</v>
      </c>
      <c r="R60" s="1">
        <v>4.3711419903646097E-2</v>
      </c>
    </row>
    <row r="61" spans="1:18" s="5" customFormat="1" x14ac:dyDescent="0.25">
      <c r="A61" s="2">
        <v>2014</v>
      </c>
      <c r="B61" s="2">
        <v>1639</v>
      </c>
      <c r="C61" s="3" t="s">
        <v>7</v>
      </c>
      <c r="D61" s="4">
        <v>42016</v>
      </c>
      <c r="E61" s="2">
        <v>4803</v>
      </c>
      <c r="F61" s="3" t="s">
        <v>2</v>
      </c>
      <c r="G61" s="3" t="s">
        <v>1</v>
      </c>
      <c r="H61" s="3" t="s">
        <v>28</v>
      </c>
      <c r="I61" s="2">
        <v>2014</v>
      </c>
      <c r="J61" s="2">
        <v>500</v>
      </c>
      <c r="K61" s="2">
        <v>114</v>
      </c>
      <c r="L61" s="2">
        <v>0.7</v>
      </c>
      <c r="M61" s="1">
        <v>2.15</v>
      </c>
      <c r="N61" s="1">
        <v>2.6999999999999999E-5</v>
      </c>
      <c r="O61" s="1">
        <v>8.9999999999999993E-3</v>
      </c>
      <c r="P61" s="1">
        <v>3.9999999999999998E-7</v>
      </c>
      <c r="Q61" s="1">
        <v>9.7528937723683096E-2</v>
      </c>
      <c r="R61" s="1">
        <v>4.3981479079903201E-4</v>
      </c>
    </row>
    <row r="62" spans="1:18" s="5" customFormat="1" x14ac:dyDescent="0.25">
      <c r="A62" s="2">
        <v>2014</v>
      </c>
      <c r="B62" s="2">
        <v>1640</v>
      </c>
      <c r="C62" s="3" t="s">
        <v>7</v>
      </c>
      <c r="D62" s="4">
        <v>42047</v>
      </c>
      <c r="E62" s="2">
        <v>4804</v>
      </c>
      <c r="F62" s="3" t="s">
        <v>5</v>
      </c>
      <c r="G62" s="3" t="s">
        <v>31</v>
      </c>
      <c r="H62" s="3" t="s">
        <v>4</v>
      </c>
      <c r="I62" s="2">
        <v>1973</v>
      </c>
      <c r="J62" s="2">
        <v>3000</v>
      </c>
      <c r="K62" s="2">
        <v>100</v>
      </c>
      <c r="L62" s="2">
        <v>0.36</v>
      </c>
      <c r="M62" s="1">
        <v>12.09</v>
      </c>
      <c r="N62" s="1">
        <v>2.7999999999999998E-4</v>
      </c>
      <c r="O62" s="1">
        <v>0.60499999999999998</v>
      </c>
      <c r="P62" s="1">
        <v>4.3999999999999999E-5</v>
      </c>
      <c r="Q62" s="1">
        <v>1.83928581622119</v>
      </c>
      <c r="R62" s="1">
        <v>0.134880960502233</v>
      </c>
    </row>
    <row r="63" spans="1:18" s="5" customFormat="1" x14ac:dyDescent="0.25">
      <c r="A63" s="2">
        <v>2014</v>
      </c>
      <c r="B63" s="2">
        <v>1640</v>
      </c>
      <c r="C63" s="3" t="s">
        <v>7</v>
      </c>
      <c r="D63" s="4">
        <v>42047</v>
      </c>
      <c r="E63" s="2">
        <v>4805</v>
      </c>
      <c r="F63" s="3" t="s">
        <v>2</v>
      </c>
      <c r="G63" s="3" t="s">
        <v>31</v>
      </c>
      <c r="H63" s="3" t="s">
        <v>28</v>
      </c>
      <c r="I63" s="2">
        <v>2013</v>
      </c>
      <c r="J63" s="2">
        <v>3000</v>
      </c>
      <c r="K63" s="2">
        <v>125</v>
      </c>
      <c r="L63" s="2">
        <v>0.36</v>
      </c>
      <c r="M63" s="1">
        <v>2.15</v>
      </c>
      <c r="N63" s="1">
        <v>2.6999999999999999E-5</v>
      </c>
      <c r="O63" s="1">
        <v>8.9999999999999993E-3</v>
      </c>
      <c r="P63" s="1">
        <v>3.9999999999999998E-7</v>
      </c>
      <c r="Q63" s="1">
        <v>0.36815479080678298</v>
      </c>
      <c r="R63" s="1">
        <v>2.0535714608669298E-3</v>
      </c>
    </row>
    <row r="64" spans="1:18" s="5" customFormat="1" x14ac:dyDescent="0.25">
      <c r="A64" s="2">
        <v>2013</v>
      </c>
      <c r="B64" s="2">
        <v>1641</v>
      </c>
      <c r="C64" s="3" t="s">
        <v>7</v>
      </c>
      <c r="D64" s="4">
        <v>42033</v>
      </c>
      <c r="E64" s="2">
        <v>4845</v>
      </c>
      <c r="F64" s="3" t="s">
        <v>5</v>
      </c>
      <c r="G64" s="3" t="s">
        <v>35</v>
      </c>
      <c r="H64" s="3" t="s">
        <v>4</v>
      </c>
      <c r="I64" s="2">
        <v>1980</v>
      </c>
      <c r="J64" s="2">
        <v>400</v>
      </c>
      <c r="K64" s="2">
        <v>650</v>
      </c>
      <c r="L64" s="2">
        <v>0.74</v>
      </c>
      <c r="M64" s="1">
        <v>10.23</v>
      </c>
      <c r="N64" s="1">
        <v>2.4000000000000001E-4</v>
      </c>
      <c r="O64" s="1">
        <v>0.39600000000000002</v>
      </c>
      <c r="P64" s="1">
        <v>2.8799999999999999E-5</v>
      </c>
      <c r="Q64" s="1">
        <v>2.7803835212027801</v>
      </c>
      <c r="R64" s="1">
        <v>0.15727936461445999</v>
      </c>
    </row>
    <row r="65" spans="1:18" s="5" customFormat="1" x14ac:dyDescent="0.25">
      <c r="A65" s="2">
        <v>2013</v>
      </c>
      <c r="B65" s="2">
        <v>1641</v>
      </c>
      <c r="C65" s="3" t="s">
        <v>7</v>
      </c>
      <c r="D65" s="4">
        <v>42033</v>
      </c>
      <c r="E65" s="2">
        <v>4847</v>
      </c>
      <c r="F65" s="3" t="s">
        <v>2</v>
      </c>
      <c r="G65" s="3" t="s">
        <v>35</v>
      </c>
      <c r="H65" s="3" t="s">
        <v>13</v>
      </c>
      <c r="I65" s="2">
        <v>2014</v>
      </c>
      <c r="J65" s="2">
        <v>400</v>
      </c>
      <c r="K65" s="2">
        <v>440</v>
      </c>
      <c r="L65" s="2">
        <v>0.74</v>
      </c>
      <c r="M65" s="1">
        <v>2.3199999999999998</v>
      </c>
      <c r="N65" s="1">
        <v>3.0000000000000001E-5</v>
      </c>
      <c r="O65" s="1">
        <v>8.7999999999999995E-2</v>
      </c>
      <c r="P65" s="1">
        <v>4.4000000000000002E-6</v>
      </c>
      <c r="Q65" s="1">
        <v>0.34167900694762399</v>
      </c>
      <c r="R65" s="1">
        <v>1.38968607384732E-2</v>
      </c>
    </row>
    <row r="66" spans="1:18" s="5" customFormat="1" x14ac:dyDescent="0.25">
      <c r="A66" s="2">
        <v>2014</v>
      </c>
      <c r="B66" s="2">
        <v>1643</v>
      </c>
      <c r="C66" s="3" t="s">
        <v>10</v>
      </c>
      <c r="D66" s="4">
        <v>42011</v>
      </c>
      <c r="E66" s="2">
        <v>4684</v>
      </c>
      <c r="F66" s="3" t="s">
        <v>5</v>
      </c>
      <c r="G66" s="3" t="s">
        <v>1</v>
      </c>
      <c r="H66" s="3" t="s">
        <v>8</v>
      </c>
      <c r="I66" s="2">
        <v>2001</v>
      </c>
      <c r="J66" s="2">
        <v>700</v>
      </c>
      <c r="K66" s="2">
        <v>106</v>
      </c>
      <c r="L66" s="2">
        <v>0.7</v>
      </c>
      <c r="M66" s="1">
        <v>6.54</v>
      </c>
      <c r="N66" s="1">
        <v>1.4999999999999999E-4</v>
      </c>
      <c r="O66" s="1">
        <v>0.30399999999999999</v>
      </c>
      <c r="P66" s="1">
        <v>2.2099999999999998E-5</v>
      </c>
      <c r="Q66" s="1">
        <v>0.477490735319966</v>
      </c>
      <c r="R66" s="1">
        <v>3.2588455066970903E-2</v>
      </c>
    </row>
    <row r="67" spans="1:18" s="5" customFormat="1" x14ac:dyDescent="0.25">
      <c r="A67" s="2">
        <v>2014</v>
      </c>
      <c r="B67" s="2">
        <v>1643</v>
      </c>
      <c r="C67" s="3" t="s">
        <v>10</v>
      </c>
      <c r="D67" s="4">
        <v>42011</v>
      </c>
      <c r="E67" s="2">
        <v>4685</v>
      </c>
      <c r="F67" s="3" t="s">
        <v>2</v>
      </c>
      <c r="G67" s="3" t="s">
        <v>1</v>
      </c>
      <c r="H67" s="3" t="s">
        <v>13</v>
      </c>
      <c r="I67" s="2">
        <v>2014</v>
      </c>
      <c r="J67" s="2">
        <v>700</v>
      </c>
      <c r="K67" s="2">
        <v>109</v>
      </c>
      <c r="L67" s="2">
        <v>0.7</v>
      </c>
      <c r="M67" s="1">
        <v>2.3199999999999998</v>
      </c>
      <c r="N67" s="1">
        <v>3.0000000000000001E-5</v>
      </c>
      <c r="O67" s="1">
        <v>0.112</v>
      </c>
      <c r="P67" s="1">
        <v>7.9999999999999996E-6</v>
      </c>
      <c r="Q67" s="1">
        <v>0.14276812619833201</v>
      </c>
      <c r="R67" s="1">
        <v>8.2422840096196895E-3</v>
      </c>
    </row>
    <row r="68" spans="1:18" s="5" customFormat="1" x14ac:dyDescent="0.25">
      <c r="A68" s="2">
        <v>2014</v>
      </c>
      <c r="B68" s="2">
        <v>1644</v>
      </c>
      <c r="C68" s="3" t="s">
        <v>10</v>
      </c>
      <c r="D68" s="4">
        <v>42013</v>
      </c>
      <c r="E68" s="2">
        <v>4680</v>
      </c>
      <c r="F68" s="3" t="s">
        <v>5</v>
      </c>
      <c r="G68" s="3" t="s">
        <v>1</v>
      </c>
      <c r="H68" s="3" t="s">
        <v>4</v>
      </c>
      <c r="I68" s="2">
        <v>1990</v>
      </c>
      <c r="J68" s="2">
        <v>350</v>
      </c>
      <c r="K68" s="2">
        <v>69</v>
      </c>
      <c r="L68" s="2">
        <v>0.7</v>
      </c>
      <c r="M68" s="1">
        <v>8.17</v>
      </c>
      <c r="N68" s="1">
        <v>1.9000000000000001E-4</v>
      </c>
      <c r="O68" s="1">
        <v>0.47899999999999998</v>
      </c>
      <c r="P68" s="1">
        <v>3.6100000000000003E-5</v>
      </c>
      <c r="Q68" s="1">
        <v>0.18817806650307101</v>
      </c>
      <c r="R68" s="1">
        <v>1.5753681760146299E-2</v>
      </c>
    </row>
    <row r="69" spans="1:18" s="5" customFormat="1" x14ac:dyDescent="0.25">
      <c r="A69" s="2">
        <v>2014</v>
      </c>
      <c r="B69" s="2">
        <v>1644</v>
      </c>
      <c r="C69" s="3" t="s">
        <v>10</v>
      </c>
      <c r="D69" s="4">
        <v>42013</v>
      </c>
      <c r="E69" s="2">
        <v>4681</v>
      </c>
      <c r="F69" s="3" t="s">
        <v>2</v>
      </c>
      <c r="G69" s="3" t="s">
        <v>1</v>
      </c>
      <c r="H69" s="3" t="s">
        <v>28</v>
      </c>
      <c r="I69" s="2">
        <v>2014</v>
      </c>
      <c r="J69" s="2">
        <v>350</v>
      </c>
      <c r="K69" s="2">
        <v>85</v>
      </c>
      <c r="L69" s="2">
        <v>0.7</v>
      </c>
      <c r="M69" s="1">
        <v>2.15</v>
      </c>
      <c r="N69" s="1">
        <v>2.6999999999999999E-5</v>
      </c>
      <c r="O69" s="1">
        <v>8.9999999999999993E-3</v>
      </c>
      <c r="P69" s="1">
        <v>8.9999999999999996E-7</v>
      </c>
      <c r="Q69" s="1">
        <v>5.0438417612914503E-2</v>
      </c>
      <c r="R69" s="1">
        <v>2.42751722078838E-4</v>
      </c>
    </row>
    <row r="70" spans="1:18" s="5" customFormat="1" x14ac:dyDescent="0.25">
      <c r="A70" s="2">
        <v>2014</v>
      </c>
      <c r="B70" s="2">
        <v>1645</v>
      </c>
      <c r="C70" s="3" t="s">
        <v>10</v>
      </c>
      <c r="D70" s="4">
        <v>42026</v>
      </c>
      <c r="E70" s="2">
        <v>4678</v>
      </c>
      <c r="F70" s="3" t="s">
        <v>5</v>
      </c>
      <c r="G70" s="3" t="s">
        <v>1</v>
      </c>
      <c r="H70" s="3" t="s">
        <v>8</v>
      </c>
      <c r="I70" s="2">
        <v>1998</v>
      </c>
      <c r="J70" s="2">
        <v>300</v>
      </c>
      <c r="K70" s="2">
        <v>102</v>
      </c>
      <c r="L70" s="2">
        <v>0.7</v>
      </c>
      <c r="M70" s="1">
        <v>6.54</v>
      </c>
      <c r="N70" s="1">
        <v>1.4999999999999999E-4</v>
      </c>
      <c r="O70" s="1">
        <v>0.30399999999999999</v>
      </c>
      <c r="P70" s="1">
        <v>2.2099999999999998E-5</v>
      </c>
      <c r="Q70" s="1">
        <v>0.176729163816081</v>
      </c>
      <c r="R70" s="1">
        <v>1.0465152237005299E-2</v>
      </c>
    </row>
    <row r="71" spans="1:18" s="5" customFormat="1" x14ac:dyDescent="0.25">
      <c r="A71" s="2">
        <v>2014</v>
      </c>
      <c r="B71" s="2">
        <v>1645</v>
      </c>
      <c r="C71" s="3" t="s">
        <v>10</v>
      </c>
      <c r="D71" s="4">
        <v>42026</v>
      </c>
      <c r="E71" s="2">
        <v>4679</v>
      </c>
      <c r="F71" s="3" t="s">
        <v>2</v>
      </c>
      <c r="G71" s="3" t="s">
        <v>1</v>
      </c>
      <c r="H71" s="3" t="s">
        <v>28</v>
      </c>
      <c r="I71" s="2">
        <v>2014</v>
      </c>
      <c r="J71" s="2">
        <v>300</v>
      </c>
      <c r="K71" s="2">
        <v>115</v>
      </c>
      <c r="L71" s="2">
        <v>0.7</v>
      </c>
      <c r="M71" s="1">
        <v>2.15</v>
      </c>
      <c r="N71" s="1">
        <v>2.6999999999999999E-5</v>
      </c>
      <c r="O71" s="1">
        <v>8.9999999999999993E-3</v>
      </c>
      <c r="P71" s="1">
        <v>3.9999999999999998E-7</v>
      </c>
      <c r="Q71" s="1">
        <v>5.83119228437841E-2</v>
      </c>
      <c r="R71" s="1">
        <v>2.5555554107658802E-4</v>
      </c>
    </row>
    <row r="72" spans="1:18" s="5" customFormat="1" x14ac:dyDescent="0.25">
      <c r="A72" s="2">
        <v>2014</v>
      </c>
      <c r="B72" s="2">
        <v>1646</v>
      </c>
      <c r="C72" s="3" t="s">
        <v>10</v>
      </c>
      <c r="D72" s="4">
        <v>42026</v>
      </c>
      <c r="E72" s="2">
        <v>4676</v>
      </c>
      <c r="F72" s="3" t="s">
        <v>5</v>
      </c>
      <c r="G72" s="3" t="s">
        <v>1</v>
      </c>
      <c r="H72" s="3" t="s">
        <v>4</v>
      </c>
      <c r="I72" s="2">
        <v>1994</v>
      </c>
      <c r="J72" s="2">
        <v>700</v>
      </c>
      <c r="K72" s="2">
        <v>96</v>
      </c>
      <c r="L72" s="2">
        <v>0.7</v>
      </c>
      <c r="M72" s="1">
        <v>8.17</v>
      </c>
      <c r="N72" s="1">
        <v>1.9000000000000001E-4</v>
      </c>
      <c r="O72" s="1">
        <v>0.47899999999999998</v>
      </c>
      <c r="P72" s="1">
        <v>3.6100000000000003E-5</v>
      </c>
      <c r="Q72" s="1">
        <v>0.54185185038450101</v>
      </c>
      <c r="R72" s="1">
        <v>4.7299257567486298E-2</v>
      </c>
    </row>
    <row r="73" spans="1:18" s="5" customFormat="1" x14ac:dyDescent="0.25">
      <c r="A73" s="2">
        <v>2014</v>
      </c>
      <c r="B73" s="2">
        <v>1646</v>
      </c>
      <c r="C73" s="3" t="s">
        <v>10</v>
      </c>
      <c r="D73" s="4">
        <v>42026</v>
      </c>
      <c r="E73" s="2">
        <v>4677</v>
      </c>
      <c r="F73" s="3" t="s">
        <v>2</v>
      </c>
      <c r="G73" s="3" t="s">
        <v>1</v>
      </c>
      <c r="H73" s="3" t="s">
        <v>28</v>
      </c>
      <c r="I73" s="2">
        <v>2014</v>
      </c>
      <c r="J73" s="2">
        <v>700</v>
      </c>
      <c r="K73" s="2">
        <v>100</v>
      </c>
      <c r="L73" s="2">
        <v>0.7</v>
      </c>
      <c r="M73" s="1">
        <v>2.15</v>
      </c>
      <c r="N73" s="1">
        <v>2.6999999999999999E-5</v>
      </c>
      <c r="O73" s="1">
        <v>8.9999999999999993E-3</v>
      </c>
      <c r="P73" s="1">
        <v>3.9999999999999998E-7</v>
      </c>
      <c r="Q73" s="1">
        <v>0.12123071297162</v>
      </c>
      <c r="R73" s="1">
        <v>5.6172836545320898E-4</v>
      </c>
    </row>
    <row r="74" spans="1:18" s="5" customFormat="1" x14ac:dyDescent="0.25">
      <c r="A74" s="2">
        <v>2014</v>
      </c>
      <c r="B74" s="2">
        <v>1647</v>
      </c>
      <c r="C74" s="3" t="s">
        <v>10</v>
      </c>
      <c r="D74" s="4">
        <v>42024</v>
      </c>
      <c r="E74" s="2">
        <v>4674</v>
      </c>
      <c r="F74" s="3" t="s">
        <v>5</v>
      </c>
      <c r="G74" s="3" t="s">
        <v>1</v>
      </c>
      <c r="H74" s="3" t="s">
        <v>4</v>
      </c>
      <c r="I74" s="2">
        <v>1971</v>
      </c>
      <c r="J74" s="2">
        <v>110</v>
      </c>
      <c r="K74" s="2">
        <v>69</v>
      </c>
      <c r="L74" s="2">
        <v>0.7</v>
      </c>
      <c r="M74" s="1">
        <v>12.09</v>
      </c>
      <c r="N74" s="1">
        <v>2.7999999999999998E-4</v>
      </c>
      <c r="O74" s="1">
        <v>0.60499999999999998</v>
      </c>
      <c r="P74" s="1">
        <v>4.3999999999999999E-5</v>
      </c>
      <c r="Q74" s="1">
        <v>7.9463083104965707E-2</v>
      </c>
      <c r="R74" s="1">
        <v>4.9037491128939101E-3</v>
      </c>
    </row>
    <row r="75" spans="1:18" s="5" customFormat="1" x14ac:dyDescent="0.25">
      <c r="A75" s="2">
        <v>2014</v>
      </c>
      <c r="B75" s="2">
        <v>1647</v>
      </c>
      <c r="C75" s="3" t="s">
        <v>10</v>
      </c>
      <c r="D75" s="4">
        <v>42024</v>
      </c>
      <c r="E75" s="2">
        <v>4675</v>
      </c>
      <c r="F75" s="3" t="s">
        <v>2</v>
      </c>
      <c r="G75" s="3" t="s">
        <v>1</v>
      </c>
      <c r="H75" s="3" t="s">
        <v>28</v>
      </c>
      <c r="I75" s="2">
        <v>2014</v>
      </c>
      <c r="J75" s="2">
        <v>110</v>
      </c>
      <c r="K75" s="2">
        <v>85</v>
      </c>
      <c r="L75" s="2">
        <v>0.7</v>
      </c>
      <c r="M75" s="1">
        <v>2.15</v>
      </c>
      <c r="N75" s="1">
        <v>2.6999999999999999E-5</v>
      </c>
      <c r="O75" s="1">
        <v>8.9999999999999993E-3</v>
      </c>
      <c r="P75" s="1">
        <v>8.9999999999999996E-7</v>
      </c>
      <c r="Q75" s="1">
        <v>1.56183241105027E-2</v>
      </c>
      <c r="R75" s="1">
        <v>6.8501732050178302E-5</v>
      </c>
    </row>
    <row r="76" spans="1:18" s="5" customFormat="1" x14ac:dyDescent="0.25">
      <c r="A76" s="2">
        <v>2014</v>
      </c>
      <c r="B76" s="2">
        <v>1648</v>
      </c>
      <c r="C76" s="3" t="s">
        <v>10</v>
      </c>
      <c r="D76" s="4">
        <v>42011</v>
      </c>
      <c r="E76" s="2">
        <v>4682</v>
      </c>
      <c r="F76" s="3" t="s">
        <v>5</v>
      </c>
      <c r="G76" s="3" t="s">
        <v>1</v>
      </c>
      <c r="H76" s="3" t="s">
        <v>4</v>
      </c>
      <c r="I76" s="2">
        <v>1972</v>
      </c>
      <c r="J76" s="2">
        <v>1800</v>
      </c>
      <c r="K76" s="2">
        <v>55</v>
      </c>
      <c r="L76" s="2">
        <v>0.7</v>
      </c>
      <c r="M76" s="1">
        <v>12.09</v>
      </c>
      <c r="N76" s="1">
        <v>2.7999999999999998E-4</v>
      </c>
      <c r="O76" s="1">
        <v>0.60499999999999998</v>
      </c>
      <c r="P76" s="1">
        <v>4.3999999999999999E-5</v>
      </c>
      <c r="Q76" s="1">
        <v>1.1802083317458301</v>
      </c>
      <c r="R76" s="1">
        <v>8.6548611409219295E-2</v>
      </c>
    </row>
    <row r="77" spans="1:18" s="5" customFormat="1" x14ac:dyDescent="0.25">
      <c r="A77" s="2">
        <v>2014</v>
      </c>
      <c r="B77" s="2">
        <v>1648</v>
      </c>
      <c r="C77" s="3" t="s">
        <v>10</v>
      </c>
      <c r="D77" s="4">
        <v>42011</v>
      </c>
      <c r="E77" s="2">
        <v>4683</v>
      </c>
      <c r="F77" s="3" t="s">
        <v>2</v>
      </c>
      <c r="G77" s="3" t="s">
        <v>1</v>
      </c>
      <c r="H77" s="3" t="s">
        <v>13</v>
      </c>
      <c r="I77" s="2">
        <v>2014</v>
      </c>
      <c r="J77" s="2">
        <v>1800</v>
      </c>
      <c r="K77" s="2">
        <v>69</v>
      </c>
      <c r="L77" s="2">
        <v>0.7</v>
      </c>
      <c r="M77" s="1">
        <v>2.74</v>
      </c>
      <c r="N77" s="1">
        <v>3.6000000000000001E-5</v>
      </c>
      <c r="O77" s="1">
        <v>0.192</v>
      </c>
      <c r="P77" s="1">
        <v>1.4100000000000001E-5</v>
      </c>
      <c r="Q77" s="1">
        <v>0.29363333034499001</v>
      </c>
      <c r="R77" s="1">
        <v>3.0561249677418401E-2</v>
      </c>
    </row>
    <row r="78" spans="1:18" s="5" customFormat="1" x14ac:dyDescent="0.25">
      <c r="A78" s="2">
        <v>2014</v>
      </c>
      <c r="B78" s="2">
        <v>1650</v>
      </c>
      <c r="C78" s="3" t="s">
        <v>10</v>
      </c>
      <c r="D78" s="4">
        <v>42074</v>
      </c>
      <c r="E78" s="2">
        <v>4830</v>
      </c>
      <c r="F78" s="3" t="s">
        <v>5</v>
      </c>
      <c r="G78" s="3" t="s">
        <v>1</v>
      </c>
      <c r="H78" s="3" t="s">
        <v>4</v>
      </c>
      <c r="I78" s="2">
        <v>1976</v>
      </c>
      <c r="J78" s="2">
        <v>300</v>
      </c>
      <c r="K78" s="2">
        <v>98</v>
      </c>
      <c r="L78" s="2">
        <v>0.7</v>
      </c>
      <c r="M78" s="1">
        <v>12.09</v>
      </c>
      <c r="N78" s="1">
        <v>2.7999999999999998E-4</v>
      </c>
      <c r="O78" s="1">
        <v>0.60499999999999998</v>
      </c>
      <c r="P78" s="1">
        <v>4.3999999999999999E-5</v>
      </c>
      <c r="Q78" s="1">
        <v>0.350486110639672</v>
      </c>
      <c r="R78" s="1">
        <v>2.57023149033439E-2</v>
      </c>
    </row>
    <row r="79" spans="1:18" s="5" customFormat="1" x14ac:dyDescent="0.25">
      <c r="A79" s="2">
        <v>2014</v>
      </c>
      <c r="B79" s="2">
        <v>1650</v>
      </c>
      <c r="C79" s="3" t="s">
        <v>10</v>
      </c>
      <c r="D79" s="4">
        <v>42074</v>
      </c>
      <c r="E79" s="2">
        <v>4831</v>
      </c>
      <c r="F79" s="3" t="s">
        <v>2</v>
      </c>
      <c r="G79" s="3" t="s">
        <v>1</v>
      </c>
      <c r="H79" s="3" t="s">
        <v>13</v>
      </c>
      <c r="I79" s="2">
        <v>2014</v>
      </c>
      <c r="J79" s="2">
        <v>300</v>
      </c>
      <c r="K79" s="2">
        <v>108</v>
      </c>
      <c r="L79" s="2">
        <v>0.7</v>
      </c>
      <c r="M79" s="1">
        <v>2.3199999999999998</v>
      </c>
      <c r="N79" s="1">
        <v>3.0000000000000001E-5</v>
      </c>
      <c r="O79" s="1">
        <v>0.112</v>
      </c>
      <c r="P79" s="1">
        <v>7.9999999999999996E-6</v>
      </c>
      <c r="Q79" s="1">
        <v>5.9124997295757299E-2</v>
      </c>
      <c r="R79" s="1">
        <v>3.1000000328766202E-3</v>
      </c>
    </row>
    <row r="80" spans="1:18" s="5" customFormat="1" x14ac:dyDescent="0.25">
      <c r="A80" s="2">
        <v>2014</v>
      </c>
      <c r="B80" s="2">
        <v>1651</v>
      </c>
      <c r="C80" s="3" t="s">
        <v>10</v>
      </c>
      <c r="D80" s="4">
        <v>42114</v>
      </c>
      <c r="E80" s="2">
        <v>4828</v>
      </c>
      <c r="F80" s="3" t="s">
        <v>5</v>
      </c>
      <c r="G80" s="3" t="s">
        <v>1</v>
      </c>
      <c r="H80" s="3" t="s">
        <v>4</v>
      </c>
      <c r="I80" s="2">
        <v>1965</v>
      </c>
      <c r="J80" s="2">
        <v>600</v>
      </c>
      <c r="K80" s="2">
        <v>145</v>
      </c>
      <c r="L80" s="2">
        <v>0.7</v>
      </c>
      <c r="M80" s="1">
        <v>13.02</v>
      </c>
      <c r="N80" s="1">
        <v>2.9999999999999997E-4</v>
      </c>
      <c r="O80" s="1">
        <v>0.55400000000000005</v>
      </c>
      <c r="P80" s="1">
        <v>4.0299999999999997E-5</v>
      </c>
      <c r="Q80" s="1">
        <v>1.1156944676523399</v>
      </c>
      <c r="R80" s="1">
        <v>6.96537048880915E-2</v>
      </c>
    </row>
    <row r="81" spans="1:18" s="5" customFormat="1" x14ac:dyDescent="0.25">
      <c r="A81" s="2">
        <v>2014</v>
      </c>
      <c r="B81" s="2">
        <v>1651</v>
      </c>
      <c r="C81" s="3" t="s">
        <v>10</v>
      </c>
      <c r="D81" s="4">
        <v>42114</v>
      </c>
      <c r="E81" s="2">
        <v>4829</v>
      </c>
      <c r="F81" s="3" t="s">
        <v>2</v>
      </c>
      <c r="G81" s="3" t="s">
        <v>1</v>
      </c>
      <c r="H81" s="3" t="s">
        <v>13</v>
      </c>
      <c r="I81" s="2">
        <v>2014</v>
      </c>
      <c r="J81" s="2">
        <v>600</v>
      </c>
      <c r="K81" s="2">
        <v>108</v>
      </c>
      <c r="L81" s="2">
        <v>0.7</v>
      </c>
      <c r="M81" s="1">
        <v>2.3199999999999998</v>
      </c>
      <c r="N81" s="1">
        <v>3.0000000000000001E-5</v>
      </c>
      <c r="O81" s="1">
        <v>0.112</v>
      </c>
      <c r="P81" s="1">
        <v>7.9999999999999996E-6</v>
      </c>
      <c r="Q81" s="1">
        <v>0.120499994496358</v>
      </c>
      <c r="R81" s="1">
        <v>6.8000000540204501E-3</v>
      </c>
    </row>
    <row r="82" spans="1:18" s="5" customFormat="1" x14ac:dyDescent="0.25">
      <c r="A82" s="2">
        <v>2014</v>
      </c>
      <c r="B82" s="2">
        <v>1652</v>
      </c>
      <c r="C82" s="3" t="s">
        <v>10</v>
      </c>
      <c r="D82" s="4">
        <v>42083</v>
      </c>
      <c r="E82" s="2">
        <v>4826</v>
      </c>
      <c r="F82" s="3" t="s">
        <v>5</v>
      </c>
      <c r="G82" s="3" t="s">
        <v>1</v>
      </c>
      <c r="H82" s="3" t="s">
        <v>4</v>
      </c>
      <c r="I82" s="2">
        <v>1994</v>
      </c>
      <c r="J82" s="2">
        <v>500</v>
      </c>
      <c r="K82" s="2">
        <v>114</v>
      </c>
      <c r="L82" s="2">
        <v>0.7</v>
      </c>
      <c r="M82" s="1">
        <v>8.17</v>
      </c>
      <c r="N82" s="1">
        <v>1.9000000000000001E-4</v>
      </c>
      <c r="O82" s="1">
        <v>0.47899999999999998</v>
      </c>
      <c r="P82" s="1">
        <v>3.6100000000000003E-5</v>
      </c>
      <c r="Q82" s="1">
        <v>0.45960648023685402</v>
      </c>
      <c r="R82" s="1">
        <v>4.0119905972421398E-2</v>
      </c>
    </row>
    <row r="83" spans="1:18" s="5" customFormat="1" x14ac:dyDescent="0.25">
      <c r="A83" s="2">
        <v>2014</v>
      </c>
      <c r="B83" s="2">
        <v>1652</v>
      </c>
      <c r="C83" s="3" t="s">
        <v>10</v>
      </c>
      <c r="D83" s="4">
        <v>42083</v>
      </c>
      <c r="E83" s="2">
        <v>4827</v>
      </c>
      <c r="F83" s="3" t="s">
        <v>2</v>
      </c>
      <c r="G83" s="3" t="s">
        <v>1</v>
      </c>
      <c r="H83" s="3" t="s">
        <v>13</v>
      </c>
      <c r="I83" s="2">
        <v>2014</v>
      </c>
      <c r="J83" s="2">
        <v>500</v>
      </c>
      <c r="K83" s="2">
        <v>108</v>
      </c>
      <c r="L83" s="2">
        <v>0.7</v>
      </c>
      <c r="M83" s="1">
        <v>2.3199999999999998</v>
      </c>
      <c r="N83" s="1">
        <v>3.0000000000000001E-5</v>
      </c>
      <c r="O83" s="1">
        <v>0.112</v>
      </c>
      <c r="P83" s="1">
        <v>7.9999999999999996E-6</v>
      </c>
      <c r="Q83" s="1">
        <v>9.9791662106730503E-2</v>
      </c>
      <c r="R83" s="1">
        <v>5.5000000482761501E-3</v>
      </c>
    </row>
    <row r="84" spans="1:18" s="5" customFormat="1" x14ac:dyDescent="0.25">
      <c r="A84" s="2">
        <v>2014</v>
      </c>
      <c r="B84" s="2">
        <v>1653</v>
      </c>
      <c r="C84" s="3" t="s">
        <v>10</v>
      </c>
      <c r="D84" s="4">
        <v>42040</v>
      </c>
      <c r="E84" s="2">
        <v>4866</v>
      </c>
      <c r="F84" s="3" t="s">
        <v>5</v>
      </c>
      <c r="G84" s="3" t="s">
        <v>1</v>
      </c>
      <c r="H84" s="3" t="s">
        <v>4</v>
      </c>
      <c r="I84" s="2">
        <v>1981</v>
      </c>
      <c r="J84" s="2">
        <v>200</v>
      </c>
      <c r="K84" s="2">
        <v>60</v>
      </c>
      <c r="L84" s="2">
        <v>0.7</v>
      </c>
      <c r="M84" s="1">
        <v>12.09</v>
      </c>
      <c r="N84" s="1">
        <v>2.7999999999999998E-4</v>
      </c>
      <c r="O84" s="1">
        <v>0.60499999999999998</v>
      </c>
      <c r="P84" s="1">
        <v>4.3999999999999999E-5</v>
      </c>
      <c r="Q84" s="1">
        <v>0.13164814784531101</v>
      </c>
      <c r="R84" s="1">
        <v>8.6981482008092591E-3</v>
      </c>
    </row>
    <row r="85" spans="1:18" s="5" customFormat="1" x14ac:dyDescent="0.25">
      <c r="A85" s="2">
        <v>2014</v>
      </c>
      <c r="B85" s="2">
        <v>1653</v>
      </c>
      <c r="C85" s="3" t="s">
        <v>10</v>
      </c>
      <c r="D85" s="4">
        <v>42040</v>
      </c>
      <c r="E85" s="2">
        <v>4867</v>
      </c>
      <c r="F85" s="3" t="s">
        <v>2</v>
      </c>
      <c r="G85" s="3" t="s">
        <v>1</v>
      </c>
      <c r="H85" s="3" t="s">
        <v>23</v>
      </c>
      <c r="I85" s="2">
        <v>2014</v>
      </c>
      <c r="J85" s="2">
        <v>200</v>
      </c>
      <c r="K85" s="2">
        <v>59</v>
      </c>
      <c r="L85" s="2">
        <v>0.7</v>
      </c>
      <c r="M85" s="1">
        <v>2.74</v>
      </c>
      <c r="N85" s="1">
        <v>3.6000000000000001E-5</v>
      </c>
      <c r="O85" s="1">
        <v>0.112</v>
      </c>
      <c r="P85" s="1">
        <v>7.9999999999999996E-6</v>
      </c>
      <c r="Q85" s="1">
        <v>2.5275308309964599E-2</v>
      </c>
      <c r="R85" s="1">
        <v>1.0925926052783501E-3</v>
      </c>
    </row>
    <row r="86" spans="1:18" s="5" customFormat="1" x14ac:dyDescent="0.25">
      <c r="A86" s="2">
        <v>2014</v>
      </c>
      <c r="B86" s="2">
        <v>1654</v>
      </c>
      <c r="C86" s="3" t="s">
        <v>10</v>
      </c>
      <c r="D86" s="4">
        <v>42074</v>
      </c>
      <c r="E86" s="2">
        <v>4864</v>
      </c>
      <c r="F86" s="3" t="s">
        <v>5</v>
      </c>
      <c r="G86" s="3" t="s">
        <v>1</v>
      </c>
      <c r="H86" s="3" t="s">
        <v>8</v>
      </c>
      <c r="I86" s="2">
        <v>1999</v>
      </c>
      <c r="J86" s="2">
        <v>200</v>
      </c>
      <c r="K86" s="2">
        <v>110</v>
      </c>
      <c r="L86" s="2">
        <v>0.7</v>
      </c>
      <c r="M86" s="1">
        <v>6.54</v>
      </c>
      <c r="N86" s="1">
        <v>1.4999999999999999E-4</v>
      </c>
      <c r="O86" s="1">
        <v>0.30399999999999999</v>
      </c>
      <c r="P86" s="1">
        <v>2.2099999999999998E-5</v>
      </c>
      <c r="Q86" s="1">
        <v>0.121203701475831</v>
      </c>
      <c r="R86" s="1">
        <v>6.6611107715958103E-3</v>
      </c>
    </row>
    <row r="87" spans="1:18" s="5" customFormat="1" x14ac:dyDescent="0.25">
      <c r="A87" s="2">
        <v>2014</v>
      </c>
      <c r="B87" s="2">
        <v>1654</v>
      </c>
      <c r="C87" s="3" t="s">
        <v>10</v>
      </c>
      <c r="D87" s="4">
        <v>42074</v>
      </c>
      <c r="E87" s="2">
        <v>4865</v>
      </c>
      <c r="F87" s="3" t="s">
        <v>2</v>
      </c>
      <c r="G87" s="3" t="s">
        <v>1</v>
      </c>
      <c r="H87" s="3" t="s">
        <v>28</v>
      </c>
      <c r="I87" s="2">
        <v>2014</v>
      </c>
      <c r="J87" s="2">
        <v>200</v>
      </c>
      <c r="K87" s="2">
        <v>99</v>
      </c>
      <c r="L87" s="2">
        <v>0.7</v>
      </c>
      <c r="M87" s="1">
        <v>2.15</v>
      </c>
      <c r="N87" s="1">
        <v>2.6999999999999999E-5</v>
      </c>
      <c r="O87" s="1">
        <v>8.9999999999999993E-3</v>
      </c>
      <c r="P87" s="1">
        <v>8.9999999999999996E-7</v>
      </c>
      <c r="Q87" s="1">
        <v>3.32597231135104E-2</v>
      </c>
      <c r="R87" s="1">
        <v>1.5124999112306399E-4</v>
      </c>
    </row>
    <row r="88" spans="1:18" s="5" customFormat="1" x14ac:dyDescent="0.25">
      <c r="A88" s="2">
        <v>2014</v>
      </c>
      <c r="B88" s="2">
        <v>1655</v>
      </c>
      <c r="C88" s="3" t="s">
        <v>10</v>
      </c>
      <c r="D88" s="4">
        <v>42041</v>
      </c>
      <c r="E88" s="2">
        <v>4862</v>
      </c>
      <c r="F88" s="3" t="s">
        <v>5</v>
      </c>
      <c r="G88" s="3" t="s">
        <v>1</v>
      </c>
      <c r="H88" s="3" t="s">
        <v>4</v>
      </c>
      <c r="I88" s="2">
        <v>1995</v>
      </c>
      <c r="J88" s="2">
        <v>1000</v>
      </c>
      <c r="K88" s="2">
        <v>92</v>
      </c>
      <c r="L88" s="2">
        <v>0.7</v>
      </c>
      <c r="M88" s="1">
        <v>8.17</v>
      </c>
      <c r="N88" s="1">
        <v>1.9000000000000001E-4</v>
      </c>
      <c r="O88" s="1">
        <v>0.47899999999999998</v>
      </c>
      <c r="P88" s="1">
        <v>3.6100000000000003E-5</v>
      </c>
      <c r="Q88" s="1">
        <v>0.74182098564544796</v>
      </c>
      <c r="R88" s="1">
        <v>6.4754935955487203E-2</v>
      </c>
    </row>
    <row r="89" spans="1:18" s="5" customFormat="1" x14ac:dyDescent="0.25">
      <c r="A89" s="2">
        <v>2014</v>
      </c>
      <c r="B89" s="2">
        <v>1655</v>
      </c>
      <c r="C89" s="3" t="s">
        <v>10</v>
      </c>
      <c r="D89" s="4">
        <v>42041</v>
      </c>
      <c r="E89" s="2">
        <v>4863</v>
      </c>
      <c r="F89" s="3" t="s">
        <v>2</v>
      </c>
      <c r="G89" s="3" t="s">
        <v>1</v>
      </c>
      <c r="H89" s="3" t="s">
        <v>28</v>
      </c>
      <c r="I89" s="2">
        <v>2014</v>
      </c>
      <c r="J89" s="2">
        <v>1000</v>
      </c>
      <c r="K89" s="2">
        <v>103</v>
      </c>
      <c r="L89" s="2">
        <v>0.7</v>
      </c>
      <c r="M89" s="1">
        <v>2.15</v>
      </c>
      <c r="N89" s="1">
        <v>2.6999999999999999E-5</v>
      </c>
      <c r="O89" s="1">
        <v>8.9999999999999993E-3</v>
      </c>
      <c r="P89" s="1">
        <v>3.9999999999999998E-7</v>
      </c>
      <c r="Q89" s="1">
        <v>0.181601084751709</v>
      </c>
      <c r="R89" s="1">
        <v>8.7422835124008596E-4</v>
      </c>
    </row>
    <row r="90" spans="1:18" s="5" customFormat="1" x14ac:dyDescent="0.25">
      <c r="A90" s="2">
        <v>2014</v>
      </c>
      <c r="B90" s="2">
        <v>1656</v>
      </c>
      <c r="C90" s="3" t="s">
        <v>10</v>
      </c>
      <c r="D90" s="4">
        <v>42041</v>
      </c>
      <c r="E90" s="2">
        <v>4860</v>
      </c>
      <c r="F90" s="3" t="s">
        <v>5</v>
      </c>
      <c r="G90" s="3" t="s">
        <v>1</v>
      </c>
      <c r="H90" s="3" t="s">
        <v>4</v>
      </c>
      <c r="I90" s="2">
        <v>1979</v>
      </c>
      <c r="J90" s="2">
        <v>650</v>
      </c>
      <c r="K90" s="2">
        <v>84</v>
      </c>
      <c r="L90" s="2">
        <v>0.7</v>
      </c>
      <c r="M90" s="1">
        <v>12.09</v>
      </c>
      <c r="N90" s="1">
        <v>2.7999999999999998E-4</v>
      </c>
      <c r="O90" s="1">
        <v>0.60499999999999998</v>
      </c>
      <c r="P90" s="1">
        <v>4.3999999999999999E-5</v>
      </c>
      <c r="Q90" s="1">
        <v>0.65090277690224796</v>
      </c>
      <c r="R90" s="1">
        <v>4.7732870534781598E-2</v>
      </c>
    </row>
    <row r="91" spans="1:18" s="5" customFormat="1" x14ac:dyDescent="0.25">
      <c r="A91" s="2">
        <v>2014</v>
      </c>
      <c r="B91" s="2">
        <v>1656</v>
      </c>
      <c r="C91" s="3" t="s">
        <v>10</v>
      </c>
      <c r="D91" s="4">
        <v>42041</v>
      </c>
      <c r="E91" s="2">
        <v>4861</v>
      </c>
      <c r="F91" s="3" t="s">
        <v>2</v>
      </c>
      <c r="G91" s="3" t="s">
        <v>1</v>
      </c>
      <c r="H91" s="3" t="s">
        <v>13</v>
      </c>
      <c r="I91" s="2">
        <v>2014</v>
      </c>
      <c r="J91" s="2">
        <v>650</v>
      </c>
      <c r="K91" s="2">
        <v>105</v>
      </c>
      <c r="L91" s="2">
        <v>0.7</v>
      </c>
      <c r="M91" s="1">
        <v>2.3199999999999998</v>
      </c>
      <c r="N91" s="1">
        <v>3.0000000000000001E-5</v>
      </c>
      <c r="O91" s="1">
        <v>0.112</v>
      </c>
      <c r="P91" s="1">
        <v>7.9999999999999996E-6</v>
      </c>
      <c r="Q91" s="1">
        <v>0.12731046872367299</v>
      </c>
      <c r="R91" s="1">
        <v>7.2673611659480703E-3</v>
      </c>
    </row>
    <row r="92" spans="1:18" s="5" customFormat="1" x14ac:dyDescent="0.25">
      <c r="A92" s="2">
        <v>2014</v>
      </c>
      <c r="B92" s="2">
        <v>1657</v>
      </c>
      <c r="C92" s="3" t="s">
        <v>10</v>
      </c>
      <c r="D92" s="4">
        <v>42068</v>
      </c>
      <c r="E92" s="2">
        <v>4858</v>
      </c>
      <c r="F92" s="3" t="s">
        <v>5</v>
      </c>
      <c r="G92" s="3" t="s">
        <v>1</v>
      </c>
      <c r="H92" s="3" t="s">
        <v>4</v>
      </c>
      <c r="I92" s="2">
        <v>1977</v>
      </c>
      <c r="J92" s="2">
        <v>1000</v>
      </c>
      <c r="K92" s="2">
        <v>80</v>
      </c>
      <c r="L92" s="2">
        <v>0.7</v>
      </c>
      <c r="M92" s="1">
        <v>12.09</v>
      </c>
      <c r="N92" s="1">
        <v>2.7999999999999998E-4</v>
      </c>
      <c r="O92" s="1">
        <v>0.60499999999999998</v>
      </c>
      <c r="P92" s="1">
        <v>4.3999999999999999E-5</v>
      </c>
      <c r="Q92" s="1">
        <v>0.95370370242087599</v>
      </c>
      <c r="R92" s="1">
        <v>6.9938271845833802E-2</v>
      </c>
    </row>
    <row r="93" spans="1:18" s="5" customFormat="1" x14ac:dyDescent="0.25">
      <c r="A93" s="2">
        <v>2014</v>
      </c>
      <c r="B93" s="2">
        <v>1657</v>
      </c>
      <c r="C93" s="3" t="s">
        <v>10</v>
      </c>
      <c r="D93" s="4">
        <v>42068</v>
      </c>
      <c r="E93" s="2">
        <v>4859</v>
      </c>
      <c r="F93" s="3" t="s">
        <v>2</v>
      </c>
      <c r="G93" s="3" t="s">
        <v>1</v>
      </c>
      <c r="H93" s="3" t="s">
        <v>28</v>
      </c>
      <c r="I93" s="2">
        <v>2014</v>
      </c>
      <c r="J93" s="2">
        <v>1000</v>
      </c>
      <c r="K93" s="2">
        <v>85</v>
      </c>
      <c r="L93" s="2">
        <v>0.7</v>
      </c>
      <c r="M93" s="1">
        <v>2.15</v>
      </c>
      <c r="N93" s="1">
        <v>2.6999999999999999E-5</v>
      </c>
      <c r="O93" s="1">
        <v>8.9999999999999993E-3</v>
      </c>
      <c r="P93" s="1">
        <v>8.9999999999999996E-7</v>
      </c>
      <c r="Q93" s="1">
        <v>0.14986497285335301</v>
      </c>
      <c r="R93" s="1">
        <v>8.8541661797648605E-4</v>
      </c>
    </row>
    <row r="94" spans="1:18" s="5" customFormat="1" x14ac:dyDescent="0.25">
      <c r="A94" s="2">
        <v>2014</v>
      </c>
      <c r="B94" s="2">
        <v>1658</v>
      </c>
      <c r="C94" s="3" t="s">
        <v>10</v>
      </c>
      <c r="D94" s="4">
        <v>42068</v>
      </c>
      <c r="E94" s="2">
        <v>4856</v>
      </c>
      <c r="F94" s="3" t="s">
        <v>5</v>
      </c>
      <c r="G94" s="3" t="s">
        <v>1</v>
      </c>
      <c r="H94" s="3" t="s">
        <v>4</v>
      </c>
      <c r="I94" s="2">
        <v>1995</v>
      </c>
      <c r="J94" s="2">
        <v>1500</v>
      </c>
      <c r="K94" s="2">
        <v>120</v>
      </c>
      <c r="L94" s="2">
        <v>0.7</v>
      </c>
      <c r="M94" s="1">
        <v>7.6</v>
      </c>
      <c r="N94" s="1">
        <v>1.8000000000000001E-4</v>
      </c>
      <c r="O94" s="1">
        <v>0.27400000000000002</v>
      </c>
      <c r="P94" s="1">
        <v>1.9899999999999999E-5</v>
      </c>
      <c r="Q94" s="1">
        <v>1.3555555237730601</v>
      </c>
      <c r="R94" s="1">
        <v>7.1222220406581202E-2</v>
      </c>
    </row>
    <row r="95" spans="1:18" s="5" customFormat="1" x14ac:dyDescent="0.25">
      <c r="A95" s="2">
        <v>2014</v>
      </c>
      <c r="B95" s="2">
        <v>1658</v>
      </c>
      <c r="C95" s="3" t="s">
        <v>10</v>
      </c>
      <c r="D95" s="4">
        <v>42068</v>
      </c>
      <c r="E95" s="2">
        <v>4857</v>
      </c>
      <c r="F95" s="3" t="s">
        <v>2</v>
      </c>
      <c r="G95" s="3" t="s">
        <v>1</v>
      </c>
      <c r="H95" s="3" t="s">
        <v>28</v>
      </c>
      <c r="I95" s="2">
        <v>2014</v>
      </c>
      <c r="J95" s="2">
        <v>1500</v>
      </c>
      <c r="K95" s="2">
        <v>140</v>
      </c>
      <c r="L95" s="2">
        <v>0.7</v>
      </c>
      <c r="M95" s="1">
        <v>2.15</v>
      </c>
      <c r="N95" s="1">
        <v>2.6999999999999999E-5</v>
      </c>
      <c r="O95" s="1">
        <v>8.9999999999999993E-3</v>
      </c>
      <c r="P95" s="1">
        <v>3.9999999999999998E-7</v>
      </c>
      <c r="Q95" s="1">
        <v>0.38119213864634</v>
      </c>
      <c r="R95" s="1">
        <v>1.9444443542334601E-3</v>
      </c>
    </row>
    <row r="96" spans="1:18" s="5" customFormat="1" x14ac:dyDescent="0.25">
      <c r="A96" s="2">
        <v>2012</v>
      </c>
      <c r="B96" s="2">
        <v>1659</v>
      </c>
      <c r="C96" s="3" t="s">
        <v>10</v>
      </c>
      <c r="D96" s="4">
        <v>42109</v>
      </c>
      <c r="E96" s="2">
        <v>4854</v>
      </c>
      <c r="F96" s="3" t="s">
        <v>5</v>
      </c>
      <c r="G96" s="3" t="s">
        <v>1</v>
      </c>
      <c r="H96" s="3" t="s">
        <v>4</v>
      </c>
      <c r="I96" s="2">
        <v>1973</v>
      </c>
      <c r="J96" s="2">
        <v>500</v>
      </c>
      <c r="K96" s="2">
        <v>180</v>
      </c>
      <c r="L96" s="2">
        <v>0.7</v>
      </c>
      <c r="M96" s="1">
        <v>11.16</v>
      </c>
      <c r="N96" s="1">
        <v>2.5999999999999998E-4</v>
      </c>
      <c r="O96" s="1">
        <v>0.39600000000000002</v>
      </c>
      <c r="P96" s="1">
        <v>2.8799999999999999E-5</v>
      </c>
      <c r="Q96" s="1">
        <v>0.99166663977213998</v>
      </c>
      <c r="R96" s="1">
        <v>5.1499998307024702E-2</v>
      </c>
    </row>
    <row r="97" spans="1:18" s="5" customFormat="1" x14ac:dyDescent="0.25">
      <c r="A97" s="2">
        <v>2012</v>
      </c>
      <c r="B97" s="2">
        <v>1659</v>
      </c>
      <c r="C97" s="3" t="s">
        <v>10</v>
      </c>
      <c r="D97" s="4">
        <v>42109</v>
      </c>
      <c r="E97" s="2">
        <v>4855</v>
      </c>
      <c r="F97" s="3" t="s">
        <v>2</v>
      </c>
      <c r="G97" s="3" t="s">
        <v>1</v>
      </c>
      <c r="H97" s="3" t="s">
        <v>0</v>
      </c>
      <c r="I97" s="2">
        <v>2015</v>
      </c>
      <c r="J97" s="2">
        <v>500</v>
      </c>
      <c r="K97" s="2">
        <v>195</v>
      </c>
      <c r="L97" s="2">
        <v>0.7</v>
      </c>
      <c r="M97" s="1">
        <v>0.26</v>
      </c>
      <c r="N97" s="1">
        <v>3.5999999999999998E-6</v>
      </c>
      <c r="O97" s="1">
        <v>8.9999999999999993E-3</v>
      </c>
      <c r="P97" s="1">
        <v>2.9999999999999999E-7</v>
      </c>
      <c r="Q97" s="1">
        <v>2.02372674376015E-2</v>
      </c>
      <c r="R97" s="1">
        <v>7.3350690480170001E-4</v>
      </c>
    </row>
    <row r="98" spans="1:18" s="5" customFormat="1" x14ac:dyDescent="0.25">
      <c r="A98" s="2">
        <v>2014</v>
      </c>
      <c r="B98" s="2">
        <v>1660</v>
      </c>
      <c r="C98" s="3" t="s">
        <v>10</v>
      </c>
      <c r="D98" s="4">
        <v>42100</v>
      </c>
      <c r="E98" s="2">
        <v>4852</v>
      </c>
      <c r="F98" s="3" t="s">
        <v>5</v>
      </c>
      <c r="G98" s="3" t="s">
        <v>1</v>
      </c>
      <c r="H98" s="3" t="s">
        <v>4</v>
      </c>
      <c r="I98" s="2">
        <v>1991</v>
      </c>
      <c r="J98" s="2">
        <v>125</v>
      </c>
      <c r="K98" s="2">
        <v>96</v>
      </c>
      <c r="L98" s="2">
        <v>0.7</v>
      </c>
      <c r="M98" s="1">
        <v>8.17</v>
      </c>
      <c r="N98" s="1">
        <v>1.9000000000000001E-4</v>
      </c>
      <c r="O98" s="1">
        <v>0.47899999999999998</v>
      </c>
      <c r="P98" s="1">
        <v>3.6100000000000003E-5</v>
      </c>
      <c r="Q98" s="1">
        <v>8.1805555066983796E-2</v>
      </c>
      <c r="R98" s="1">
        <v>5.6050924650517904E-3</v>
      </c>
    </row>
    <row r="99" spans="1:18" s="5" customFormat="1" x14ac:dyDescent="0.25">
      <c r="A99" s="2">
        <v>2014</v>
      </c>
      <c r="B99" s="2">
        <v>1660</v>
      </c>
      <c r="C99" s="3" t="s">
        <v>10</v>
      </c>
      <c r="D99" s="4">
        <v>42100</v>
      </c>
      <c r="E99" s="2">
        <v>4853</v>
      </c>
      <c r="F99" s="3" t="s">
        <v>2</v>
      </c>
      <c r="G99" s="3" t="s">
        <v>1</v>
      </c>
      <c r="H99" s="3" t="s">
        <v>28</v>
      </c>
      <c r="I99" s="2">
        <v>2013</v>
      </c>
      <c r="J99" s="2">
        <v>125</v>
      </c>
      <c r="K99" s="2">
        <v>115</v>
      </c>
      <c r="L99" s="2">
        <v>0.7</v>
      </c>
      <c r="M99" s="1">
        <v>2.15</v>
      </c>
      <c r="N99" s="1">
        <v>2.6999999999999999E-5</v>
      </c>
      <c r="O99" s="1">
        <v>8.9999999999999993E-3</v>
      </c>
      <c r="P99" s="1">
        <v>3.9999999999999998E-7</v>
      </c>
      <c r="Q99" s="1">
        <v>2.4034590251430801E-2</v>
      </c>
      <c r="R99" s="1">
        <v>1.0259933812364499E-4</v>
      </c>
    </row>
    <row r="100" spans="1:18" s="5" customFormat="1" x14ac:dyDescent="0.25">
      <c r="A100" s="2">
        <v>2014</v>
      </c>
      <c r="B100" s="2">
        <v>1661</v>
      </c>
      <c r="C100" s="3" t="s">
        <v>10</v>
      </c>
      <c r="D100" s="4">
        <v>42069</v>
      </c>
      <c r="E100" s="2">
        <v>4850</v>
      </c>
      <c r="F100" s="3" t="s">
        <v>5</v>
      </c>
      <c r="G100" s="3" t="s">
        <v>1</v>
      </c>
      <c r="H100" s="3" t="s">
        <v>4</v>
      </c>
      <c r="I100" s="2">
        <v>1980</v>
      </c>
      <c r="J100" s="2">
        <v>100</v>
      </c>
      <c r="K100" s="2">
        <v>77</v>
      </c>
      <c r="L100" s="2">
        <v>0.7</v>
      </c>
      <c r="M100" s="1">
        <v>12.09</v>
      </c>
      <c r="N100" s="1">
        <v>2.7999999999999998E-4</v>
      </c>
      <c r="O100" s="1">
        <v>0.60499999999999998</v>
      </c>
      <c r="P100" s="1">
        <v>4.3999999999999999E-5</v>
      </c>
      <c r="Q100" s="1">
        <v>7.8318981227583503E-2</v>
      </c>
      <c r="R100" s="1">
        <v>4.6140586846837696E-3</v>
      </c>
    </row>
    <row r="101" spans="1:18" s="5" customFormat="1" x14ac:dyDescent="0.25">
      <c r="A101" s="2">
        <v>2014</v>
      </c>
      <c r="B101" s="2">
        <v>1661</v>
      </c>
      <c r="C101" s="3" t="s">
        <v>10</v>
      </c>
      <c r="D101" s="4">
        <v>42069</v>
      </c>
      <c r="E101" s="2">
        <v>4851</v>
      </c>
      <c r="F101" s="3" t="s">
        <v>2</v>
      </c>
      <c r="G101" s="3" t="s">
        <v>1</v>
      </c>
      <c r="H101" s="3" t="s">
        <v>28</v>
      </c>
      <c r="I101" s="2">
        <v>2014</v>
      </c>
      <c r="J101" s="2">
        <v>100</v>
      </c>
      <c r="K101" s="2">
        <v>90</v>
      </c>
      <c r="L101" s="2">
        <v>0.7</v>
      </c>
      <c r="M101" s="1">
        <v>2.15</v>
      </c>
      <c r="N101" s="1">
        <v>2.6999999999999999E-5</v>
      </c>
      <c r="O101" s="1">
        <v>8.9999999999999993E-3</v>
      </c>
      <c r="P101" s="1">
        <v>8.9999999999999996E-7</v>
      </c>
      <c r="Q101" s="1">
        <v>1.5024305962124999E-2</v>
      </c>
      <c r="R101" s="1">
        <v>6.5624996105086497E-5</v>
      </c>
    </row>
    <row r="102" spans="1:18" s="5" customFormat="1" x14ac:dyDescent="0.25">
      <c r="A102" s="2">
        <v>2014</v>
      </c>
      <c r="B102" s="2">
        <v>1662</v>
      </c>
      <c r="C102" s="3" t="s">
        <v>10</v>
      </c>
      <c r="D102" s="4">
        <v>42100</v>
      </c>
      <c r="E102" s="2">
        <v>4848</v>
      </c>
      <c r="F102" s="3" t="s">
        <v>5</v>
      </c>
      <c r="G102" s="3" t="s">
        <v>1</v>
      </c>
      <c r="H102" s="3" t="s">
        <v>4</v>
      </c>
      <c r="I102" s="2">
        <v>1978</v>
      </c>
      <c r="J102" s="2">
        <v>100</v>
      </c>
      <c r="K102" s="2">
        <v>62</v>
      </c>
      <c r="L102" s="2">
        <v>0.7</v>
      </c>
      <c r="M102" s="1">
        <v>12.09</v>
      </c>
      <c r="N102" s="1">
        <v>2.7999999999999998E-4</v>
      </c>
      <c r="O102" s="1">
        <v>0.60499999999999998</v>
      </c>
      <c r="P102" s="1">
        <v>4.3999999999999999E-5</v>
      </c>
      <c r="Q102" s="1">
        <v>6.3329938069760602E-2</v>
      </c>
      <c r="R102" s="1">
        <v>3.75731484881532E-3</v>
      </c>
    </row>
    <row r="103" spans="1:18" s="5" customFormat="1" x14ac:dyDescent="0.25">
      <c r="A103" s="2">
        <v>2014</v>
      </c>
      <c r="B103" s="2">
        <v>1662</v>
      </c>
      <c r="C103" s="3" t="s">
        <v>10</v>
      </c>
      <c r="D103" s="4">
        <v>42100</v>
      </c>
      <c r="E103" s="2">
        <v>4849</v>
      </c>
      <c r="F103" s="3" t="s">
        <v>2</v>
      </c>
      <c r="G103" s="3" t="s">
        <v>1</v>
      </c>
      <c r="H103" s="3" t="s">
        <v>28</v>
      </c>
      <c r="I103" s="2">
        <v>2012</v>
      </c>
      <c r="J103" s="2">
        <v>100</v>
      </c>
      <c r="K103" s="2">
        <v>85</v>
      </c>
      <c r="L103" s="2">
        <v>0.7</v>
      </c>
      <c r="M103" s="1">
        <v>2.15</v>
      </c>
      <c r="N103" s="1">
        <v>2.6999999999999999E-5</v>
      </c>
      <c r="O103" s="1">
        <v>8.9999999999999993E-3</v>
      </c>
      <c r="P103" s="1">
        <v>8.9999999999999996E-7</v>
      </c>
      <c r="Q103" s="1">
        <v>1.41896222975625E-2</v>
      </c>
      <c r="R103" s="1">
        <v>6.1979162988137198E-5</v>
      </c>
    </row>
    <row r="104" spans="1:18" s="5" customFormat="1" x14ac:dyDescent="0.25">
      <c r="A104" s="2">
        <v>2014</v>
      </c>
      <c r="B104" s="2">
        <v>1663</v>
      </c>
      <c r="C104" s="3" t="s">
        <v>16</v>
      </c>
      <c r="D104" s="4">
        <v>42037</v>
      </c>
      <c r="E104" s="2">
        <v>4700</v>
      </c>
      <c r="F104" s="3" t="s">
        <v>5</v>
      </c>
      <c r="G104" s="3" t="s">
        <v>1</v>
      </c>
      <c r="H104" s="3" t="s">
        <v>4</v>
      </c>
      <c r="I104" s="2">
        <v>1996</v>
      </c>
      <c r="J104" s="2">
        <v>600</v>
      </c>
      <c r="K104" s="2">
        <v>95</v>
      </c>
      <c r="L104" s="2">
        <v>0.7</v>
      </c>
      <c r="M104" s="1">
        <v>8.17</v>
      </c>
      <c r="N104" s="1">
        <v>1.9000000000000001E-4</v>
      </c>
      <c r="O104" s="1">
        <v>0.47899999999999998</v>
      </c>
      <c r="P104" s="1">
        <v>3.6100000000000003E-5</v>
      </c>
      <c r="Q104" s="1">
        <v>0.45960648023685402</v>
      </c>
      <c r="R104" s="1">
        <v>4.0119905972421398E-2</v>
      </c>
    </row>
    <row r="105" spans="1:18" s="5" customFormat="1" x14ac:dyDescent="0.25">
      <c r="A105" s="2">
        <v>2014</v>
      </c>
      <c r="B105" s="2">
        <v>1663</v>
      </c>
      <c r="C105" s="3" t="s">
        <v>16</v>
      </c>
      <c r="D105" s="4">
        <v>42037</v>
      </c>
      <c r="E105" s="2">
        <v>4702</v>
      </c>
      <c r="F105" s="3" t="s">
        <v>2</v>
      </c>
      <c r="G105" s="3" t="s">
        <v>1</v>
      </c>
      <c r="H105" s="3" t="s">
        <v>28</v>
      </c>
      <c r="I105" s="2">
        <v>2014</v>
      </c>
      <c r="J105" s="2">
        <v>600</v>
      </c>
      <c r="K105" s="2">
        <v>99</v>
      </c>
      <c r="L105" s="2">
        <v>0.7</v>
      </c>
      <c r="M105" s="1">
        <v>2.15</v>
      </c>
      <c r="N105" s="1">
        <v>2.6999999999999999E-5</v>
      </c>
      <c r="O105" s="1">
        <v>8.9999999999999993E-3</v>
      </c>
      <c r="P105" s="1">
        <v>8.9999999999999996E-7</v>
      </c>
      <c r="Q105" s="1">
        <v>0.102254169302555</v>
      </c>
      <c r="R105" s="1">
        <v>5.3624996967167296E-4</v>
      </c>
    </row>
    <row r="106" spans="1:18" s="5" customFormat="1" x14ac:dyDescent="0.25">
      <c r="A106" s="2">
        <v>2014</v>
      </c>
      <c r="B106" s="2">
        <v>1664</v>
      </c>
      <c r="C106" s="3" t="s">
        <v>16</v>
      </c>
      <c r="D106" s="4">
        <v>42010</v>
      </c>
      <c r="E106" s="2">
        <v>4698</v>
      </c>
      <c r="F106" s="3" t="s">
        <v>5</v>
      </c>
      <c r="G106" s="3" t="s">
        <v>1</v>
      </c>
      <c r="H106" s="3" t="s">
        <v>4</v>
      </c>
      <c r="I106" s="2">
        <v>1978</v>
      </c>
      <c r="J106" s="2">
        <v>700</v>
      </c>
      <c r="K106" s="2">
        <v>300</v>
      </c>
      <c r="L106" s="2">
        <v>0.7</v>
      </c>
      <c r="M106" s="1">
        <v>11.16</v>
      </c>
      <c r="N106" s="1">
        <v>2.5999999999999998E-4</v>
      </c>
      <c r="O106" s="1">
        <v>0.39600000000000002</v>
      </c>
      <c r="P106" s="1">
        <v>2.8799999999999999E-5</v>
      </c>
      <c r="Q106" s="1">
        <v>2.3138888261349901</v>
      </c>
      <c r="R106" s="1">
        <v>0.120166662716391</v>
      </c>
    </row>
    <row r="107" spans="1:18" s="5" customFormat="1" x14ac:dyDescent="0.25">
      <c r="A107" s="2">
        <v>2014</v>
      </c>
      <c r="B107" s="2">
        <v>1664</v>
      </c>
      <c r="C107" s="3" t="s">
        <v>16</v>
      </c>
      <c r="D107" s="4">
        <v>42010</v>
      </c>
      <c r="E107" s="2">
        <v>4699</v>
      </c>
      <c r="F107" s="3" t="s">
        <v>2</v>
      </c>
      <c r="G107" s="3" t="s">
        <v>1</v>
      </c>
      <c r="H107" s="3" t="s">
        <v>28</v>
      </c>
      <c r="I107" s="2">
        <v>2014</v>
      </c>
      <c r="J107" s="2">
        <v>700</v>
      </c>
      <c r="K107" s="2">
        <v>115</v>
      </c>
      <c r="L107" s="2">
        <v>0.7</v>
      </c>
      <c r="M107" s="1">
        <v>2.15</v>
      </c>
      <c r="N107" s="1">
        <v>2.6999999999999999E-5</v>
      </c>
      <c r="O107" s="1">
        <v>8.9999999999999993E-3</v>
      </c>
      <c r="P107" s="1">
        <v>3.9999999999999998E-7</v>
      </c>
      <c r="Q107" s="1">
        <v>0.139415319917363</v>
      </c>
      <c r="R107" s="1">
        <v>6.4598762027118998E-4</v>
      </c>
    </row>
    <row r="108" spans="1:18" s="5" customFormat="1" x14ac:dyDescent="0.25">
      <c r="A108" s="2">
        <v>2014</v>
      </c>
      <c r="B108" s="2">
        <v>1665</v>
      </c>
      <c r="C108" s="3" t="s">
        <v>16</v>
      </c>
      <c r="D108" s="4">
        <v>42010</v>
      </c>
      <c r="E108" s="2">
        <v>4696</v>
      </c>
      <c r="F108" s="3" t="s">
        <v>5</v>
      </c>
      <c r="G108" s="3" t="s">
        <v>1</v>
      </c>
      <c r="H108" s="3" t="s">
        <v>4</v>
      </c>
      <c r="I108" s="2">
        <v>1979</v>
      </c>
      <c r="J108" s="2">
        <v>350</v>
      </c>
      <c r="K108" s="2">
        <v>216</v>
      </c>
      <c r="L108" s="2">
        <v>0.7</v>
      </c>
      <c r="M108" s="1">
        <v>11.16</v>
      </c>
      <c r="N108" s="1">
        <v>2.5999999999999998E-4</v>
      </c>
      <c r="O108" s="1">
        <v>0.39600000000000002</v>
      </c>
      <c r="P108" s="1">
        <v>2.8799999999999999E-5</v>
      </c>
      <c r="Q108" s="1">
        <v>0.83299997740859799</v>
      </c>
      <c r="R108" s="1">
        <v>4.32599985779007E-2</v>
      </c>
    </row>
    <row r="109" spans="1:18" s="5" customFormat="1" x14ac:dyDescent="0.25">
      <c r="A109" s="2">
        <v>2014</v>
      </c>
      <c r="B109" s="2">
        <v>1665</v>
      </c>
      <c r="C109" s="3" t="s">
        <v>16</v>
      </c>
      <c r="D109" s="4">
        <v>42010</v>
      </c>
      <c r="E109" s="2">
        <v>4697</v>
      </c>
      <c r="F109" s="3" t="s">
        <v>2</v>
      </c>
      <c r="G109" s="3" t="s">
        <v>1</v>
      </c>
      <c r="H109" s="3" t="s">
        <v>28</v>
      </c>
      <c r="I109" s="2">
        <v>2014</v>
      </c>
      <c r="J109" s="2">
        <v>350</v>
      </c>
      <c r="K109" s="2">
        <v>115</v>
      </c>
      <c r="L109" s="2">
        <v>0.7</v>
      </c>
      <c r="M109" s="1">
        <v>2.15</v>
      </c>
      <c r="N109" s="1">
        <v>2.6999999999999999E-5</v>
      </c>
      <c r="O109" s="1">
        <v>8.9999999999999993E-3</v>
      </c>
      <c r="P109" s="1">
        <v>3.9999999999999998E-7</v>
      </c>
      <c r="Q109" s="1">
        <v>6.8240212064531403E-2</v>
      </c>
      <c r="R109" s="1">
        <v>3.0125384111596699E-4</v>
      </c>
    </row>
    <row r="110" spans="1:18" s="5" customFormat="1" x14ac:dyDescent="0.25">
      <c r="A110" s="2">
        <v>2014</v>
      </c>
      <c r="B110" s="2">
        <v>1666</v>
      </c>
      <c r="C110" s="3" t="s">
        <v>16</v>
      </c>
      <c r="D110" s="4">
        <v>42018</v>
      </c>
      <c r="E110" s="2">
        <v>4694</v>
      </c>
      <c r="F110" s="3" t="s">
        <v>5</v>
      </c>
      <c r="G110" s="3" t="s">
        <v>1</v>
      </c>
      <c r="H110" s="3" t="s">
        <v>8</v>
      </c>
      <c r="I110" s="2">
        <v>1999</v>
      </c>
      <c r="J110" s="2">
        <v>300</v>
      </c>
      <c r="K110" s="2">
        <v>100</v>
      </c>
      <c r="L110" s="2">
        <v>0.7</v>
      </c>
      <c r="M110" s="1">
        <v>6.54</v>
      </c>
      <c r="N110" s="1">
        <v>1.4999999999999999E-4</v>
      </c>
      <c r="O110" s="1">
        <v>0.30399999999999999</v>
      </c>
      <c r="P110" s="1">
        <v>2.2099999999999998E-5</v>
      </c>
      <c r="Q110" s="1">
        <v>0.17222221939579399</v>
      </c>
      <c r="R110" s="1">
        <v>1.01064809600768E-2</v>
      </c>
    </row>
    <row r="111" spans="1:18" s="5" customFormat="1" x14ac:dyDescent="0.25">
      <c r="A111" s="2">
        <v>2014</v>
      </c>
      <c r="B111" s="2">
        <v>1666</v>
      </c>
      <c r="C111" s="3" t="s">
        <v>16</v>
      </c>
      <c r="D111" s="4">
        <v>42018</v>
      </c>
      <c r="E111" s="2">
        <v>4695</v>
      </c>
      <c r="F111" s="3" t="s">
        <v>2</v>
      </c>
      <c r="G111" s="3" t="s">
        <v>1</v>
      </c>
      <c r="H111" s="3" t="s">
        <v>28</v>
      </c>
      <c r="I111" s="2">
        <v>2014</v>
      </c>
      <c r="J111" s="2">
        <v>300</v>
      </c>
      <c r="K111" s="2">
        <v>115</v>
      </c>
      <c r="L111" s="2">
        <v>0.7</v>
      </c>
      <c r="M111" s="1">
        <v>2.15</v>
      </c>
      <c r="N111" s="1">
        <v>2.6999999999999999E-5</v>
      </c>
      <c r="O111" s="1">
        <v>8.9999999999999993E-3</v>
      </c>
      <c r="P111" s="1">
        <v>3.9999999999999998E-7</v>
      </c>
      <c r="Q111" s="1">
        <v>5.83119228437841E-2</v>
      </c>
      <c r="R111" s="1">
        <v>2.5555554107658802E-4</v>
      </c>
    </row>
    <row r="112" spans="1:18" s="5" customFormat="1" x14ac:dyDescent="0.25">
      <c r="A112" s="2">
        <v>2014</v>
      </c>
      <c r="B112" s="2">
        <v>1668</v>
      </c>
      <c r="C112" s="3" t="s">
        <v>16</v>
      </c>
      <c r="D112" s="4">
        <v>42026</v>
      </c>
      <c r="E112" s="2">
        <v>4690</v>
      </c>
      <c r="F112" s="3" t="s">
        <v>5</v>
      </c>
      <c r="G112" s="3" t="s">
        <v>1</v>
      </c>
      <c r="H112" s="3" t="s">
        <v>4</v>
      </c>
      <c r="I112" s="2">
        <v>1990</v>
      </c>
      <c r="J112" s="2">
        <v>300</v>
      </c>
      <c r="K112" s="2">
        <v>80</v>
      </c>
      <c r="L112" s="2">
        <v>0.7</v>
      </c>
      <c r="M112" s="1">
        <v>8.17</v>
      </c>
      <c r="N112" s="1">
        <v>1.9000000000000001E-4</v>
      </c>
      <c r="O112" s="1">
        <v>0.47899999999999998</v>
      </c>
      <c r="P112" s="1">
        <v>3.6100000000000003E-5</v>
      </c>
      <c r="Q112" s="1">
        <v>0.18190740670744801</v>
      </c>
      <c r="R112" s="1">
        <v>1.46864810128187E-2</v>
      </c>
    </row>
    <row r="113" spans="1:18" s="5" customFormat="1" x14ac:dyDescent="0.25">
      <c r="A113" s="2">
        <v>2014</v>
      </c>
      <c r="B113" s="2">
        <v>1668</v>
      </c>
      <c r="C113" s="3" t="s">
        <v>16</v>
      </c>
      <c r="D113" s="4">
        <v>42026</v>
      </c>
      <c r="E113" s="2">
        <v>4691</v>
      </c>
      <c r="F113" s="3" t="s">
        <v>2</v>
      </c>
      <c r="G113" s="3" t="s">
        <v>1</v>
      </c>
      <c r="H113" s="3" t="s">
        <v>28</v>
      </c>
      <c r="I113" s="2">
        <v>2013</v>
      </c>
      <c r="J113" s="2">
        <v>300</v>
      </c>
      <c r="K113" s="2">
        <v>85</v>
      </c>
      <c r="L113" s="2">
        <v>0.7</v>
      </c>
      <c r="M113" s="1">
        <v>2.15</v>
      </c>
      <c r="N113" s="1">
        <v>2.6999999999999999E-5</v>
      </c>
      <c r="O113" s="1">
        <v>8.9999999999999993E-3</v>
      </c>
      <c r="P113" s="1">
        <v>8.9999999999999996E-7</v>
      </c>
      <c r="Q113" s="1">
        <v>4.3100116884536098E-2</v>
      </c>
      <c r="R113" s="1">
        <v>2.03645821504086E-4</v>
      </c>
    </row>
    <row r="114" spans="1:18" s="5" customFormat="1" x14ac:dyDescent="0.25">
      <c r="A114" s="2">
        <v>2014</v>
      </c>
      <c r="B114" s="2">
        <v>1669</v>
      </c>
      <c r="C114" s="3" t="s">
        <v>16</v>
      </c>
      <c r="D114" s="4">
        <v>42030</v>
      </c>
      <c r="E114" s="2">
        <v>4688</v>
      </c>
      <c r="F114" s="3" t="s">
        <v>5</v>
      </c>
      <c r="G114" s="3" t="s">
        <v>1</v>
      </c>
      <c r="H114" s="3" t="s">
        <v>4</v>
      </c>
      <c r="I114" s="2">
        <v>1976</v>
      </c>
      <c r="J114" s="2">
        <v>500</v>
      </c>
      <c r="K114" s="2">
        <v>186</v>
      </c>
      <c r="L114" s="2">
        <v>0.7</v>
      </c>
      <c r="M114" s="1">
        <v>11.16</v>
      </c>
      <c r="N114" s="1">
        <v>2.5999999999999998E-4</v>
      </c>
      <c r="O114" s="1">
        <v>0.39600000000000002</v>
      </c>
      <c r="P114" s="1">
        <v>2.8799999999999999E-5</v>
      </c>
      <c r="Q114" s="1">
        <v>1.0247221944312099</v>
      </c>
      <c r="R114" s="1">
        <v>5.32166649172588E-2</v>
      </c>
    </row>
    <row r="115" spans="1:18" s="5" customFormat="1" x14ac:dyDescent="0.25">
      <c r="A115" s="2">
        <v>2014</v>
      </c>
      <c r="B115" s="2">
        <v>1669</v>
      </c>
      <c r="C115" s="3" t="s">
        <v>16</v>
      </c>
      <c r="D115" s="4">
        <v>42030</v>
      </c>
      <c r="E115" s="2">
        <v>4689</v>
      </c>
      <c r="F115" s="3" t="s">
        <v>2</v>
      </c>
      <c r="G115" s="3" t="s">
        <v>1</v>
      </c>
      <c r="H115" s="3" t="s">
        <v>28</v>
      </c>
      <c r="I115" s="2">
        <v>2014</v>
      </c>
      <c r="J115" s="2">
        <v>500</v>
      </c>
      <c r="K115" s="2">
        <v>100</v>
      </c>
      <c r="L115" s="2">
        <v>0.7</v>
      </c>
      <c r="M115" s="1">
        <v>2.15</v>
      </c>
      <c r="N115" s="1">
        <v>2.6999999999999999E-5</v>
      </c>
      <c r="O115" s="1">
        <v>8.9999999999999993E-3</v>
      </c>
      <c r="P115" s="1">
        <v>3.9999999999999998E-7</v>
      </c>
      <c r="Q115" s="1">
        <v>8.55516997576167E-2</v>
      </c>
      <c r="R115" s="1">
        <v>3.8580244806932598E-4</v>
      </c>
    </row>
    <row r="116" spans="1:18" x14ac:dyDescent="0.25">
      <c r="A116" s="11">
        <v>2014</v>
      </c>
      <c r="B116" s="11">
        <v>1671</v>
      </c>
      <c r="C116" s="12" t="s">
        <v>16</v>
      </c>
      <c r="D116" s="13">
        <v>42087</v>
      </c>
      <c r="E116" s="11">
        <v>4768</v>
      </c>
      <c r="F116" s="12" t="s">
        <v>5</v>
      </c>
      <c r="G116" s="12" t="s">
        <v>1</v>
      </c>
      <c r="H116" s="12" t="s">
        <v>4</v>
      </c>
      <c r="I116" s="11">
        <v>1979</v>
      </c>
      <c r="J116" s="11">
        <v>800</v>
      </c>
      <c r="K116" s="11">
        <v>70</v>
      </c>
      <c r="L116" s="11">
        <v>0.7</v>
      </c>
      <c r="M116" s="14">
        <v>12.09</v>
      </c>
      <c r="N116" s="14">
        <v>2.7999999999999998E-4</v>
      </c>
      <c r="O116" s="14">
        <v>0.60499999999999998</v>
      </c>
      <c r="P116" s="14">
        <v>4.3999999999999999E-5</v>
      </c>
      <c r="Q116" s="14">
        <v>0.66759259169461305</v>
      </c>
      <c r="R116" s="14">
        <v>4.89567902920836E-2</v>
      </c>
    </row>
    <row r="117" spans="1:18" x14ac:dyDescent="0.25">
      <c r="A117" s="11">
        <v>2014</v>
      </c>
      <c r="B117" s="11">
        <v>1671</v>
      </c>
      <c r="C117" s="12" t="s">
        <v>16</v>
      </c>
      <c r="D117" s="13">
        <v>42087</v>
      </c>
      <c r="E117" s="11">
        <v>4767</v>
      </c>
      <c r="F117" s="12" t="s">
        <v>5</v>
      </c>
      <c r="G117" s="12" t="s">
        <v>1</v>
      </c>
      <c r="H117" s="12" t="s">
        <v>4</v>
      </c>
      <c r="I117" s="11">
        <v>1978</v>
      </c>
      <c r="J117" s="11">
        <v>800</v>
      </c>
      <c r="K117" s="11">
        <v>80</v>
      </c>
      <c r="L117" s="11">
        <v>0.7</v>
      </c>
      <c r="M117" s="14">
        <v>12.09</v>
      </c>
      <c r="N117" s="14">
        <v>2.7999999999999998E-4</v>
      </c>
      <c r="O117" s="14">
        <v>0.60499999999999998</v>
      </c>
      <c r="P117" s="14">
        <v>4.3999999999999999E-5</v>
      </c>
      <c r="Q117" s="14">
        <v>0.76296296193670099</v>
      </c>
      <c r="R117" s="14">
        <v>5.5950617476666999E-2</v>
      </c>
    </row>
    <row r="118" spans="1:18" s="5" customFormat="1" x14ac:dyDescent="0.25">
      <c r="A118" s="2">
        <v>2014</v>
      </c>
      <c r="B118" s="2">
        <v>1671</v>
      </c>
      <c r="C118" s="3" t="s">
        <v>16</v>
      </c>
      <c r="D118" s="4">
        <v>42087</v>
      </c>
      <c r="E118" s="2">
        <v>4769</v>
      </c>
      <c r="F118" s="3" t="s">
        <v>2</v>
      </c>
      <c r="G118" s="3" t="s">
        <v>1</v>
      </c>
      <c r="H118" s="3" t="s">
        <v>28</v>
      </c>
      <c r="I118" s="2">
        <v>2014</v>
      </c>
      <c r="J118" s="2">
        <v>800</v>
      </c>
      <c r="K118" s="2">
        <v>100</v>
      </c>
      <c r="L118" s="2">
        <v>0.7</v>
      </c>
      <c r="M118" s="1">
        <v>2.15</v>
      </c>
      <c r="N118" s="1">
        <v>2.6999999999999999E-5</v>
      </c>
      <c r="O118" s="1">
        <v>8.9999999999999993E-3</v>
      </c>
      <c r="P118" s="1">
        <v>3.9999999999999998E-7</v>
      </c>
      <c r="Q118" s="1">
        <v>0.139382719573827</v>
      </c>
      <c r="R118" s="1">
        <v>6.5432095375004E-4</v>
      </c>
    </row>
    <row r="119" spans="1:18" s="5" customFormat="1" x14ac:dyDescent="0.25">
      <c r="A119" s="11">
        <v>2014</v>
      </c>
      <c r="B119" s="11">
        <v>1672</v>
      </c>
      <c r="C119" s="12" t="s">
        <v>16</v>
      </c>
      <c r="D119" s="13">
        <v>42052</v>
      </c>
      <c r="E119" s="11">
        <v>4812</v>
      </c>
      <c r="F119" s="12" t="s">
        <v>5</v>
      </c>
      <c r="G119" s="12" t="s">
        <v>1</v>
      </c>
      <c r="H119" s="12" t="s">
        <v>4</v>
      </c>
      <c r="I119" s="11">
        <v>1972</v>
      </c>
      <c r="J119" s="11">
        <v>112</v>
      </c>
      <c r="K119" s="11">
        <v>121</v>
      </c>
      <c r="L119" s="11">
        <v>0.7</v>
      </c>
      <c r="M119" s="14">
        <v>11.16</v>
      </c>
      <c r="N119" s="14">
        <v>2.5999999999999998E-4</v>
      </c>
      <c r="O119" s="14">
        <v>0.39600000000000002</v>
      </c>
      <c r="P119" s="14">
        <v>2.8799999999999999E-5</v>
      </c>
      <c r="Q119" s="14">
        <v>0.13100935522465099</v>
      </c>
      <c r="R119" s="14">
        <v>5.7261715693267398E-3</v>
      </c>
    </row>
    <row r="120" spans="1:18" s="5" customFormat="1" x14ac:dyDescent="0.25">
      <c r="A120" s="11">
        <v>2014</v>
      </c>
      <c r="B120" s="11">
        <v>1672</v>
      </c>
      <c r="C120" s="12" t="s">
        <v>16</v>
      </c>
      <c r="D120" s="13">
        <v>42052</v>
      </c>
      <c r="E120" s="11">
        <v>4813</v>
      </c>
      <c r="F120" s="12" t="s">
        <v>5</v>
      </c>
      <c r="G120" s="12" t="s">
        <v>1</v>
      </c>
      <c r="H120" s="12" t="s">
        <v>4</v>
      </c>
      <c r="I120" s="11">
        <v>1977</v>
      </c>
      <c r="J120" s="11">
        <v>113</v>
      </c>
      <c r="K120" s="11">
        <v>120</v>
      </c>
      <c r="L120" s="11">
        <v>0.7</v>
      </c>
      <c r="M120" s="14">
        <v>11.16</v>
      </c>
      <c r="N120" s="14">
        <v>2.5999999999999998E-4</v>
      </c>
      <c r="O120" s="14">
        <v>0.39600000000000002</v>
      </c>
      <c r="P120" s="14">
        <v>2.8799999999999999E-5</v>
      </c>
      <c r="Q120" s="14">
        <v>0.12967754067467499</v>
      </c>
      <c r="R120" s="14">
        <v>5.57346117622566E-3</v>
      </c>
    </row>
    <row r="121" spans="1:18" s="5" customFormat="1" x14ac:dyDescent="0.25">
      <c r="A121" s="2">
        <v>2014</v>
      </c>
      <c r="B121" s="2">
        <v>1672</v>
      </c>
      <c r="C121" s="3" t="s">
        <v>16</v>
      </c>
      <c r="D121" s="4">
        <v>42052</v>
      </c>
      <c r="E121" s="2">
        <v>4814</v>
      </c>
      <c r="F121" s="3" t="s">
        <v>2</v>
      </c>
      <c r="G121" s="3" t="s">
        <v>1</v>
      </c>
      <c r="H121" s="3" t="s">
        <v>28</v>
      </c>
      <c r="I121" s="2">
        <v>2014</v>
      </c>
      <c r="J121" s="2">
        <v>225</v>
      </c>
      <c r="K121" s="2">
        <v>140</v>
      </c>
      <c r="L121" s="2">
        <v>0.7</v>
      </c>
      <c r="M121" s="1">
        <v>2.15</v>
      </c>
      <c r="N121" s="1">
        <v>2.6999999999999999E-5</v>
      </c>
      <c r="O121" s="1">
        <v>8.9999999999999993E-3</v>
      </c>
      <c r="P121" s="1">
        <v>3.9999999999999998E-7</v>
      </c>
      <c r="Q121" s="1">
        <v>5.29952271111441E-2</v>
      </c>
      <c r="R121" s="1">
        <v>2.29687486799556E-4</v>
      </c>
    </row>
    <row r="122" spans="1:18" s="5" customFormat="1" x14ac:dyDescent="0.25">
      <c r="A122" s="11">
        <v>2014</v>
      </c>
      <c r="B122" s="11">
        <v>1673</v>
      </c>
      <c r="C122" s="12" t="s">
        <v>16</v>
      </c>
      <c r="D122" s="13">
        <v>42072</v>
      </c>
      <c r="E122" s="11">
        <v>4823</v>
      </c>
      <c r="F122" s="12" t="s">
        <v>5</v>
      </c>
      <c r="G122" s="12" t="s">
        <v>1</v>
      </c>
      <c r="H122" s="12" t="s">
        <v>4</v>
      </c>
      <c r="I122" s="11">
        <v>1966</v>
      </c>
      <c r="J122" s="11">
        <v>100</v>
      </c>
      <c r="K122" s="11">
        <v>59</v>
      </c>
      <c r="L122" s="11">
        <v>0.7</v>
      </c>
      <c r="M122" s="14">
        <v>12.09</v>
      </c>
      <c r="N122" s="14">
        <v>2.7999999999999998E-4</v>
      </c>
      <c r="O122" s="14">
        <v>0.60499999999999998</v>
      </c>
      <c r="P122" s="14">
        <v>4.3999999999999999E-5</v>
      </c>
      <c r="Q122" s="14">
        <v>6.1795215872110502E-2</v>
      </c>
      <c r="R122" s="14">
        <v>3.8158796597688501E-3</v>
      </c>
    </row>
    <row r="123" spans="1:18" s="5" customFormat="1" x14ac:dyDescent="0.25">
      <c r="A123" s="11">
        <v>2014</v>
      </c>
      <c r="B123" s="11">
        <v>1673</v>
      </c>
      <c r="C123" s="12" t="s">
        <v>16</v>
      </c>
      <c r="D123" s="13">
        <v>42072</v>
      </c>
      <c r="E123" s="11">
        <v>4825</v>
      </c>
      <c r="F123" s="12" t="s">
        <v>5</v>
      </c>
      <c r="G123" s="12" t="s">
        <v>1</v>
      </c>
      <c r="H123" s="12" t="s">
        <v>4</v>
      </c>
      <c r="I123" s="11">
        <v>1964</v>
      </c>
      <c r="J123" s="11">
        <v>200</v>
      </c>
      <c r="K123" s="11">
        <v>61</v>
      </c>
      <c r="L123" s="11">
        <v>0.7</v>
      </c>
      <c r="M123" s="14">
        <v>12.09</v>
      </c>
      <c r="N123" s="14">
        <v>2.7999999999999998E-4</v>
      </c>
      <c r="O123" s="14">
        <v>0.60499999999999998</v>
      </c>
      <c r="P123" s="14">
        <v>4.3999999999999999E-5</v>
      </c>
      <c r="Q123" s="14">
        <v>0.142804012124536</v>
      </c>
      <c r="R123" s="14">
        <v>1.02513889294441E-2</v>
      </c>
    </row>
    <row r="124" spans="1:18" s="5" customFormat="1" x14ac:dyDescent="0.25">
      <c r="A124" s="2">
        <v>2014</v>
      </c>
      <c r="B124" s="2">
        <v>1673</v>
      </c>
      <c r="C124" s="3" t="s">
        <v>16</v>
      </c>
      <c r="D124" s="4">
        <v>42072</v>
      </c>
      <c r="E124" s="2">
        <v>4824</v>
      </c>
      <c r="F124" s="3" t="s">
        <v>2</v>
      </c>
      <c r="G124" s="3" t="s">
        <v>1</v>
      </c>
      <c r="H124" s="3" t="s">
        <v>0</v>
      </c>
      <c r="I124" s="2">
        <v>2014</v>
      </c>
      <c r="J124" s="2">
        <v>200</v>
      </c>
      <c r="K124" s="2">
        <v>74</v>
      </c>
      <c r="L124" s="2">
        <v>0.7</v>
      </c>
      <c r="M124" s="1">
        <v>2.74</v>
      </c>
      <c r="N124" s="1">
        <v>3.6000000000000001E-5</v>
      </c>
      <c r="O124" s="1">
        <v>8.9999999999999993E-3</v>
      </c>
      <c r="P124" s="1">
        <v>8.9999999999999996E-7</v>
      </c>
      <c r="Q124" s="1">
        <v>3.1701234151481003E-2</v>
      </c>
      <c r="R124" s="1">
        <v>1.1305554892027E-4</v>
      </c>
    </row>
    <row r="125" spans="1:18" s="5" customFormat="1" x14ac:dyDescent="0.25">
      <c r="A125" s="11">
        <v>2014</v>
      </c>
      <c r="B125" s="11">
        <v>1674</v>
      </c>
      <c r="C125" s="12" t="s">
        <v>16</v>
      </c>
      <c r="D125" s="13">
        <v>42047</v>
      </c>
      <c r="E125" s="11">
        <v>4838</v>
      </c>
      <c r="F125" s="12" t="s">
        <v>5</v>
      </c>
      <c r="G125" s="12" t="s">
        <v>1</v>
      </c>
      <c r="H125" s="12" t="s">
        <v>4</v>
      </c>
      <c r="I125" s="11">
        <v>1976</v>
      </c>
      <c r="J125" s="11">
        <v>500</v>
      </c>
      <c r="K125" s="11">
        <v>156</v>
      </c>
      <c r="L125" s="11">
        <v>0.7</v>
      </c>
      <c r="M125" s="14">
        <v>11.16</v>
      </c>
      <c r="N125" s="14">
        <v>2.5999999999999998E-4</v>
      </c>
      <c r="O125" s="14">
        <v>0.39600000000000002</v>
      </c>
      <c r="P125" s="14">
        <v>2.8799999999999999E-5</v>
      </c>
      <c r="Q125" s="14">
        <v>0.85944442113585495</v>
      </c>
      <c r="R125" s="17">
        <v>4.4633331866087998E-2</v>
      </c>
    </row>
    <row r="126" spans="1:18" s="5" customFormat="1" x14ac:dyDescent="0.25">
      <c r="A126" s="2">
        <v>2014</v>
      </c>
      <c r="B126" s="2">
        <v>1674</v>
      </c>
      <c r="C126" s="3" t="s">
        <v>16</v>
      </c>
      <c r="D126" s="4">
        <v>42047</v>
      </c>
      <c r="E126" s="2">
        <v>4839</v>
      </c>
      <c r="F126" s="3" t="s">
        <v>5</v>
      </c>
      <c r="G126" s="3" t="s">
        <v>1</v>
      </c>
      <c r="H126" s="3" t="s">
        <v>4</v>
      </c>
      <c r="I126" s="2">
        <v>1976</v>
      </c>
      <c r="J126" s="2">
        <v>1000</v>
      </c>
      <c r="K126" s="2">
        <v>175</v>
      </c>
      <c r="L126" s="2">
        <v>0.7</v>
      </c>
      <c r="M126" s="1">
        <v>11.16</v>
      </c>
      <c r="N126" s="1">
        <v>2.5999999999999998E-4</v>
      </c>
      <c r="O126" s="1">
        <v>0.39600000000000002</v>
      </c>
      <c r="P126" s="1">
        <v>2.8799999999999999E-5</v>
      </c>
      <c r="Q126" s="1">
        <v>1.9282406884458301</v>
      </c>
      <c r="R126" s="1">
        <v>0.10013888559699199</v>
      </c>
    </row>
    <row r="127" spans="1:18" s="5" customFormat="1" x14ac:dyDescent="0.25">
      <c r="A127" s="2">
        <v>2014</v>
      </c>
      <c r="B127" s="2">
        <v>1674</v>
      </c>
      <c r="C127" s="3" t="s">
        <v>16</v>
      </c>
      <c r="D127" s="4">
        <v>42047</v>
      </c>
      <c r="E127" s="2">
        <v>4840</v>
      </c>
      <c r="F127" s="3" t="s">
        <v>2</v>
      </c>
      <c r="G127" s="3" t="s">
        <v>1</v>
      </c>
      <c r="H127" s="3" t="s">
        <v>28</v>
      </c>
      <c r="I127" s="2">
        <v>2014</v>
      </c>
      <c r="J127" s="2">
        <v>1000</v>
      </c>
      <c r="K127" s="2">
        <v>125</v>
      </c>
      <c r="L127" s="2">
        <v>0.7</v>
      </c>
      <c r="M127" s="1">
        <v>2.15</v>
      </c>
      <c r="N127" s="1">
        <v>2.6999999999999999E-5</v>
      </c>
      <c r="O127" s="1">
        <v>8.9999999999999993E-3</v>
      </c>
      <c r="P127" s="1">
        <v>3.9999999999999998E-7</v>
      </c>
      <c r="Q127" s="1">
        <v>0.220389665960812</v>
      </c>
      <c r="R127" s="1">
        <v>1.06095673694185E-3</v>
      </c>
    </row>
    <row r="128" spans="1:18" s="5" customFormat="1" x14ac:dyDescent="0.25">
      <c r="A128" s="2">
        <v>2014</v>
      </c>
      <c r="B128" s="2">
        <v>1675</v>
      </c>
      <c r="C128" s="3" t="s">
        <v>16</v>
      </c>
      <c r="D128" s="4">
        <v>42058</v>
      </c>
      <c r="E128" s="2">
        <v>4836</v>
      </c>
      <c r="F128" s="3" t="s">
        <v>5</v>
      </c>
      <c r="G128" s="3" t="s">
        <v>1</v>
      </c>
      <c r="H128" s="3" t="s">
        <v>4</v>
      </c>
      <c r="I128" s="2">
        <v>1971</v>
      </c>
      <c r="J128" s="2">
        <v>800</v>
      </c>
      <c r="K128" s="2">
        <v>139</v>
      </c>
      <c r="L128" s="2">
        <v>0.7</v>
      </c>
      <c r="M128" s="1">
        <v>11.16</v>
      </c>
      <c r="N128" s="1">
        <v>2.5999999999999998E-4</v>
      </c>
      <c r="O128" s="1">
        <v>0.39600000000000002</v>
      </c>
      <c r="P128" s="1">
        <v>2.8799999999999999E-5</v>
      </c>
      <c r="Q128" s="1">
        <v>1.22525922602958</v>
      </c>
      <c r="R128" s="1">
        <v>6.3631109019346002E-2</v>
      </c>
    </row>
    <row r="129" spans="1:18" s="5" customFormat="1" x14ac:dyDescent="0.25">
      <c r="A129" s="2">
        <v>2014</v>
      </c>
      <c r="B129" s="2">
        <v>1675</v>
      </c>
      <c r="C129" s="3" t="s">
        <v>16</v>
      </c>
      <c r="D129" s="4">
        <v>42058</v>
      </c>
      <c r="E129" s="2">
        <v>4837</v>
      </c>
      <c r="F129" s="3" t="s">
        <v>2</v>
      </c>
      <c r="G129" s="3" t="s">
        <v>1</v>
      </c>
      <c r="H129" s="3" t="s">
        <v>28</v>
      </c>
      <c r="I129" s="2">
        <v>2014</v>
      </c>
      <c r="J129" s="2">
        <v>800</v>
      </c>
      <c r="K129" s="2">
        <v>115</v>
      </c>
      <c r="L129" s="2">
        <v>0.7</v>
      </c>
      <c r="M129" s="1">
        <v>2.15</v>
      </c>
      <c r="N129" s="1">
        <v>2.6999999999999999E-5</v>
      </c>
      <c r="O129" s="1">
        <v>8.9999999999999993E-3</v>
      </c>
      <c r="P129" s="1">
        <v>3.9999999999999998E-7</v>
      </c>
      <c r="Q129" s="1">
        <v>0.16029012750990099</v>
      </c>
      <c r="R129" s="1">
        <v>7.5246909681254601E-4</v>
      </c>
    </row>
    <row r="130" spans="1:18" s="5" customFormat="1" x14ac:dyDescent="0.25">
      <c r="A130" s="2">
        <v>2014</v>
      </c>
      <c r="B130" s="2">
        <v>1685</v>
      </c>
      <c r="C130" s="3" t="s">
        <v>11</v>
      </c>
      <c r="D130" s="4">
        <v>42018</v>
      </c>
      <c r="E130" s="2">
        <v>4652</v>
      </c>
      <c r="F130" s="3" t="s">
        <v>5</v>
      </c>
      <c r="G130" s="3" t="s">
        <v>1</v>
      </c>
      <c r="H130" s="3" t="s">
        <v>4</v>
      </c>
      <c r="I130" s="2">
        <v>1978</v>
      </c>
      <c r="J130" s="2">
        <v>200</v>
      </c>
      <c r="K130" s="2">
        <v>57</v>
      </c>
      <c r="L130" s="2">
        <v>0.7</v>
      </c>
      <c r="M130" s="1">
        <v>12.09</v>
      </c>
      <c r="N130" s="1">
        <v>2.7999999999999998E-4</v>
      </c>
      <c r="O130" s="1">
        <v>0.60499999999999998</v>
      </c>
      <c r="P130" s="1">
        <v>4.3999999999999999E-5</v>
      </c>
      <c r="Q130" s="1">
        <v>0.126543518245126</v>
      </c>
      <c r="R130" s="1">
        <v>8.49546301085005E-3</v>
      </c>
    </row>
    <row r="131" spans="1:18" s="5" customFormat="1" x14ac:dyDescent="0.25">
      <c r="A131" s="2">
        <v>2014</v>
      </c>
      <c r="B131" s="2">
        <v>1685</v>
      </c>
      <c r="C131" s="3" t="s">
        <v>11</v>
      </c>
      <c r="D131" s="4">
        <v>42018</v>
      </c>
      <c r="E131" s="2">
        <v>4653</v>
      </c>
      <c r="F131" s="3" t="s">
        <v>2</v>
      </c>
      <c r="G131" s="3" t="s">
        <v>1</v>
      </c>
      <c r="H131" s="3" t="s">
        <v>0</v>
      </c>
      <c r="I131" s="2">
        <v>2013</v>
      </c>
      <c r="J131" s="2">
        <v>200</v>
      </c>
      <c r="K131" s="2">
        <v>63</v>
      </c>
      <c r="L131" s="2">
        <v>0.7</v>
      </c>
      <c r="M131" s="1">
        <v>2.74</v>
      </c>
      <c r="N131" s="1">
        <v>3.6000000000000001E-5</v>
      </c>
      <c r="O131" s="1">
        <v>8.9999999999999993E-3</v>
      </c>
      <c r="P131" s="1">
        <v>8.9999999999999996E-7</v>
      </c>
      <c r="Q131" s="1">
        <v>2.6988888534369E-2</v>
      </c>
      <c r="R131" s="1">
        <v>9.62499943510406E-5</v>
      </c>
    </row>
    <row r="132" spans="1:18" s="5" customFormat="1" x14ac:dyDescent="0.25">
      <c r="A132" s="2">
        <v>2014</v>
      </c>
      <c r="B132" s="2">
        <v>1690</v>
      </c>
      <c r="C132" s="3" t="s">
        <v>11</v>
      </c>
      <c r="D132" s="4">
        <v>42011</v>
      </c>
      <c r="E132" s="2">
        <v>4668</v>
      </c>
      <c r="F132" s="3" t="s">
        <v>5</v>
      </c>
      <c r="G132" s="3" t="s">
        <v>31</v>
      </c>
      <c r="H132" s="3" t="s">
        <v>8</v>
      </c>
      <c r="I132" s="2">
        <v>1999</v>
      </c>
      <c r="J132" s="2">
        <v>1600</v>
      </c>
      <c r="K132" s="2">
        <v>138</v>
      </c>
      <c r="L132" s="2">
        <v>0.36</v>
      </c>
      <c r="M132" s="1">
        <v>6.54</v>
      </c>
      <c r="N132" s="1">
        <v>1.4999999999999999E-4</v>
      </c>
      <c r="O132" s="1">
        <v>0.30399999999999999</v>
      </c>
      <c r="P132" s="1">
        <v>2.2099999999999998E-5</v>
      </c>
      <c r="Q132" s="1">
        <v>0.73074289032859496</v>
      </c>
      <c r="R132" s="1">
        <v>4.98727620987751E-2</v>
      </c>
    </row>
    <row r="133" spans="1:18" s="5" customFormat="1" x14ac:dyDescent="0.25">
      <c r="A133" s="2">
        <v>2014</v>
      </c>
      <c r="B133" s="2">
        <v>1690</v>
      </c>
      <c r="C133" s="3" t="s">
        <v>11</v>
      </c>
      <c r="D133" s="4">
        <v>42011</v>
      </c>
      <c r="E133" s="2">
        <v>4669</v>
      </c>
      <c r="F133" s="3" t="s">
        <v>2</v>
      </c>
      <c r="G133" s="3" t="s">
        <v>31</v>
      </c>
      <c r="H133" s="3" t="s">
        <v>28</v>
      </c>
      <c r="I133" s="2">
        <v>2012</v>
      </c>
      <c r="J133" s="2">
        <v>1600</v>
      </c>
      <c r="K133" s="2">
        <v>162</v>
      </c>
      <c r="L133" s="2">
        <v>0.36</v>
      </c>
      <c r="M133" s="1">
        <v>2.15</v>
      </c>
      <c r="N133" s="1">
        <v>2.6999999999999999E-5</v>
      </c>
      <c r="O133" s="1">
        <v>8.9999999999999993E-3</v>
      </c>
      <c r="P133" s="1">
        <v>3.9999999999999998E-7</v>
      </c>
      <c r="Q133" s="1">
        <v>0.24336001951693501</v>
      </c>
      <c r="R133" s="1">
        <v>1.25485715671712E-3</v>
      </c>
    </row>
    <row r="134" spans="1:18" s="5" customFormat="1" x14ac:dyDescent="0.25">
      <c r="A134" s="2">
        <v>2014</v>
      </c>
      <c r="B134" s="2">
        <v>1691</v>
      </c>
      <c r="C134" s="3" t="s">
        <v>11</v>
      </c>
      <c r="D134" s="4">
        <v>42024</v>
      </c>
      <c r="E134" s="2">
        <v>4666</v>
      </c>
      <c r="F134" s="3" t="s">
        <v>5</v>
      </c>
      <c r="G134" s="3" t="s">
        <v>1</v>
      </c>
      <c r="H134" s="3" t="s">
        <v>4</v>
      </c>
      <c r="I134" s="2">
        <v>1995</v>
      </c>
      <c r="J134" s="2">
        <v>1000</v>
      </c>
      <c r="K134" s="2">
        <v>99</v>
      </c>
      <c r="L134" s="2">
        <v>0.7</v>
      </c>
      <c r="M134" s="1">
        <v>8.17</v>
      </c>
      <c r="N134" s="1">
        <v>1.9000000000000001E-4</v>
      </c>
      <c r="O134" s="1">
        <v>0.47899999999999998</v>
      </c>
      <c r="P134" s="1">
        <v>3.6100000000000003E-5</v>
      </c>
      <c r="Q134" s="1">
        <v>0.79826388672716697</v>
      </c>
      <c r="R134" s="1">
        <v>6.9681941952100299E-2</v>
      </c>
    </row>
    <row r="135" spans="1:18" s="5" customFormat="1" x14ac:dyDescent="0.25">
      <c r="A135" s="2">
        <v>2014</v>
      </c>
      <c r="B135" s="2">
        <v>1691</v>
      </c>
      <c r="C135" s="3" t="s">
        <v>11</v>
      </c>
      <c r="D135" s="4">
        <v>42024</v>
      </c>
      <c r="E135" s="2">
        <v>4667</v>
      </c>
      <c r="F135" s="3" t="s">
        <v>2</v>
      </c>
      <c r="G135" s="3" t="s">
        <v>1</v>
      </c>
      <c r="H135" s="3" t="s">
        <v>28</v>
      </c>
      <c r="I135" s="2">
        <v>2014</v>
      </c>
      <c r="J135" s="2">
        <v>1000</v>
      </c>
      <c r="K135" s="2">
        <v>115</v>
      </c>
      <c r="L135" s="2">
        <v>0.7</v>
      </c>
      <c r="M135" s="1">
        <v>2.15</v>
      </c>
      <c r="N135" s="1">
        <v>2.6999999999999999E-5</v>
      </c>
      <c r="O135" s="1">
        <v>8.9999999999999993E-3</v>
      </c>
      <c r="P135" s="1">
        <v>3.9999999999999998E-7</v>
      </c>
      <c r="Q135" s="1">
        <v>0.20275849268394699</v>
      </c>
      <c r="R135" s="1">
        <v>9.7608019798650397E-4</v>
      </c>
    </row>
    <row r="136" spans="1:18" s="5" customFormat="1" x14ac:dyDescent="0.25">
      <c r="A136" s="2">
        <v>2014</v>
      </c>
      <c r="B136" s="2">
        <v>1696</v>
      </c>
      <c r="C136" s="3" t="s">
        <v>11</v>
      </c>
      <c r="D136" s="4">
        <v>42044</v>
      </c>
      <c r="E136" s="2">
        <v>4810</v>
      </c>
      <c r="F136" s="3" t="s">
        <v>5</v>
      </c>
      <c r="G136" s="3" t="s">
        <v>1</v>
      </c>
      <c r="H136" s="3" t="s">
        <v>8</v>
      </c>
      <c r="I136" s="2">
        <v>2000</v>
      </c>
      <c r="J136" s="2">
        <v>1100</v>
      </c>
      <c r="K136" s="2">
        <v>90</v>
      </c>
      <c r="L136" s="2">
        <v>0.7</v>
      </c>
      <c r="M136" s="1">
        <v>6.54</v>
      </c>
      <c r="N136" s="1">
        <v>1.4999999999999999E-4</v>
      </c>
      <c r="O136" s="1">
        <v>0.55200000000000005</v>
      </c>
      <c r="P136" s="1">
        <v>4.0200000000000001E-5</v>
      </c>
      <c r="Q136" s="1">
        <v>0.63708332610076401</v>
      </c>
      <c r="R136" s="1">
        <v>7.9016664734406605E-2</v>
      </c>
    </row>
    <row r="137" spans="1:18" s="5" customFormat="1" x14ac:dyDescent="0.25">
      <c r="A137" s="2">
        <v>2014</v>
      </c>
      <c r="B137" s="2">
        <v>1696</v>
      </c>
      <c r="C137" s="3" t="s">
        <v>11</v>
      </c>
      <c r="D137" s="4">
        <v>42044</v>
      </c>
      <c r="E137" s="2">
        <v>4811</v>
      </c>
      <c r="F137" s="3" t="s">
        <v>2</v>
      </c>
      <c r="G137" s="3" t="s">
        <v>1</v>
      </c>
      <c r="H137" s="3" t="s">
        <v>28</v>
      </c>
      <c r="I137" s="2">
        <v>2014</v>
      </c>
      <c r="J137" s="2">
        <v>1100</v>
      </c>
      <c r="K137" s="2">
        <v>95</v>
      </c>
      <c r="L137" s="2">
        <v>0.7</v>
      </c>
      <c r="M137" s="1">
        <v>2.15</v>
      </c>
      <c r="N137" s="1">
        <v>2.6999999999999999E-5</v>
      </c>
      <c r="O137" s="1">
        <v>8.9999999999999993E-3</v>
      </c>
      <c r="P137" s="1">
        <v>8.9999999999999996E-7</v>
      </c>
      <c r="Q137" s="1">
        <v>0.185334302393203</v>
      </c>
      <c r="R137" s="1">
        <v>1.1248263274023799E-3</v>
      </c>
    </row>
    <row r="138" spans="1:18" s="5" customFormat="1" x14ac:dyDescent="0.25">
      <c r="A138" s="2">
        <v>2014</v>
      </c>
      <c r="B138" s="2">
        <v>1697</v>
      </c>
      <c r="C138" s="3" t="s">
        <v>11</v>
      </c>
      <c r="D138" s="4">
        <v>42039</v>
      </c>
      <c r="E138" s="2">
        <v>4808</v>
      </c>
      <c r="F138" s="3" t="s">
        <v>5</v>
      </c>
      <c r="G138" s="3" t="s">
        <v>1</v>
      </c>
      <c r="H138" s="3" t="s">
        <v>8</v>
      </c>
      <c r="I138" s="2">
        <v>1997</v>
      </c>
      <c r="J138" s="2">
        <v>700</v>
      </c>
      <c r="K138" s="2">
        <v>115</v>
      </c>
      <c r="L138" s="2">
        <v>0.7</v>
      </c>
      <c r="M138" s="1">
        <v>6.54</v>
      </c>
      <c r="N138" s="1">
        <v>1.4999999999999999E-4</v>
      </c>
      <c r="O138" s="1">
        <v>0.30399999999999999</v>
      </c>
      <c r="P138" s="1">
        <v>2.2099999999999998E-5</v>
      </c>
      <c r="Q138" s="1">
        <v>0.51803240152637797</v>
      </c>
      <c r="R138" s="1">
        <v>3.5355399365109903E-2</v>
      </c>
    </row>
    <row r="139" spans="1:18" s="5" customFormat="1" x14ac:dyDescent="0.25">
      <c r="A139" s="2">
        <v>2014</v>
      </c>
      <c r="B139" s="2">
        <v>1697</v>
      </c>
      <c r="C139" s="3" t="s">
        <v>11</v>
      </c>
      <c r="D139" s="4">
        <v>42039</v>
      </c>
      <c r="E139" s="2">
        <v>4809</v>
      </c>
      <c r="F139" s="3" t="s">
        <v>2</v>
      </c>
      <c r="G139" s="3" t="s">
        <v>1</v>
      </c>
      <c r="H139" s="3" t="s">
        <v>28</v>
      </c>
      <c r="I139" s="2">
        <v>2014</v>
      </c>
      <c r="J139" s="2">
        <v>700</v>
      </c>
      <c r="K139" s="2">
        <v>140</v>
      </c>
      <c r="L139" s="2">
        <v>0.7</v>
      </c>
      <c r="M139" s="1">
        <v>2.15</v>
      </c>
      <c r="N139" s="1">
        <v>2.6999999999999999E-5</v>
      </c>
      <c r="O139" s="1">
        <v>8.9999999999999993E-3</v>
      </c>
      <c r="P139" s="1">
        <v>3.9999999999999998E-7</v>
      </c>
      <c r="Q139" s="1">
        <v>0.16972299816026801</v>
      </c>
      <c r="R139" s="1">
        <v>7.8641971163449201E-4</v>
      </c>
    </row>
    <row r="140" spans="1:18" s="5" customFormat="1" x14ac:dyDescent="0.25">
      <c r="A140" s="2">
        <v>2014</v>
      </c>
      <c r="B140" s="2">
        <v>1698</v>
      </c>
      <c r="C140" s="3" t="s">
        <v>11</v>
      </c>
      <c r="D140" s="4">
        <v>42074</v>
      </c>
      <c r="E140" s="2">
        <v>4821</v>
      </c>
      <c r="F140" s="3" t="s">
        <v>5</v>
      </c>
      <c r="G140" s="3" t="s">
        <v>1</v>
      </c>
      <c r="H140" s="3" t="s">
        <v>4</v>
      </c>
      <c r="I140" s="2">
        <v>1970</v>
      </c>
      <c r="J140" s="2">
        <v>500</v>
      </c>
      <c r="K140" s="2">
        <v>77</v>
      </c>
      <c r="L140" s="2">
        <v>0.7</v>
      </c>
      <c r="M140" s="1">
        <v>12.09</v>
      </c>
      <c r="N140" s="1">
        <v>2.7999999999999998E-4</v>
      </c>
      <c r="O140" s="1">
        <v>0.60499999999999998</v>
      </c>
      <c r="P140" s="1">
        <v>4.3999999999999999E-5</v>
      </c>
      <c r="Q140" s="1">
        <v>0.45896990679004701</v>
      </c>
      <c r="R140" s="1">
        <v>3.3657793325807497E-2</v>
      </c>
    </row>
    <row r="141" spans="1:18" s="5" customFormat="1" x14ac:dyDescent="0.25">
      <c r="A141" s="2">
        <v>2014</v>
      </c>
      <c r="B141" s="2">
        <v>1698</v>
      </c>
      <c r="C141" s="3" t="s">
        <v>11</v>
      </c>
      <c r="D141" s="4">
        <v>42074</v>
      </c>
      <c r="E141" s="2">
        <v>4822</v>
      </c>
      <c r="F141" s="3" t="s">
        <v>2</v>
      </c>
      <c r="G141" s="3" t="s">
        <v>1</v>
      </c>
      <c r="H141" s="3" t="s">
        <v>28</v>
      </c>
      <c r="I141" s="2">
        <v>2014</v>
      </c>
      <c r="J141" s="2">
        <v>500</v>
      </c>
      <c r="K141" s="2">
        <v>85</v>
      </c>
      <c r="L141" s="2">
        <v>0.7</v>
      </c>
      <c r="M141" s="1">
        <v>2.15</v>
      </c>
      <c r="N141" s="1">
        <v>2.6999999999999999E-5</v>
      </c>
      <c r="O141" s="1">
        <v>8.9999999999999993E-3</v>
      </c>
      <c r="P141" s="1">
        <v>8.9999999999999996E-7</v>
      </c>
      <c r="Q141" s="1">
        <v>7.27189447939742E-2</v>
      </c>
      <c r="R141" s="1">
        <v>3.6892359007293301E-4</v>
      </c>
    </row>
    <row r="142" spans="1:18" s="5" customFormat="1" x14ac:dyDescent="0.25">
      <c r="A142" s="2">
        <v>2014</v>
      </c>
      <c r="B142" s="2">
        <v>1699</v>
      </c>
      <c r="C142" s="3" t="s">
        <v>11</v>
      </c>
      <c r="D142" s="4">
        <v>42047</v>
      </c>
      <c r="E142" s="2">
        <v>4819</v>
      </c>
      <c r="F142" s="3" t="s">
        <v>5</v>
      </c>
      <c r="G142" s="3" t="s">
        <v>1</v>
      </c>
      <c r="H142" s="3" t="s">
        <v>4</v>
      </c>
      <c r="I142" s="2">
        <v>1968</v>
      </c>
      <c r="J142" s="2">
        <v>720</v>
      </c>
      <c r="K142" s="2">
        <v>75</v>
      </c>
      <c r="L142" s="2">
        <v>0.7</v>
      </c>
      <c r="M142" s="1">
        <v>12.09</v>
      </c>
      <c r="N142" s="1">
        <v>2.7999999999999998E-4</v>
      </c>
      <c r="O142" s="1">
        <v>0.60499999999999998</v>
      </c>
      <c r="P142" s="1">
        <v>4.3999999999999999E-5</v>
      </c>
      <c r="Q142" s="1">
        <v>0.64374999913409203</v>
      </c>
      <c r="R142" s="1">
        <v>4.7208333495937803E-2</v>
      </c>
    </row>
    <row r="143" spans="1:18" s="5" customFormat="1" x14ac:dyDescent="0.25">
      <c r="A143" s="2">
        <v>2014</v>
      </c>
      <c r="B143" s="2">
        <v>1699</v>
      </c>
      <c r="C143" s="3" t="s">
        <v>11</v>
      </c>
      <c r="D143" s="4">
        <v>42047</v>
      </c>
      <c r="E143" s="2">
        <v>4820</v>
      </c>
      <c r="F143" s="3" t="s">
        <v>2</v>
      </c>
      <c r="G143" s="3" t="s">
        <v>1</v>
      </c>
      <c r="H143" s="3" t="s">
        <v>28</v>
      </c>
      <c r="I143" s="2">
        <v>2014</v>
      </c>
      <c r="J143" s="2">
        <v>720</v>
      </c>
      <c r="K143" s="2">
        <v>71</v>
      </c>
      <c r="L143" s="2">
        <v>0.7</v>
      </c>
      <c r="M143" s="1">
        <v>2.74</v>
      </c>
      <c r="N143" s="1">
        <v>3.6000000000000001E-5</v>
      </c>
      <c r="O143" s="1">
        <v>0.112</v>
      </c>
      <c r="P143" s="1">
        <v>7.9999999999999996E-6</v>
      </c>
      <c r="Q143" s="1">
        <v>0.113189776407155</v>
      </c>
      <c r="R143" s="1">
        <v>5.5537778166915601E-3</v>
      </c>
    </row>
    <row r="144" spans="1:18" s="5" customFormat="1" x14ac:dyDescent="0.25">
      <c r="A144" s="2">
        <v>2014</v>
      </c>
      <c r="B144" s="2">
        <v>1700</v>
      </c>
      <c r="C144" s="3" t="s">
        <v>11</v>
      </c>
      <c r="D144" s="4">
        <v>42087</v>
      </c>
      <c r="E144" s="2">
        <v>4817</v>
      </c>
      <c r="F144" s="3" t="s">
        <v>5</v>
      </c>
      <c r="G144" s="3" t="s">
        <v>1</v>
      </c>
      <c r="H144" s="3" t="s">
        <v>4</v>
      </c>
      <c r="I144" s="2">
        <v>1984</v>
      </c>
      <c r="J144" s="2">
        <v>750</v>
      </c>
      <c r="K144" s="2">
        <v>72</v>
      </c>
      <c r="L144" s="2">
        <v>0.7</v>
      </c>
      <c r="M144" s="1">
        <v>12.09</v>
      </c>
      <c r="N144" s="1">
        <v>2.7999999999999998E-4</v>
      </c>
      <c r="O144" s="1">
        <v>0.60499999999999998</v>
      </c>
      <c r="P144" s="1">
        <v>4.3999999999999999E-5</v>
      </c>
      <c r="Q144" s="1">
        <v>0.64374999913409203</v>
      </c>
      <c r="R144" s="1">
        <v>4.7208333495937803E-2</v>
      </c>
    </row>
    <row r="145" spans="1:18" s="5" customFormat="1" x14ac:dyDescent="0.25">
      <c r="A145" s="2">
        <v>2014</v>
      </c>
      <c r="B145" s="2">
        <v>1700</v>
      </c>
      <c r="C145" s="3" t="s">
        <v>11</v>
      </c>
      <c r="D145" s="4">
        <v>42087</v>
      </c>
      <c r="E145" s="2">
        <v>4818</v>
      </c>
      <c r="F145" s="3" t="s">
        <v>2</v>
      </c>
      <c r="G145" s="3" t="s">
        <v>1</v>
      </c>
      <c r="H145" s="3" t="s">
        <v>28</v>
      </c>
      <c r="I145" s="2">
        <v>2014</v>
      </c>
      <c r="J145" s="2">
        <v>750</v>
      </c>
      <c r="K145" s="2">
        <v>85</v>
      </c>
      <c r="L145" s="2">
        <v>0.7</v>
      </c>
      <c r="M145" s="1">
        <v>2.15</v>
      </c>
      <c r="N145" s="1">
        <v>2.6999999999999999E-5</v>
      </c>
      <c r="O145" s="1">
        <v>8.9999999999999993E-3</v>
      </c>
      <c r="P145" s="1">
        <v>8.9999999999999996E-7</v>
      </c>
      <c r="Q145" s="1">
        <v>0.110738573415488</v>
      </c>
      <c r="R145" s="1">
        <v>6.0872392429588205E-4</v>
      </c>
    </row>
    <row r="146" spans="1:18" s="5" customFormat="1" x14ac:dyDescent="0.25">
      <c r="A146" s="2">
        <v>2014</v>
      </c>
      <c r="B146" s="2">
        <v>1702</v>
      </c>
      <c r="C146" s="3" t="s">
        <v>11</v>
      </c>
      <c r="D146" s="4">
        <v>42052</v>
      </c>
      <c r="E146" s="2">
        <v>4834</v>
      </c>
      <c r="F146" s="3" t="s">
        <v>5</v>
      </c>
      <c r="G146" s="3" t="s">
        <v>1</v>
      </c>
      <c r="H146" s="3" t="s">
        <v>8</v>
      </c>
      <c r="I146" s="2">
        <v>1999</v>
      </c>
      <c r="J146" s="2">
        <v>1000</v>
      </c>
      <c r="K146" s="2">
        <v>425</v>
      </c>
      <c r="L146" s="2">
        <v>0.7</v>
      </c>
      <c r="M146" s="1">
        <v>5.93</v>
      </c>
      <c r="N146" s="1">
        <v>9.8999999999999994E-5</v>
      </c>
      <c r="O146" s="1">
        <v>0.12</v>
      </c>
      <c r="P146" s="1">
        <v>6.3999999999999997E-6</v>
      </c>
      <c r="Q146" s="1">
        <v>2.3342205716942099</v>
      </c>
      <c r="R146" s="1">
        <v>6.4537035352711894E-2</v>
      </c>
    </row>
    <row r="147" spans="1:18" s="5" customFormat="1" x14ac:dyDescent="0.25">
      <c r="A147" s="2">
        <v>2014</v>
      </c>
      <c r="B147" s="2">
        <v>1702</v>
      </c>
      <c r="C147" s="3" t="s">
        <v>11</v>
      </c>
      <c r="D147" s="4">
        <v>42052</v>
      </c>
      <c r="E147" s="2">
        <v>4835</v>
      </c>
      <c r="F147" s="3" t="s">
        <v>2</v>
      </c>
      <c r="G147" s="3" t="s">
        <v>1</v>
      </c>
      <c r="H147" s="3" t="s">
        <v>28</v>
      </c>
      <c r="I147" s="2">
        <v>2013</v>
      </c>
      <c r="J147" s="2">
        <v>1000</v>
      </c>
      <c r="K147" s="2">
        <v>460</v>
      </c>
      <c r="L147" s="2">
        <v>0.7</v>
      </c>
      <c r="M147" s="1">
        <v>1.29</v>
      </c>
      <c r="N147" s="1">
        <v>1.7E-5</v>
      </c>
      <c r="O147" s="1">
        <v>8.9999999999999993E-3</v>
      </c>
      <c r="P147" s="1">
        <v>2.9999999999999999E-7</v>
      </c>
      <c r="Q147" s="1">
        <v>0.48804010213480198</v>
      </c>
      <c r="R147" s="1">
        <v>3.7268516697018502E-3</v>
      </c>
    </row>
    <row r="148" spans="1:18" s="5" customFormat="1" x14ac:dyDescent="0.25">
      <c r="A148" s="2">
        <v>2014</v>
      </c>
      <c r="B148" s="2">
        <v>1703</v>
      </c>
      <c r="C148" s="3" t="s">
        <v>11</v>
      </c>
      <c r="D148" s="4">
        <v>42065</v>
      </c>
      <c r="E148" s="2">
        <v>4922</v>
      </c>
      <c r="F148" s="3" t="s">
        <v>5</v>
      </c>
      <c r="G148" s="3" t="s">
        <v>1</v>
      </c>
      <c r="H148" s="3" t="s">
        <v>4</v>
      </c>
      <c r="I148" s="2">
        <v>1995</v>
      </c>
      <c r="J148" s="2">
        <v>600</v>
      </c>
      <c r="K148" s="2">
        <v>110</v>
      </c>
      <c r="L148" s="2">
        <v>0.7</v>
      </c>
      <c r="M148" s="1">
        <v>8.17</v>
      </c>
      <c r="N148" s="1">
        <v>1.9000000000000001E-4</v>
      </c>
      <c r="O148" s="1">
        <v>0.47899999999999998</v>
      </c>
      <c r="P148" s="1">
        <v>3.6100000000000003E-5</v>
      </c>
      <c r="Q148" s="1">
        <v>0.53217592448477802</v>
      </c>
      <c r="R148" s="1">
        <v>4.6454627968066903E-2</v>
      </c>
    </row>
    <row r="149" spans="1:18" s="5" customFormat="1" x14ac:dyDescent="0.25">
      <c r="A149" s="2">
        <v>2014</v>
      </c>
      <c r="B149" s="2">
        <v>1703</v>
      </c>
      <c r="C149" s="3" t="s">
        <v>11</v>
      </c>
      <c r="D149" s="4">
        <v>42065</v>
      </c>
      <c r="E149" s="2">
        <v>4923</v>
      </c>
      <c r="F149" s="3" t="s">
        <v>2</v>
      </c>
      <c r="G149" s="3" t="s">
        <v>1</v>
      </c>
      <c r="H149" s="3" t="s">
        <v>28</v>
      </c>
      <c r="I149" s="2">
        <v>2014</v>
      </c>
      <c r="J149" s="2">
        <v>600</v>
      </c>
      <c r="K149" s="2">
        <v>125</v>
      </c>
      <c r="L149" s="2">
        <v>0.7</v>
      </c>
      <c r="M149" s="1">
        <v>2.15</v>
      </c>
      <c r="N149" s="1">
        <v>2.6999999999999999E-5</v>
      </c>
      <c r="O149" s="1">
        <v>8.9999999999999993E-3</v>
      </c>
      <c r="P149" s="1">
        <v>3.9999999999999998E-7</v>
      </c>
      <c r="Q149" s="1">
        <v>0.129108799624438</v>
      </c>
      <c r="R149" s="1">
        <v>5.9027774611621303E-4</v>
      </c>
    </row>
    <row r="150" spans="1:18" s="5" customFormat="1" x14ac:dyDescent="0.25">
      <c r="A150" s="2">
        <v>2014</v>
      </c>
      <c r="B150" s="2">
        <v>1704</v>
      </c>
      <c r="C150" s="3" t="s">
        <v>11</v>
      </c>
      <c r="D150" s="4">
        <v>42048</v>
      </c>
      <c r="E150" s="2">
        <v>4832</v>
      </c>
      <c r="F150" s="3" t="s">
        <v>5</v>
      </c>
      <c r="G150" s="3" t="s">
        <v>1</v>
      </c>
      <c r="H150" s="3" t="s">
        <v>4</v>
      </c>
      <c r="I150" s="2">
        <v>1990</v>
      </c>
      <c r="J150" s="2">
        <v>700</v>
      </c>
      <c r="K150" s="2">
        <v>81</v>
      </c>
      <c r="L150" s="2">
        <v>0.7</v>
      </c>
      <c r="M150" s="1">
        <v>8.17</v>
      </c>
      <c r="N150" s="1">
        <v>1.9000000000000001E-4</v>
      </c>
      <c r="O150" s="1">
        <v>0.47899999999999998</v>
      </c>
      <c r="P150" s="1">
        <v>3.6100000000000003E-5</v>
      </c>
      <c r="Q150" s="1">
        <v>0.45718749876192299</v>
      </c>
      <c r="R150" s="1">
        <v>3.9908748572566599E-2</v>
      </c>
    </row>
    <row r="151" spans="1:18" s="5" customFormat="1" x14ac:dyDescent="0.25">
      <c r="A151" s="2">
        <v>2014</v>
      </c>
      <c r="B151" s="2">
        <v>1704</v>
      </c>
      <c r="C151" s="3" t="s">
        <v>11</v>
      </c>
      <c r="D151" s="4">
        <v>42048</v>
      </c>
      <c r="E151" s="2">
        <v>4833</v>
      </c>
      <c r="F151" s="3" t="s">
        <v>2</v>
      </c>
      <c r="G151" s="3" t="s">
        <v>1</v>
      </c>
      <c r="H151" s="3" t="s">
        <v>28</v>
      </c>
      <c r="I151" s="2">
        <v>2012</v>
      </c>
      <c r="J151" s="2">
        <v>700</v>
      </c>
      <c r="K151" s="2">
        <v>100</v>
      </c>
      <c r="L151" s="2">
        <v>0.7</v>
      </c>
      <c r="M151" s="1">
        <v>2.15</v>
      </c>
      <c r="N151" s="1">
        <v>2.6999999999999999E-5</v>
      </c>
      <c r="O151" s="1">
        <v>8.9999999999999993E-3</v>
      </c>
      <c r="P151" s="1">
        <v>3.9999999999999998E-7</v>
      </c>
      <c r="Q151" s="1">
        <v>0.12123071297162</v>
      </c>
      <c r="R151" s="1">
        <v>5.6172836545320898E-4</v>
      </c>
    </row>
    <row r="152" spans="1:18" s="5" customFormat="1" x14ac:dyDescent="0.25">
      <c r="A152" s="2">
        <v>2013</v>
      </c>
      <c r="B152" s="2">
        <v>1728</v>
      </c>
      <c r="C152" s="3" t="s">
        <v>9</v>
      </c>
      <c r="D152" s="4">
        <v>42038</v>
      </c>
      <c r="E152" s="2">
        <v>4883</v>
      </c>
      <c r="F152" s="3" t="s">
        <v>5</v>
      </c>
      <c r="G152" s="3" t="s">
        <v>1</v>
      </c>
      <c r="H152" s="3" t="s">
        <v>4</v>
      </c>
      <c r="I152" s="2">
        <v>1984</v>
      </c>
      <c r="J152" s="2">
        <v>800</v>
      </c>
      <c r="K152" s="2">
        <v>72</v>
      </c>
      <c r="L152" s="2">
        <v>0.7</v>
      </c>
      <c r="M152" s="1">
        <v>12.09</v>
      </c>
      <c r="N152" s="1">
        <v>2.7999999999999998E-4</v>
      </c>
      <c r="O152" s="1">
        <v>0.60499999999999998</v>
      </c>
      <c r="P152" s="1">
        <v>4.3999999999999999E-5</v>
      </c>
      <c r="Q152" s="1">
        <v>0.68666666574303103</v>
      </c>
      <c r="R152" s="1">
        <v>5.0355555729000301E-2</v>
      </c>
    </row>
    <row r="153" spans="1:18" s="5" customFormat="1" x14ac:dyDescent="0.25">
      <c r="A153" s="2">
        <v>2013</v>
      </c>
      <c r="B153" s="2">
        <v>1728</v>
      </c>
      <c r="C153" s="3" t="s">
        <v>9</v>
      </c>
      <c r="D153" s="4">
        <v>42038</v>
      </c>
      <c r="E153" s="2">
        <v>4884</v>
      </c>
      <c r="F153" s="3" t="s">
        <v>2</v>
      </c>
      <c r="G153" s="3" t="s">
        <v>1</v>
      </c>
      <c r="H153" s="3" t="s">
        <v>13</v>
      </c>
      <c r="I153" s="2">
        <v>2014</v>
      </c>
      <c r="J153" s="2">
        <v>800</v>
      </c>
      <c r="K153" s="2">
        <v>95</v>
      </c>
      <c r="L153" s="2">
        <v>0.7</v>
      </c>
      <c r="M153" s="1">
        <v>2.74</v>
      </c>
      <c r="N153" s="1">
        <v>3.6000000000000001E-5</v>
      </c>
      <c r="O153" s="1">
        <v>0.112</v>
      </c>
      <c r="P153" s="1">
        <v>7.9999999999999996E-6</v>
      </c>
      <c r="Q153" s="1">
        <v>0.16912345476790899</v>
      </c>
      <c r="R153" s="1">
        <v>8.4444444986279694E-3</v>
      </c>
    </row>
    <row r="154" spans="1:18" s="5" customFormat="1" x14ac:dyDescent="0.25">
      <c r="A154" s="2">
        <v>2014</v>
      </c>
      <c r="B154" s="2">
        <v>1729</v>
      </c>
      <c r="C154" s="3" t="s">
        <v>9</v>
      </c>
      <c r="D154" s="4">
        <v>42046</v>
      </c>
      <c r="E154" s="2">
        <v>4880</v>
      </c>
      <c r="F154" s="3" t="s">
        <v>5</v>
      </c>
      <c r="G154" s="3" t="s">
        <v>1</v>
      </c>
      <c r="H154" s="3" t="s">
        <v>4</v>
      </c>
      <c r="I154" s="2">
        <v>1974</v>
      </c>
      <c r="J154" s="2">
        <v>1200</v>
      </c>
      <c r="K154" s="2">
        <v>91</v>
      </c>
      <c r="L154" s="2">
        <v>0.7</v>
      </c>
      <c r="M154" s="1">
        <v>12.09</v>
      </c>
      <c r="N154" s="1">
        <v>2.7999999999999998E-4</v>
      </c>
      <c r="O154" s="1">
        <v>0.60499999999999998</v>
      </c>
      <c r="P154" s="1">
        <v>4.3999999999999999E-5</v>
      </c>
      <c r="Q154" s="1">
        <v>1.3018055538044999</v>
      </c>
      <c r="R154" s="1">
        <v>9.5465741069563098E-2</v>
      </c>
    </row>
    <row r="155" spans="1:18" s="5" customFormat="1" x14ac:dyDescent="0.25">
      <c r="A155" s="2">
        <v>2014</v>
      </c>
      <c r="B155" s="2">
        <v>1729</v>
      </c>
      <c r="C155" s="3" t="s">
        <v>9</v>
      </c>
      <c r="D155" s="4">
        <v>42046</v>
      </c>
      <c r="E155" s="2">
        <v>4881</v>
      </c>
      <c r="F155" s="3" t="s">
        <v>2</v>
      </c>
      <c r="G155" s="3" t="s">
        <v>1</v>
      </c>
      <c r="H155" s="3" t="s">
        <v>28</v>
      </c>
      <c r="I155" s="2">
        <v>2014</v>
      </c>
      <c r="J155" s="2">
        <v>1200</v>
      </c>
      <c r="K155" s="2">
        <v>110</v>
      </c>
      <c r="L155" s="2">
        <v>0.7</v>
      </c>
      <c r="M155" s="1">
        <v>2.15</v>
      </c>
      <c r="N155" s="1">
        <v>2.6999999999999999E-5</v>
      </c>
      <c r="O155" s="1">
        <v>8.9999999999999993E-3</v>
      </c>
      <c r="P155" s="1">
        <v>3.9999999999999998E-7</v>
      </c>
      <c r="Q155" s="1">
        <v>0.23548148721242201</v>
      </c>
      <c r="R155" s="1">
        <v>1.16111105473363E-3</v>
      </c>
    </row>
    <row r="156" spans="1:18" s="5" customFormat="1" x14ac:dyDescent="0.25">
      <c r="A156" s="2">
        <v>2014</v>
      </c>
      <c r="B156" s="2">
        <v>1730</v>
      </c>
      <c r="C156" s="3" t="s">
        <v>9</v>
      </c>
      <c r="D156" s="4">
        <v>42034</v>
      </c>
      <c r="E156" s="2">
        <v>4920</v>
      </c>
      <c r="F156" s="3" t="s">
        <v>5</v>
      </c>
      <c r="G156" s="3" t="s">
        <v>1</v>
      </c>
      <c r="H156" s="3" t="s">
        <v>4</v>
      </c>
      <c r="I156" s="2">
        <v>1982</v>
      </c>
      <c r="J156" s="2">
        <v>500</v>
      </c>
      <c r="K156" s="2">
        <v>84</v>
      </c>
      <c r="L156" s="2">
        <v>0.7</v>
      </c>
      <c r="M156" s="1">
        <v>12.09</v>
      </c>
      <c r="N156" s="1">
        <v>2.7999999999999998E-4</v>
      </c>
      <c r="O156" s="1">
        <v>0.60499999999999998</v>
      </c>
      <c r="P156" s="1">
        <v>4.3999999999999999E-5</v>
      </c>
      <c r="Q156" s="1">
        <v>0.50069444377095995</v>
      </c>
      <c r="R156" s="1">
        <v>3.6717592719062699E-2</v>
      </c>
    </row>
    <row r="157" spans="1:18" s="5" customFormat="1" x14ac:dyDescent="0.25">
      <c r="A157" s="2">
        <v>2014</v>
      </c>
      <c r="B157" s="2">
        <v>1730</v>
      </c>
      <c r="C157" s="3" t="s">
        <v>9</v>
      </c>
      <c r="D157" s="4">
        <v>42034</v>
      </c>
      <c r="E157" s="2">
        <v>4921</v>
      </c>
      <c r="F157" s="3" t="s">
        <v>2</v>
      </c>
      <c r="G157" s="3" t="s">
        <v>1</v>
      </c>
      <c r="H157" s="3" t="s">
        <v>28</v>
      </c>
      <c r="I157" s="2">
        <v>2014</v>
      </c>
      <c r="J157" s="2">
        <v>500</v>
      </c>
      <c r="K157" s="2">
        <v>100</v>
      </c>
      <c r="L157" s="2">
        <v>0.7</v>
      </c>
      <c r="M157" s="1">
        <v>2.15</v>
      </c>
      <c r="N157" s="1">
        <v>2.6999999999999999E-5</v>
      </c>
      <c r="O157" s="1">
        <v>8.9999999999999993E-3</v>
      </c>
      <c r="P157" s="1">
        <v>3.9999999999999998E-7</v>
      </c>
      <c r="Q157" s="1">
        <v>8.55516997576167E-2</v>
      </c>
      <c r="R157" s="1">
        <v>3.8580244806932598E-4</v>
      </c>
    </row>
    <row r="158" spans="1:18" s="5" customFormat="1" x14ac:dyDescent="0.25">
      <c r="A158" s="2">
        <v>2014</v>
      </c>
      <c r="B158" s="2">
        <v>1731</v>
      </c>
      <c r="C158" s="3" t="s">
        <v>17</v>
      </c>
      <c r="D158" s="4">
        <v>42017</v>
      </c>
      <c r="E158" s="2">
        <v>4927</v>
      </c>
      <c r="F158" s="3" t="s">
        <v>5</v>
      </c>
      <c r="G158" s="3" t="s">
        <v>1</v>
      </c>
      <c r="H158" s="3" t="s">
        <v>8</v>
      </c>
      <c r="I158" s="2">
        <v>1997</v>
      </c>
      <c r="J158" s="2">
        <v>1000</v>
      </c>
      <c r="K158" s="2">
        <v>355</v>
      </c>
      <c r="L158" s="2">
        <v>0.7</v>
      </c>
      <c r="M158" s="1">
        <v>5.93</v>
      </c>
      <c r="N158" s="1">
        <v>9.8999999999999994E-5</v>
      </c>
      <c r="O158" s="1">
        <v>0.12</v>
      </c>
      <c r="P158" s="1">
        <v>6.3999999999999997E-6</v>
      </c>
      <c r="Q158" s="1">
        <v>1.9497607128269301</v>
      </c>
      <c r="R158" s="1">
        <v>5.3907406000500598E-2</v>
      </c>
    </row>
    <row r="159" spans="1:18" s="5" customFormat="1" x14ac:dyDescent="0.25">
      <c r="A159" s="2">
        <v>2014</v>
      </c>
      <c r="B159" s="2">
        <v>1731</v>
      </c>
      <c r="C159" s="3" t="s">
        <v>17</v>
      </c>
      <c r="D159" s="4">
        <v>42017</v>
      </c>
      <c r="E159" s="2">
        <v>4766</v>
      </c>
      <c r="F159" s="3" t="s">
        <v>2</v>
      </c>
      <c r="G159" s="3" t="s">
        <v>1</v>
      </c>
      <c r="H159" s="3" t="s">
        <v>0</v>
      </c>
      <c r="I159" s="2">
        <v>2014</v>
      </c>
      <c r="J159" s="2">
        <v>1000</v>
      </c>
      <c r="K159" s="2">
        <v>400</v>
      </c>
      <c r="L159" s="2">
        <v>0.7</v>
      </c>
      <c r="M159" s="1">
        <v>0.26</v>
      </c>
      <c r="N159" s="1">
        <v>3.5999999999999998E-6</v>
      </c>
      <c r="O159" s="1">
        <v>8.9999999999999993E-3</v>
      </c>
      <c r="P159" s="1">
        <v>2.9999999999999999E-7</v>
      </c>
      <c r="Q159" s="1">
        <v>8.58024645767754E-2</v>
      </c>
      <c r="R159" s="1">
        <v>3.2407405823494302E-3</v>
      </c>
    </row>
    <row r="160" spans="1:18" s="5" customFormat="1" x14ac:dyDescent="0.25">
      <c r="A160" s="2">
        <v>2014</v>
      </c>
      <c r="B160" s="2">
        <v>1732</v>
      </c>
      <c r="C160" s="3" t="s">
        <v>17</v>
      </c>
      <c r="D160" s="4">
        <v>42019</v>
      </c>
      <c r="E160" s="2">
        <v>4763</v>
      </c>
      <c r="F160" s="3" t="s">
        <v>5</v>
      </c>
      <c r="G160" s="3" t="s">
        <v>1</v>
      </c>
      <c r="H160" s="3" t="s">
        <v>4</v>
      </c>
      <c r="I160" s="2">
        <v>1963</v>
      </c>
      <c r="J160" s="2">
        <v>250</v>
      </c>
      <c r="K160" s="2">
        <v>61</v>
      </c>
      <c r="L160" s="2">
        <v>0.7</v>
      </c>
      <c r="M160" s="1">
        <v>12.09</v>
      </c>
      <c r="N160" s="1">
        <v>2.7999999999999998E-4</v>
      </c>
      <c r="O160" s="1">
        <v>0.60499999999999998</v>
      </c>
      <c r="P160" s="1">
        <v>4.3999999999999999E-5</v>
      </c>
      <c r="Q160" s="1">
        <v>0.18179976827398001</v>
      </c>
      <c r="R160" s="1">
        <v>1.33319830706121E-2</v>
      </c>
    </row>
    <row r="161" spans="1:18" s="5" customFormat="1" x14ac:dyDescent="0.25">
      <c r="A161" s="2">
        <v>2014</v>
      </c>
      <c r="B161" s="2">
        <v>1732</v>
      </c>
      <c r="C161" s="3" t="s">
        <v>17</v>
      </c>
      <c r="D161" s="4">
        <v>42019</v>
      </c>
      <c r="E161" s="2">
        <v>4764</v>
      </c>
      <c r="F161" s="3" t="s">
        <v>2</v>
      </c>
      <c r="G161" s="3" t="s">
        <v>1</v>
      </c>
      <c r="H161" s="3" t="s">
        <v>23</v>
      </c>
      <c r="I161" s="2">
        <v>2013</v>
      </c>
      <c r="J161" s="2">
        <v>250</v>
      </c>
      <c r="K161" s="2">
        <v>65</v>
      </c>
      <c r="L161" s="2">
        <v>0.7</v>
      </c>
      <c r="M161" s="1">
        <v>2.74</v>
      </c>
      <c r="N161" s="1">
        <v>3.6000000000000001E-5</v>
      </c>
      <c r="O161" s="1">
        <v>0.192</v>
      </c>
      <c r="P161" s="1">
        <v>1.4100000000000001E-5</v>
      </c>
      <c r="Q161" s="1">
        <v>3.4919945532505901E-2</v>
      </c>
      <c r="R161" s="1">
        <v>2.6283998611132198E-3</v>
      </c>
    </row>
    <row r="162" spans="1:18" s="5" customFormat="1" x14ac:dyDescent="0.25">
      <c r="A162" s="2">
        <v>2014</v>
      </c>
      <c r="B162" s="2">
        <v>1734</v>
      </c>
      <c r="C162" s="3" t="s">
        <v>17</v>
      </c>
      <c r="D162" s="4">
        <v>42059</v>
      </c>
      <c r="E162" s="2">
        <v>4722</v>
      </c>
      <c r="F162" s="3" t="s">
        <v>5</v>
      </c>
      <c r="G162" s="3" t="s">
        <v>34</v>
      </c>
      <c r="H162" s="3" t="s">
        <v>4</v>
      </c>
      <c r="I162" s="2">
        <v>1985</v>
      </c>
      <c r="J162" s="2">
        <v>1000</v>
      </c>
      <c r="K162" s="2">
        <v>153</v>
      </c>
      <c r="L162" s="2">
        <v>0.51</v>
      </c>
      <c r="M162" s="1">
        <v>10.23</v>
      </c>
      <c r="N162" s="1">
        <v>2.4000000000000001E-4</v>
      </c>
      <c r="O162" s="1">
        <v>0.39600000000000002</v>
      </c>
      <c r="P162" s="1">
        <v>2.8799999999999999E-5</v>
      </c>
      <c r="Q162" s="1">
        <v>1.12761600471181</v>
      </c>
      <c r="R162" s="1">
        <v>6.3786426368060006E-2</v>
      </c>
    </row>
    <row r="163" spans="1:18" s="5" customFormat="1" x14ac:dyDescent="0.25">
      <c r="A163" s="2">
        <v>2014</v>
      </c>
      <c r="B163" s="2">
        <v>1734</v>
      </c>
      <c r="C163" s="3" t="s">
        <v>17</v>
      </c>
      <c r="D163" s="4">
        <v>42059</v>
      </c>
      <c r="E163" s="2">
        <v>4723</v>
      </c>
      <c r="F163" s="3" t="s">
        <v>2</v>
      </c>
      <c r="G163" s="3" t="s">
        <v>34</v>
      </c>
      <c r="H163" s="3" t="s">
        <v>13</v>
      </c>
      <c r="I163" s="2">
        <v>2015</v>
      </c>
      <c r="J163" s="2">
        <v>1000</v>
      </c>
      <c r="K163" s="2">
        <v>173</v>
      </c>
      <c r="L163" s="2">
        <v>0.51</v>
      </c>
      <c r="M163" s="1">
        <v>2.3199999999999998</v>
      </c>
      <c r="N163" s="1">
        <v>3.0000000000000001E-5</v>
      </c>
      <c r="O163" s="1">
        <v>0.112</v>
      </c>
      <c r="P163" s="1">
        <v>7.9999999999999996E-6</v>
      </c>
      <c r="Q163" s="1">
        <v>0.240220557430043</v>
      </c>
      <c r="R163" s="1">
        <v>1.47828042827697E-2</v>
      </c>
    </row>
    <row r="164" spans="1:18" s="5" customFormat="1" x14ac:dyDescent="0.25">
      <c r="A164" s="2">
        <v>2014</v>
      </c>
      <c r="B164" s="2">
        <v>1736</v>
      </c>
      <c r="C164" s="3" t="s">
        <v>17</v>
      </c>
      <c r="D164" s="4">
        <v>42025</v>
      </c>
      <c r="E164" s="2">
        <v>4718</v>
      </c>
      <c r="F164" s="3" t="s">
        <v>5</v>
      </c>
      <c r="G164" s="3" t="s">
        <v>1</v>
      </c>
      <c r="H164" s="3" t="s">
        <v>4</v>
      </c>
      <c r="I164" s="2">
        <v>1971</v>
      </c>
      <c r="J164" s="2">
        <v>200</v>
      </c>
      <c r="K164" s="2">
        <v>64</v>
      </c>
      <c r="L164" s="2">
        <v>0.7</v>
      </c>
      <c r="M164" s="1">
        <v>12.09</v>
      </c>
      <c r="N164" s="1">
        <v>2.7999999999999998E-4</v>
      </c>
      <c r="O164" s="1">
        <v>0.60499999999999998</v>
      </c>
      <c r="P164" s="1">
        <v>4.3999999999999999E-5</v>
      </c>
      <c r="Q164" s="1">
        <v>0.14595555528606299</v>
      </c>
      <c r="R164" s="1">
        <v>1.0147160541986E-2</v>
      </c>
    </row>
    <row r="165" spans="1:18" s="5" customFormat="1" x14ac:dyDescent="0.25">
      <c r="A165" s="2">
        <v>2014</v>
      </c>
      <c r="B165" s="2">
        <v>1736</v>
      </c>
      <c r="C165" s="3" t="s">
        <v>17</v>
      </c>
      <c r="D165" s="4">
        <v>42025</v>
      </c>
      <c r="E165" s="2">
        <v>4719</v>
      </c>
      <c r="F165" s="3" t="s">
        <v>2</v>
      </c>
      <c r="G165" s="3" t="s">
        <v>1</v>
      </c>
      <c r="H165" s="3" t="s">
        <v>23</v>
      </c>
      <c r="I165" s="2">
        <v>2014</v>
      </c>
      <c r="J165" s="2">
        <v>200</v>
      </c>
      <c r="K165" s="2">
        <v>74</v>
      </c>
      <c r="L165" s="2">
        <v>0.7</v>
      </c>
      <c r="M165" s="1">
        <v>2.74</v>
      </c>
      <c r="N165" s="1">
        <v>3.6000000000000001E-5</v>
      </c>
      <c r="O165" s="1">
        <v>0.112</v>
      </c>
      <c r="P165" s="1">
        <v>7.9999999999999996E-6</v>
      </c>
      <c r="Q165" s="1">
        <v>3.1701234151481003E-2</v>
      </c>
      <c r="R165" s="1">
        <v>1.37037038628132E-3</v>
      </c>
    </row>
    <row r="166" spans="1:18" s="5" customFormat="1" x14ac:dyDescent="0.25">
      <c r="A166" s="2">
        <v>2014</v>
      </c>
      <c r="B166" s="2">
        <v>1737</v>
      </c>
      <c r="C166" s="3" t="s">
        <v>17</v>
      </c>
      <c r="D166" s="4">
        <v>42044</v>
      </c>
      <c r="E166" s="2">
        <v>4716</v>
      </c>
      <c r="F166" s="3" t="s">
        <v>5</v>
      </c>
      <c r="G166" s="3" t="s">
        <v>1</v>
      </c>
      <c r="H166" s="3" t="s">
        <v>4</v>
      </c>
      <c r="I166" s="2">
        <v>1960</v>
      </c>
      <c r="J166" s="2">
        <v>300</v>
      </c>
      <c r="K166" s="2">
        <v>130</v>
      </c>
      <c r="L166" s="2">
        <v>0.7</v>
      </c>
      <c r="M166" s="1">
        <v>13.02</v>
      </c>
      <c r="N166" s="1">
        <v>2.9999999999999997E-4</v>
      </c>
      <c r="O166" s="1">
        <v>0.55400000000000005</v>
      </c>
      <c r="P166" s="1">
        <v>4.0299999999999997E-5</v>
      </c>
      <c r="Q166" s="1">
        <v>0.50013889929242705</v>
      </c>
      <c r="R166" s="1">
        <v>3.1224074605006501E-2</v>
      </c>
    </row>
    <row r="167" spans="1:18" s="5" customFormat="1" x14ac:dyDescent="0.25">
      <c r="A167" s="2">
        <v>2014</v>
      </c>
      <c r="B167" s="2">
        <v>1737</v>
      </c>
      <c r="C167" s="3" t="s">
        <v>17</v>
      </c>
      <c r="D167" s="4">
        <v>42044</v>
      </c>
      <c r="E167" s="2">
        <v>4717</v>
      </c>
      <c r="F167" s="3" t="s">
        <v>2</v>
      </c>
      <c r="G167" s="3" t="s">
        <v>1</v>
      </c>
      <c r="H167" s="3" t="s">
        <v>28</v>
      </c>
      <c r="I167" s="2">
        <v>2014</v>
      </c>
      <c r="J167" s="2">
        <v>300</v>
      </c>
      <c r="K167" s="2">
        <v>115</v>
      </c>
      <c r="L167" s="2">
        <v>0.7</v>
      </c>
      <c r="M167" s="1">
        <v>2.15</v>
      </c>
      <c r="N167" s="1">
        <v>2.6999999999999999E-5</v>
      </c>
      <c r="O167" s="1">
        <v>8.9999999999999993E-3</v>
      </c>
      <c r="P167" s="1">
        <v>3.9999999999999998E-7</v>
      </c>
      <c r="Q167" s="1">
        <v>5.83119228437841E-2</v>
      </c>
      <c r="R167" s="1">
        <v>2.5555554107658802E-4</v>
      </c>
    </row>
    <row r="168" spans="1:18" s="5" customFormat="1" x14ac:dyDescent="0.25">
      <c r="A168" s="2">
        <v>2014</v>
      </c>
      <c r="B168" s="2">
        <v>1738</v>
      </c>
      <c r="C168" s="3" t="s">
        <v>17</v>
      </c>
      <c r="D168" s="4">
        <v>42030</v>
      </c>
      <c r="E168" s="2">
        <v>4714</v>
      </c>
      <c r="F168" s="3" t="s">
        <v>5</v>
      </c>
      <c r="G168" s="3" t="s">
        <v>1</v>
      </c>
      <c r="H168" s="3" t="s">
        <v>4</v>
      </c>
      <c r="I168" s="2">
        <v>1979</v>
      </c>
      <c r="J168" s="2">
        <v>300</v>
      </c>
      <c r="K168" s="2">
        <v>96</v>
      </c>
      <c r="L168" s="2">
        <v>0.7</v>
      </c>
      <c r="M168" s="1">
        <v>12.09</v>
      </c>
      <c r="N168" s="1">
        <v>2.7999999999999998E-4</v>
      </c>
      <c r="O168" s="1">
        <v>0.60499999999999998</v>
      </c>
      <c r="P168" s="1">
        <v>4.3999999999999999E-5</v>
      </c>
      <c r="Q168" s="1">
        <v>0.34333333287151602</v>
      </c>
      <c r="R168" s="1">
        <v>2.5177777864500199E-2</v>
      </c>
    </row>
    <row r="169" spans="1:18" s="5" customFormat="1" x14ac:dyDescent="0.25">
      <c r="A169" s="2">
        <v>2014</v>
      </c>
      <c r="B169" s="2">
        <v>1738</v>
      </c>
      <c r="C169" s="3" t="s">
        <v>17</v>
      </c>
      <c r="D169" s="4">
        <v>42030</v>
      </c>
      <c r="E169" s="2">
        <v>4715</v>
      </c>
      <c r="F169" s="3" t="s">
        <v>2</v>
      </c>
      <c r="G169" s="3" t="s">
        <v>1</v>
      </c>
      <c r="H169" s="3" t="s">
        <v>28</v>
      </c>
      <c r="I169" s="2">
        <v>2014</v>
      </c>
      <c r="J169" s="2">
        <v>300</v>
      </c>
      <c r="K169" s="2">
        <v>115</v>
      </c>
      <c r="L169" s="2">
        <v>0.7</v>
      </c>
      <c r="M169" s="1">
        <v>2.15</v>
      </c>
      <c r="N169" s="1">
        <v>2.6999999999999999E-5</v>
      </c>
      <c r="O169" s="1">
        <v>8.9999999999999993E-3</v>
      </c>
      <c r="P169" s="1">
        <v>3.9999999999999998E-7</v>
      </c>
      <c r="Q169" s="1">
        <v>5.83119228437841E-2</v>
      </c>
      <c r="R169" s="1">
        <v>2.5555554107658802E-4</v>
      </c>
    </row>
    <row r="170" spans="1:18" s="5" customFormat="1" x14ac:dyDescent="0.25">
      <c r="A170" s="2">
        <v>2014</v>
      </c>
      <c r="B170" s="2">
        <v>1739</v>
      </c>
      <c r="C170" s="3" t="s">
        <v>17</v>
      </c>
      <c r="D170" s="4">
        <v>42039</v>
      </c>
      <c r="E170" s="2">
        <v>4711</v>
      </c>
      <c r="F170" s="3" t="s">
        <v>5</v>
      </c>
      <c r="G170" s="3" t="s">
        <v>1</v>
      </c>
      <c r="H170" s="3" t="s">
        <v>4</v>
      </c>
      <c r="I170" s="2">
        <v>1987</v>
      </c>
      <c r="J170" s="2">
        <v>150</v>
      </c>
      <c r="K170" s="2">
        <v>270</v>
      </c>
      <c r="L170" s="2">
        <v>0.7</v>
      </c>
      <c r="M170" s="1">
        <v>10.23</v>
      </c>
      <c r="N170" s="1">
        <v>2.4000000000000001E-4</v>
      </c>
      <c r="O170" s="1">
        <v>0.39600000000000002</v>
      </c>
      <c r="P170" s="1">
        <v>2.8799999999999999E-5</v>
      </c>
      <c r="Q170" s="1">
        <v>0.355687478728127</v>
      </c>
      <c r="R170" s="1">
        <v>1.66949995285843E-2</v>
      </c>
    </row>
    <row r="171" spans="1:18" s="5" customFormat="1" x14ac:dyDescent="0.25">
      <c r="A171" s="2">
        <v>2014</v>
      </c>
      <c r="B171" s="2">
        <v>1739</v>
      </c>
      <c r="C171" s="3" t="s">
        <v>17</v>
      </c>
      <c r="D171" s="4">
        <v>42039</v>
      </c>
      <c r="E171" s="2">
        <v>4712</v>
      </c>
      <c r="F171" s="3" t="s">
        <v>5</v>
      </c>
      <c r="G171" s="3" t="s">
        <v>1</v>
      </c>
      <c r="H171" s="3" t="s">
        <v>4</v>
      </c>
      <c r="I171" s="2">
        <v>1980</v>
      </c>
      <c r="J171" s="2">
        <v>150</v>
      </c>
      <c r="K171" s="2">
        <v>140</v>
      </c>
      <c r="L171" s="2">
        <v>0.7</v>
      </c>
      <c r="M171" s="1">
        <v>10.23</v>
      </c>
      <c r="N171" s="1">
        <v>2.4000000000000001E-4</v>
      </c>
      <c r="O171" s="1">
        <v>0.39600000000000002</v>
      </c>
      <c r="P171" s="1">
        <v>2.8799999999999999E-5</v>
      </c>
      <c r="Q171" s="1">
        <v>0.18851387768633601</v>
      </c>
      <c r="R171" s="1">
        <v>9.1466664002678808E-3</v>
      </c>
    </row>
    <row r="172" spans="1:18" s="5" customFormat="1" x14ac:dyDescent="0.25">
      <c r="A172" s="2">
        <v>2014</v>
      </c>
      <c r="B172" s="2">
        <v>1739</v>
      </c>
      <c r="C172" s="3" t="s">
        <v>17</v>
      </c>
      <c r="D172" s="4">
        <v>42039</v>
      </c>
      <c r="E172" s="2">
        <v>4713</v>
      </c>
      <c r="F172" s="3" t="s">
        <v>2</v>
      </c>
      <c r="G172" s="3" t="s">
        <v>1</v>
      </c>
      <c r="H172" s="3" t="s">
        <v>28</v>
      </c>
      <c r="I172" s="2">
        <v>2014</v>
      </c>
      <c r="J172" s="2">
        <v>300</v>
      </c>
      <c r="K172" s="2">
        <v>200</v>
      </c>
      <c r="L172" s="2">
        <v>0.7</v>
      </c>
      <c r="M172" s="1">
        <v>1.29</v>
      </c>
      <c r="N172" s="1">
        <v>1.7E-5</v>
      </c>
      <c r="O172" s="1">
        <v>8.9999999999999993E-3</v>
      </c>
      <c r="P172" s="1">
        <v>2.9999999999999999E-7</v>
      </c>
      <c r="Q172" s="1">
        <v>6.0902774995250299E-2</v>
      </c>
      <c r="R172" s="1">
        <v>4.3749997534973001E-4</v>
      </c>
    </row>
    <row r="173" spans="1:18" s="5" customFormat="1" x14ac:dyDescent="0.25">
      <c r="A173" s="2">
        <v>2014</v>
      </c>
      <c r="B173" s="2">
        <v>1740</v>
      </c>
      <c r="C173" s="3" t="s">
        <v>17</v>
      </c>
      <c r="D173" s="4">
        <v>42059</v>
      </c>
      <c r="E173" s="2">
        <v>4709</v>
      </c>
      <c r="F173" s="3" t="s">
        <v>5</v>
      </c>
      <c r="G173" s="3" t="s">
        <v>1</v>
      </c>
      <c r="H173" s="3" t="s">
        <v>4</v>
      </c>
      <c r="I173" s="2">
        <v>1990</v>
      </c>
      <c r="J173" s="2">
        <v>1400</v>
      </c>
      <c r="K173" s="2">
        <v>300</v>
      </c>
      <c r="L173" s="2">
        <v>0.7</v>
      </c>
      <c r="M173" s="1">
        <v>7.6</v>
      </c>
      <c r="N173" s="1">
        <v>1.8000000000000001E-4</v>
      </c>
      <c r="O173" s="1">
        <v>0.27400000000000002</v>
      </c>
      <c r="P173" s="1">
        <v>1.9899999999999999E-5</v>
      </c>
      <c r="Q173" s="1">
        <v>3.1629628888038201</v>
      </c>
      <c r="R173" s="1">
        <v>0.166185180948689</v>
      </c>
    </row>
    <row r="174" spans="1:18" s="5" customFormat="1" x14ac:dyDescent="0.25">
      <c r="A174" s="2">
        <v>2014</v>
      </c>
      <c r="B174" s="2">
        <v>1740</v>
      </c>
      <c r="C174" s="3" t="s">
        <v>17</v>
      </c>
      <c r="D174" s="4">
        <v>42059</v>
      </c>
      <c r="E174" s="2">
        <v>4710</v>
      </c>
      <c r="F174" s="3" t="s">
        <v>2</v>
      </c>
      <c r="G174" s="3" t="s">
        <v>1</v>
      </c>
      <c r="H174" s="3" t="s">
        <v>28</v>
      </c>
      <c r="I174" s="2">
        <v>2013</v>
      </c>
      <c r="J174" s="2">
        <v>1400</v>
      </c>
      <c r="K174" s="2">
        <v>360</v>
      </c>
      <c r="L174" s="2">
        <v>0.7</v>
      </c>
      <c r="M174" s="1">
        <v>1.29</v>
      </c>
      <c r="N174" s="1">
        <v>1.7E-5</v>
      </c>
      <c r="O174" s="1">
        <v>8.9999999999999993E-3</v>
      </c>
      <c r="P174" s="1">
        <v>2.9999999999999999E-7</v>
      </c>
      <c r="Q174" s="1">
        <v>0.547944421089675</v>
      </c>
      <c r="R174" s="1">
        <v>4.3166664713731803E-3</v>
      </c>
    </row>
    <row r="175" spans="1:18" s="5" customFormat="1" x14ac:dyDescent="0.25">
      <c r="A175" s="2">
        <v>2014</v>
      </c>
      <c r="B175" s="2">
        <v>1743</v>
      </c>
      <c r="C175" s="3" t="s">
        <v>3</v>
      </c>
      <c r="D175" s="4">
        <v>42146</v>
      </c>
      <c r="E175" s="2">
        <v>4924</v>
      </c>
      <c r="F175" s="3" t="s">
        <v>5</v>
      </c>
      <c r="G175" s="3" t="s">
        <v>1</v>
      </c>
      <c r="H175" s="3" t="s">
        <v>8</v>
      </c>
      <c r="I175" s="2">
        <v>1997</v>
      </c>
      <c r="J175" s="2">
        <v>2920</v>
      </c>
      <c r="K175" s="2">
        <v>238</v>
      </c>
      <c r="L175" s="2">
        <v>0.7</v>
      </c>
      <c r="M175" s="1">
        <v>5.93</v>
      </c>
      <c r="N175" s="1">
        <v>1.3999999999999999E-4</v>
      </c>
      <c r="O175" s="1">
        <v>0.12</v>
      </c>
      <c r="P175" s="1">
        <v>6.3999999999999997E-6</v>
      </c>
      <c r="Q175" s="1">
        <v>4.0807449242444003</v>
      </c>
      <c r="R175" s="1">
        <v>0.10553096020875501</v>
      </c>
    </row>
    <row r="176" spans="1:18" s="5" customFormat="1" x14ac:dyDescent="0.25">
      <c r="A176" s="2">
        <v>2014</v>
      </c>
      <c r="B176" s="2">
        <v>1743</v>
      </c>
      <c r="C176" s="3" t="s">
        <v>3</v>
      </c>
      <c r="D176" s="4">
        <v>42146</v>
      </c>
      <c r="E176" s="2">
        <v>4925</v>
      </c>
      <c r="F176" s="3" t="s">
        <v>2</v>
      </c>
      <c r="G176" s="3" t="s">
        <v>1</v>
      </c>
      <c r="H176" s="3" t="s">
        <v>0</v>
      </c>
      <c r="I176" s="2">
        <v>2014</v>
      </c>
      <c r="J176" s="2">
        <v>2920</v>
      </c>
      <c r="K176" s="2">
        <v>270</v>
      </c>
      <c r="L176" s="2">
        <v>0.7</v>
      </c>
      <c r="M176" s="1">
        <v>0.26</v>
      </c>
      <c r="N176" s="1">
        <v>3.5999999999999998E-6</v>
      </c>
      <c r="O176" s="1">
        <v>8.9999999999999993E-3</v>
      </c>
      <c r="P176" s="1">
        <v>2.9999999999999999E-7</v>
      </c>
      <c r="Q176" s="1">
        <v>0.18444665699375801</v>
      </c>
      <c r="R176" s="1">
        <v>7.6649997112412998E-3</v>
      </c>
    </row>
    <row r="177" spans="1:18" s="5" customFormat="1" x14ac:dyDescent="0.25">
      <c r="A177" s="2">
        <v>2015</v>
      </c>
      <c r="B177" s="2">
        <v>1744</v>
      </c>
      <c r="C177" s="3" t="s">
        <v>17</v>
      </c>
      <c r="D177" s="4">
        <v>42321</v>
      </c>
      <c r="E177" s="2">
        <v>5326</v>
      </c>
      <c r="F177" s="3" t="s">
        <v>5</v>
      </c>
      <c r="G177" s="3" t="s">
        <v>1</v>
      </c>
      <c r="H177" s="3" t="s">
        <v>4</v>
      </c>
      <c r="I177" s="2">
        <v>1996</v>
      </c>
      <c r="J177" s="2">
        <v>400</v>
      </c>
      <c r="K177" s="2">
        <v>84</v>
      </c>
      <c r="L177" s="2">
        <v>0.7</v>
      </c>
      <c r="M177" s="1">
        <v>8.17</v>
      </c>
      <c r="N177" s="1">
        <v>1.9000000000000001E-4</v>
      </c>
      <c r="O177" s="1">
        <v>0.47899999999999998</v>
      </c>
      <c r="P177" s="1">
        <v>3.6100000000000003E-5</v>
      </c>
      <c r="Q177" s="1">
        <v>0.25910370279092498</v>
      </c>
      <c r="R177" s="1">
        <v>2.14034066995272E-2</v>
      </c>
    </row>
    <row r="178" spans="1:18" s="5" customFormat="1" x14ac:dyDescent="0.25">
      <c r="A178" s="2">
        <v>2015</v>
      </c>
      <c r="B178" s="2">
        <v>1744</v>
      </c>
      <c r="C178" s="3" t="s">
        <v>17</v>
      </c>
      <c r="D178" s="4">
        <v>42321</v>
      </c>
      <c r="E178" s="2">
        <v>5327</v>
      </c>
      <c r="F178" s="3" t="s">
        <v>2</v>
      </c>
      <c r="G178" s="3" t="s">
        <v>1</v>
      </c>
      <c r="H178" s="3" t="s">
        <v>0</v>
      </c>
      <c r="I178" s="2">
        <v>2015</v>
      </c>
      <c r="J178" s="2">
        <v>400</v>
      </c>
      <c r="K178" s="2">
        <v>100</v>
      </c>
      <c r="L178" s="2">
        <v>0.7</v>
      </c>
      <c r="M178" s="1">
        <v>2.3199999999999998</v>
      </c>
      <c r="N178" s="1">
        <v>3.0000000000000001E-5</v>
      </c>
      <c r="O178" s="1">
        <v>0.112</v>
      </c>
      <c r="P178" s="1">
        <v>7.9999999999999996E-6</v>
      </c>
      <c r="Q178" s="1">
        <v>7.3456786765305995E-2</v>
      </c>
      <c r="R178" s="1">
        <v>3.9506173221248797E-3</v>
      </c>
    </row>
    <row r="179" spans="1:18" s="5" customFormat="1" x14ac:dyDescent="0.25">
      <c r="A179" s="2">
        <v>2014</v>
      </c>
      <c r="B179" s="2">
        <v>1745</v>
      </c>
      <c r="C179" s="3" t="s">
        <v>9</v>
      </c>
      <c r="D179" s="4">
        <v>42089</v>
      </c>
      <c r="E179" s="2">
        <v>5007</v>
      </c>
      <c r="F179" s="3" t="s">
        <v>5</v>
      </c>
      <c r="G179" s="3" t="s">
        <v>1</v>
      </c>
      <c r="H179" s="3" t="s">
        <v>4</v>
      </c>
      <c r="I179" s="2">
        <v>1996</v>
      </c>
      <c r="J179" s="2">
        <v>600</v>
      </c>
      <c r="K179" s="2">
        <v>81</v>
      </c>
      <c r="L179" s="2">
        <v>0.7</v>
      </c>
      <c r="M179" s="1">
        <v>8.17</v>
      </c>
      <c r="N179" s="1">
        <v>1.9000000000000001E-4</v>
      </c>
      <c r="O179" s="1">
        <v>0.47899999999999998</v>
      </c>
      <c r="P179" s="1">
        <v>3.6100000000000003E-5</v>
      </c>
      <c r="Q179" s="1">
        <v>0.39187499893879102</v>
      </c>
      <c r="R179" s="1">
        <v>3.4207498776485601E-2</v>
      </c>
    </row>
    <row r="180" spans="1:18" s="5" customFormat="1" x14ac:dyDescent="0.25">
      <c r="A180" s="2">
        <v>2014</v>
      </c>
      <c r="B180" s="2">
        <v>1745</v>
      </c>
      <c r="C180" s="3" t="s">
        <v>9</v>
      </c>
      <c r="D180" s="4">
        <v>42089</v>
      </c>
      <c r="E180" s="2">
        <v>5008</v>
      </c>
      <c r="F180" s="3" t="s">
        <v>2</v>
      </c>
      <c r="G180" s="3" t="s">
        <v>1</v>
      </c>
      <c r="H180" s="3" t="s">
        <v>28</v>
      </c>
      <c r="I180" s="2">
        <v>2014</v>
      </c>
      <c r="J180" s="2">
        <v>600</v>
      </c>
      <c r="K180" s="2">
        <v>100</v>
      </c>
      <c r="L180" s="2">
        <v>0.7</v>
      </c>
      <c r="M180" s="1">
        <v>2.15</v>
      </c>
      <c r="N180" s="1">
        <v>2.6999999999999999E-5</v>
      </c>
      <c r="O180" s="1">
        <v>8.9999999999999993E-3</v>
      </c>
      <c r="P180" s="1">
        <v>3.9999999999999998E-7</v>
      </c>
      <c r="Q180" s="1">
        <v>0.10328703969955</v>
      </c>
      <c r="R180" s="1">
        <v>4.7222219689297101E-4</v>
      </c>
    </row>
    <row r="181" spans="1:18" s="5" customFormat="1" x14ac:dyDescent="0.25">
      <c r="A181" s="2">
        <v>2014</v>
      </c>
      <c r="B181" s="2">
        <v>1746</v>
      </c>
      <c r="C181" s="3" t="s">
        <v>9</v>
      </c>
      <c r="D181" s="4">
        <v>42114</v>
      </c>
      <c r="E181" s="2">
        <v>5025</v>
      </c>
      <c r="F181" s="3" t="s">
        <v>5</v>
      </c>
      <c r="G181" s="3" t="s">
        <v>1</v>
      </c>
      <c r="H181" s="3" t="s">
        <v>4</v>
      </c>
      <c r="I181" s="2">
        <v>1975</v>
      </c>
      <c r="J181" s="2">
        <v>100</v>
      </c>
      <c r="K181" s="2">
        <v>67</v>
      </c>
      <c r="L181" s="2">
        <v>0.7</v>
      </c>
      <c r="M181" s="1">
        <v>12.09</v>
      </c>
      <c r="N181" s="1">
        <v>2.7999999999999998E-4</v>
      </c>
      <c r="O181" s="1">
        <v>0.60499999999999998</v>
      </c>
      <c r="P181" s="1">
        <v>4.3999999999999999E-5</v>
      </c>
      <c r="Q181" s="1">
        <v>6.8871450403365106E-2</v>
      </c>
      <c r="R181" s="1">
        <v>4.1285648509281504E-3</v>
      </c>
    </row>
    <row r="182" spans="1:18" s="5" customFormat="1" x14ac:dyDescent="0.25">
      <c r="A182" s="2">
        <v>2014</v>
      </c>
      <c r="B182" s="2">
        <v>1746</v>
      </c>
      <c r="C182" s="3" t="s">
        <v>9</v>
      </c>
      <c r="D182" s="4">
        <v>42114</v>
      </c>
      <c r="E182" s="2">
        <v>5026</v>
      </c>
      <c r="F182" s="3" t="s">
        <v>2</v>
      </c>
      <c r="G182" s="3" t="s">
        <v>1</v>
      </c>
      <c r="H182" s="3" t="s">
        <v>23</v>
      </c>
      <c r="I182" s="2">
        <v>2014</v>
      </c>
      <c r="J182" s="2">
        <v>100</v>
      </c>
      <c r="K182" s="2">
        <v>80</v>
      </c>
      <c r="L182" s="2">
        <v>0.7</v>
      </c>
      <c r="M182" s="1">
        <v>2.74</v>
      </c>
      <c r="N182" s="1">
        <v>3.6000000000000001E-5</v>
      </c>
      <c r="O182" s="1">
        <v>8.9999999999999993E-3</v>
      </c>
      <c r="P182" s="1">
        <v>8.9999999999999996E-7</v>
      </c>
      <c r="Q182" s="1">
        <v>1.70246911308948E-2</v>
      </c>
      <c r="R182" s="1">
        <v>5.8333329871188001E-5</v>
      </c>
    </row>
    <row r="183" spans="1:18" s="5" customFormat="1" x14ac:dyDescent="0.25">
      <c r="A183" s="2">
        <v>2014</v>
      </c>
      <c r="B183" s="2">
        <v>1747</v>
      </c>
      <c r="C183" s="3" t="s">
        <v>7</v>
      </c>
      <c r="D183" s="4">
        <v>42156</v>
      </c>
      <c r="E183" s="2">
        <v>5175</v>
      </c>
      <c r="F183" s="3" t="s">
        <v>5</v>
      </c>
      <c r="G183" s="3" t="s">
        <v>1</v>
      </c>
      <c r="H183" s="3" t="s">
        <v>8</v>
      </c>
      <c r="I183" s="2">
        <v>2000</v>
      </c>
      <c r="J183" s="2">
        <v>1500</v>
      </c>
      <c r="K183" s="2">
        <v>222</v>
      </c>
      <c r="L183" s="2">
        <v>0.7</v>
      </c>
      <c r="M183" s="1">
        <v>5.93</v>
      </c>
      <c r="N183" s="1">
        <v>1.3999999999999999E-4</v>
      </c>
      <c r="O183" s="1">
        <v>0.12</v>
      </c>
      <c r="P183" s="1">
        <v>6.3999999999999997E-6</v>
      </c>
      <c r="Q183" s="1">
        <v>1.9553471563448099</v>
      </c>
      <c r="R183" s="1">
        <v>5.0566665346948397E-2</v>
      </c>
    </row>
    <row r="184" spans="1:18" s="5" customFormat="1" x14ac:dyDescent="0.25">
      <c r="A184" s="2">
        <v>2014</v>
      </c>
      <c r="B184" s="2">
        <v>1747</v>
      </c>
      <c r="C184" s="3" t="s">
        <v>7</v>
      </c>
      <c r="D184" s="4">
        <v>42156</v>
      </c>
      <c r="E184" s="2">
        <v>5176</v>
      </c>
      <c r="F184" s="3" t="s">
        <v>2</v>
      </c>
      <c r="G184" s="3" t="s">
        <v>1</v>
      </c>
      <c r="H184" s="3" t="s">
        <v>0</v>
      </c>
      <c r="I184" s="2">
        <v>2014</v>
      </c>
      <c r="J184" s="2">
        <v>1500</v>
      </c>
      <c r="K184" s="2">
        <v>270</v>
      </c>
      <c r="L184" s="2">
        <v>0.7</v>
      </c>
      <c r="M184" s="1">
        <v>0.26</v>
      </c>
      <c r="N184" s="1">
        <v>3.5999999999999998E-6</v>
      </c>
      <c r="O184" s="1">
        <v>8.9999999999999993E-3</v>
      </c>
      <c r="P184" s="1">
        <v>2.9999999999999999E-7</v>
      </c>
      <c r="Q184" s="1">
        <v>8.9687495257933306E-2</v>
      </c>
      <c r="R184" s="1">
        <v>3.5156248439274602E-3</v>
      </c>
    </row>
    <row r="185" spans="1:18" s="5" customFormat="1" x14ac:dyDescent="0.25">
      <c r="A185" s="2">
        <v>2015</v>
      </c>
      <c r="B185" s="2">
        <v>1748</v>
      </c>
      <c r="C185" s="3" t="s">
        <v>7</v>
      </c>
      <c r="D185" s="4">
        <v>42165</v>
      </c>
      <c r="E185" s="2">
        <v>5173</v>
      </c>
      <c r="F185" s="3" t="s">
        <v>5</v>
      </c>
      <c r="G185" s="3" t="s">
        <v>1</v>
      </c>
      <c r="H185" s="3" t="s">
        <v>4</v>
      </c>
      <c r="I185" s="2">
        <v>1996</v>
      </c>
      <c r="J185" s="2">
        <v>600</v>
      </c>
      <c r="K185" s="2">
        <v>103</v>
      </c>
      <c r="L185" s="2">
        <v>0.7</v>
      </c>
      <c r="M185" s="1">
        <v>8.17</v>
      </c>
      <c r="N185" s="1">
        <v>1.9000000000000001E-4</v>
      </c>
      <c r="O185" s="1">
        <v>0.47899999999999998</v>
      </c>
      <c r="P185" s="1">
        <v>3.6100000000000003E-5</v>
      </c>
      <c r="Q185" s="1">
        <v>0.49831018383574699</v>
      </c>
      <c r="R185" s="1">
        <v>4.3498424370099001E-2</v>
      </c>
    </row>
    <row r="186" spans="1:18" s="5" customFormat="1" x14ac:dyDescent="0.25">
      <c r="A186" s="2">
        <v>2015</v>
      </c>
      <c r="B186" s="2">
        <v>1748</v>
      </c>
      <c r="C186" s="3" t="s">
        <v>7</v>
      </c>
      <c r="D186" s="4">
        <v>42165</v>
      </c>
      <c r="E186" s="2">
        <v>5174</v>
      </c>
      <c r="F186" s="3" t="s">
        <v>2</v>
      </c>
      <c r="G186" s="3" t="s">
        <v>1</v>
      </c>
      <c r="H186" s="3" t="s">
        <v>13</v>
      </c>
      <c r="I186" s="2">
        <v>2011</v>
      </c>
      <c r="J186" s="2">
        <v>600</v>
      </c>
      <c r="K186" s="2">
        <v>108</v>
      </c>
      <c r="L186" s="2">
        <v>0.7</v>
      </c>
      <c r="M186" s="1">
        <v>2.3199999999999998</v>
      </c>
      <c r="N186" s="1">
        <v>3.0000000000000001E-5</v>
      </c>
      <c r="O186" s="1">
        <v>0.112</v>
      </c>
      <c r="P186" s="1">
        <v>7.9999999999999996E-6</v>
      </c>
      <c r="Q186" s="1">
        <v>0.120499994496358</v>
      </c>
      <c r="R186" s="1">
        <v>6.8000000540204501E-3</v>
      </c>
    </row>
    <row r="187" spans="1:18" s="5" customFormat="1" x14ac:dyDescent="0.25">
      <c r="A187" s="2">
        <v>2015</v>
      </c>
      <c r="B187" s="2">
        <v>1749</v>
      </c>
      <c r="C187" s="3" t="s">
        <v>7</v>
      </c>
      <c r="D187" s="4">
        <v>42222</v>
      </c>
      <c r="E187" s="2">
        <v>5171</v>
      </c>
      <c r="F187" s="3" t="s">
        <v>5</v>
      </c>
      <c r="G187" s="3" t="s">
        <v>1</v>
      </c>
      <c r="H187" s="3" t="s">
        <v>4</v>
      </c>
      <c r="I187" s="2">
        <v>1978</v>
      </c>
      <c r="J187" s="2">
        <v>600</v>
      </c>
      <c r="K187" s="2">
        <v>109</v>
      </c>
      <c r="L187" s="2">
        <v>0.7</v>
      </c>
      <c r="M187" s="1">
        <v>12.09</v>
      </c>
      <c r="N187" s="1">
        <v>2.7999999999999998E-4</v>
      </c>
      <c r="O187" s="1">
        <v>0.60499999999999998</v>
      </c>
      <c r="P187" s="1">
        <v>4.3999999999999999E-5</v>
      </c>
      <c r="Q187" s="1">
        <v>0.77965277672906597</v>
      </c>
      <c r="R187" s="1">
        <v>5.7174537233969099E-2</v>
      </c>
    </row>
    <row r="188" spans="1:18" s="5" customFormat="1" x14ac:dyDescent="0.25">
      <c r="A188" s="2">
        <v>2015</v>
      </c>
      <c r="B188" s="2">
        <v>1749</v>
      </c>
      <c r="C188" s="3" t="s">
        <v>7</v>
      </c>
      <c r="D188" s="4">
        <v>42222</v>
      </c>
      <c r="E188" s="2">
        <v>5172</v>
      </c>
      <c r="F188" s="3" t="s">
        <v>2</v>
      </c>
      <c r="G188" s="3" t="s">
        <v>1</v>
      </c>
      <c r="H188" s="3" t="s">
        <v>28</v>
      </c>
      <c r="I188" s="2">
        <v>2014</v>
      </c>
      <c r="J188" s="2">
        <v>600</v>
      </c>
      <c r="K188" s="2">
        <v>95</v>
      </c>
      <c r="L188" s="2">
        <v>0.7</v>
      </c>
      <c r="M188" s="1">
        <v>2.15</v>
      </c>
      <c r="N188" s="1">
        <v>2.6999999999999999E-5</v>
      </c>
      <c r="O188" s="1">
        <v>8.9999999999999993E-3</v>
      </c>
      <c r="P188" s="1">
        <v>8.9999999999999996E-7</v>
      </c>
      <c r="Q188" s="1">
        <v>9.8122687714572596E-2</v>
      </c>
      <c r="R188" s="1">
        <v>5.1458330423039401E-4</v>
      </c>
    </row>
    <row r="189" spans="1:18" s="5" customFormat="1" x14ac:dyDescent="0.25">
      <c r="A189" s="2">
        <v>2013</v>
      </c>
      <c r="B189" s="2">
        <v>1751</v>
      </c>
      <c r="C189" s="3" t="s">
        <v>9</v>
      </c>
      <c r="D189" s="4">
        <v>42181</v>
      </c>
      <c r="E189" s="2">
        <v>5152</v>
      </c>
      <c r="F189" s="3" t="s">
        <v>5</v>
      </c>
      <c r="G189" s="3" t="s">
        <v>1</v>
      </c>
      <c r="H189" s="3" t="s">
        <v>4</v>
      </c>
      <c r="I189" s="2">
        <v>1955</v>
      </c>
      <c r="J189" s="2">
        <v>1500</v>
      </c>
      <c r="K189" s="2">
        <v>130</v>
      </c>
      <c r="L189" s="2">
        <v>0.7</v>
      </c>
      <c r="M189" s="1">
        <v>13.02</v>
      </c>
      <c r="N189" s="1">
        <v>2.9999999999999997E-4</v>
      </c>
      <c r="O189" s="1">
        <v>0.55400000000000005</v>
      </c>
      <c r="P189" s="1">
        <v>4.0299999999999997E-5</v>
      </c>
      <c r="Q189" s="1">
        <v>2.5006944964621298</v>
      </c>
      <c r="R189" s="1">
        <v>0.15612037302503301</v>
      </c>
    </row>
    <row r="190" spans="1:18" s="5" customFormat="1" x14ac:dyDescent="0.25">
      <c r="A190" s="2">
        <v>2013</v>
      </c>
      <c r="B190" s="2">
        <v>1751</v>
      </c>
      <c r="C190" s="3" t="s">
        <v>9</v>
      </c>
      <c r="D190" s="4">
        <v>42181</v>
      </c>
      <c r="E190" s="2">
        <v>5153</v>
      </c>
      <c r="F190" s="3" t="s">
        <v>2</v>
      </c>
      <c r="G190" s="3" t="s">
        <v>1</v>
      </c>
      <c r="H190" s="3" t="s">
        <v>28</v>
      </c>
      <c r="I190" s="2">
        <v>2014</v>
      </c>
      <c r="J190" s="2">
        <v>1500</v>
      </c>
      <c r="K190" s="2">
        <v>150</v>
      </c>
      <c r="L190" s="2">
        <v>0.7</v>
      </c>
      <c r="M190" s="1">
        <v>2.15</v>
      </c>
      <c r="N190" s="1">
        <v>2.6999999999999999E-5</v>
      </c>
      <c r="O190" s="1">
        <v>8.9999999999999993E-3</v>
      </c>
      <c r="P190" s="1">
        <v>3.9999999999999998E-7</v>
      </c>
      <c r="Q190" s="1">
        <v>0.40842014854964998</v>
      </c>
      <c r="R190" s="1">
        <v>2.0833332366786998E-3</v>
      </c>
    </row>
    <row r="191" spans="1:18" s="5" customFormat="1" x14ac:dyDescent="0.25">
      <c r="A191" s="2">
        <v>2014</v>
      </c>
      <c r="B191" s="2">
        <v>1752</v>
      </c>
      <c r="C191" s="3" t="s">
        <v>10</v>
      </c>
      <c r="D191" s="4">
        <v>42152</v>
      </c>
      <c r="E191" s="2">
        <v>5126</v>
      </c>
      <c r="F191" s="3" t="s">
        <v>5</v>
      </c>
      <c r="G191" s="3" t="s">
        <v>1</v>
      </c>
      <c r="H191" s="3" t="s">
        <v>4</v>
      </c>
      <c r="I191" s="2">
        <v>1980</v>
      </c>
      <c r="J191" s="2">
        <v>300</v>
      </c>
      <c r="K191" s="2">
        <v>72</v>
      </c>
      <c r="L191" s="2">
        <v>0.7</v>
      </c>
      <c r="M191" s="1">
        <v>12.09</v>
      </c>
      <c r="N191" s="1">
        <v>2.7999999999999998E-4</v>
      </c>
      <c r="O191" s="1">
        <v>0.60499999999999998</v>
      </c>
      <c r="P191" s="1">
        <v>4.3999999999999999E-5</v>
      </c>
      <c r="Q191" s="1">
        <v>0.25609999964008601</v>
      </c>
      <c r="R191" s="1">
        <v>1.8663333400403399E-2</v>
      </c>
    </row>
    <row r="192" spans="1:18" s="5" customFormat="1" x14ac:dyDescent="0.25">
      <c r="A192" s="2">
        <v>2014</v>
      </c>
      <c r="B192" s="2">
        <v>1752</v>
      </c>
      <c r="C192" s="3" t="s">
        <v>10</v>
      </c>
      <c r="D192" s="4">
        <v>42152</v>
      </c>
      <c r="E192" s="2">
        <v>5127</v>
      </c>
      <c r="F192" s="3" t="s">
        <v>2</v>
      </c>
      <c r="G192" s="3" t="s">
        <v>1</v>
      </c>
      <c r="H192" s="3" t="s">
        <v>28</v>
      </c>
      <c r="I192" s="2">
        <v>2013</v>
      </c>
      <c r="J192" s="2">
        <v>300</v>
      </c>
      <c r="K192" s="2">
        <v>100</v>
      </c>
      <c r="L192" s="2">
        <v>0.7</v>
      </c>
      <c r="M192" s="1">
        <v>2.15</v>
      </c>
      <c r="N192" s="1">
        <v>2.6999999999999999E-5</v>
      </c>
      <c r="O192" s="1">
        <v>8.9999999999999993E-3</v>
      </c>
      <c r="P192" s="1">
        <v>3.9999999999999998E-7</v>
      </c>
      <c r="Q192" s="1">
        <v>5.0706019864160103E-2</v>
      </c>
      <c r="R192" s="1">
        <v>2.22222209631816E-4</v>
      </c>
    </row>
    <row r="193" spans="1:18" s="5" customFormat="1" x14ac:dyDescent="0.25">
      <c r="A193" s="2">
        <v>2014</v>
      </c>
      <c r="B193" s="2">
        <v>1753</v>
      </c>
      <c r="C193" s="3" t="s">
        <v>10</v>
      </c>
      <c r="D193" s="4">
        <v>42152</v>
      </c>
      <c r="E193" s="2">
        <v>5128</v>
      </c>
      <c r="F193" s="3" t="s">
        <v>5</v>
      </c>
      <c r="G193" s="3" t="s">
        <v>1</v>
      </c>
      <c r="H193" s="3" t="s">
        <v>4</v>
      </c>
      <c r="I193" s="2">
        <v>1972</v>
      </c>
      <c r="J193" s="2">
        <v>300</v>
      </c>
      <c r="K193" s="2">
        <v>75</v>
      </c>
      <c r="L193" s="2">
        <v>0.7</v>
      </c>
      <c r="M193" s="1">
        <v>12.09</v>
      </c>
      <c r="N193" s="1">
        <v>2.7999999999999998E-4</v>
      </c>
      <c r="O193" s="1">
        <v>0.60499999999999998</v>
      </c>
      <c r="P193" s="1">
        <v>4.3999999999999999E-5</v>
      </c>
      <c r="Q193" s="1">
        <v>0.26822916630587201</v>
      </c>
      <c r="R193" s="1">
        <v>1.9670138956640701E-2</v>
      </c>
    </row>
    <row r="194" spans="1:18" s="5" customFormat="1" x14ac:dyDescent="0.25">
      <c r="A194" s="2">
        <v>2014</v>
      </c>
      <c r="B194" s="2">
        <v>1753</v>
      </c>
      <c r="C194" s="3" t="s">
        <v>10</v>
      </c>
      <c r="D194" s="4">
        <v>42152</v>
      </c>
      <c r="E194" s="2">
        <v>5129</v>
      </c>
      <c r="F194" s="3" t="s">
        <v>2</v>
      </c>
      <c r="G194" s="3" t="s">
        <v>1</v>
      </c>
      <c r="H194" s="3" t="s">
        <v>28</v>
      </c>
      <c r="I194" s="2">
        <v>2013</v>
      </c>
      <c r="J194" s="2">
        <v>300</v>
      </c>
      <c r="K194" s="2">
        <v>90</v>
      </c>
      <c r="L194" s="2">
        <v>0.7</v>
      </c>
      <c r="M194" s="1">
        <v>2.15</v>
      </c>
      <c r="N194" s="1">
        <v>2.6999999999999999E-5</v>
      </c>
      <c r="O194" s="1">
        <v>8.9999999999999993E-3</v>
      </c>
      <c r="P194" s="1">
        <v>8.9999999999999996E-7</v>
      </c>
      <c r="Q194" s="1">
        <v>4.5635417877744097E-2</v>
      </c>
      <c r="R194" s="1">
        <v>2.1562498747491399E-4</v>
      </c>
    </row>
    <row r="195" spans="1:18" s="5" customFormat="1" x14ac:dyDescent="0.25">
      <c r="A195" s="2">
        <v>2014</v>
      </c>
      <c r="B195" s="2">
        <v>1754</v>
      </c>
      <c r="C195" s="3" t="s">
        <v>25</v>
      </c>
      <c r="D195" s="4">
        <v>42124</v>
      </c>
      <c r="E195" s="2">
        <v>5109</v>
      </c>
      <c r="F195" s="3" t="s">
        <v>5</v>
      </c>
      <c r="G195" s="3" t="s">
        <v>1</v>
      </c>
      <c r="H195" s="3" t="s">
        <v>4</v>
      </c>
      <c r="I195" s="2">
        <v>1996</v>
      </c>
      <c r="J195" s="2">
        <v>625</v>
      </c>
      <c r="K195" s="2">
        <v>116</v>
      </c>
      <c r="L195" s="2">
        <v>0.7</v>
      </c>
      <c r="M195" s="1">
        <v>8.17</v>
      </c>
      <c r="N195" s="1">
        <v>1.9000000000000001E-4</v>
      </c>
      <c r="O195" s="1">
        <v>0.47899999999999998</v>
      </c>
      <c r="P195" s="1">
        <v>3.6100000000000003E-5</v>
      </c>
      <c r="Q195" s="1">
        <v>0.58458718977494595</v>
      </c>
      <c r="R195" s="1">
        <v>5.1029704964921999E-2</v>
      </c>
    </row>
    <row r="196" spans="1:18" s="5" customFormat="1" x14ac:dyDescent="0.25">
      <c r="A196" s="2">
        <v>2014</v>
      </c>
      <c r="B196" s="2">
        <v>1754</v>
      </c>
      <c r="C196" s="3" t="s">
        <v>25</v>
      </c>
      <c r="D196" s="4">
        <v>42124</v>
      </c>
      <c r="E196" s="2">
        <v>5110</v>
      </c>
      <c r="F196" s="3" t="s">
        <v>2</v>
      </c>
      <c r="G196" s="3" t="s">
        <v>1</v>
      </c>
      <c r="H196" s="3" t="s">
        <v>28</v>
      </c>
      <c r="I196" s="2">
        <v>2014</v>
      </c>
      <c r="J196" s="2">
        <v>625</v>
      </c>
      <c r="K196" s="2">
        <v>125</v>
      </c>
      <c r="L196" s="2">
        <v>0.7</v>
      </c>
      <c r="M196" s="1">
        <v>2.15</v>
      </c>
      <c r="N196" s="1">
        <v>2.6999999999999999E-5</v>
      </c>
      <c r="O196" s="1">
        <v>8.9999999999999993E-3</v>
      </c>
      <c r="P196" s="1">
        <v>3.9999999999999998E-7</v>
      </c>
      <c r="Q196" s="1">
        <v>0.13469178345983401</v>
      </c>
      <c r="R196" s="1">
        <v>6.1788673397840605E-4</v>
      </c>
    </row>
    <row r="197" spans="1:18" s="5" customFormat="1" x14ac:dyDescent="0.25">
      <c r="A197" s="2">
        <v>2014</v>
      </c>
      <c r="B197" s="2">
        <v>1757</v>
      </c>
      <c r="C197" s="3" t="s">
        <v>17</v>
      </c>
      <c r="D197" s="4">
        <v>42083</v>
      </c>
      <c r="E197" s="2">
        <v>5518</v>
      </c>
      <c r="F197" s="3" t="s">
        <v>5</v>
      </c>
      <c r="G197" s="3" t="s">
        <v>1</v>
      </c>
      <c r="H197" s="3" t="s">
        <v>4</v>
      </c>
      <c r="I197" s="2">
        <v>1962</v>
      </c>
      <c r="J197" s="2">
        <v>350</v>
      </c>
      <c r="K197" s="2">
        <v>88</v>
      </c>
      <c r="L197" s="2">
        <v>0.7</v>
      </c>
      <c r="M197" s="1">
        <v>12.09</v>
      </c>
      <c r="N197" s="1">
        <v>2.7999999999999998E-4</v>
      </c>
      <c r="O197" s="1">
        <v>0.60499999999999998</v>
      </c>
      <c r="P197" s="1">
        <v>4.3999999999999999E-5</v>
      </c>
      <c r="Q197" s="1">
        <v>0.36717592543203698</v>
      </c>
      <c r="R197" s="1">
        <v>2.6926234660646E-2</v>
      </c>
    </row>
    <row r="198" spans="1:18" s="5" customFormat="1" x14ac:dyDescent="0.25">
      <c r="A198" s="2">
        <v>2014</v>
      </c>
      <c r="B198" s="2">
        <v>1757</v>
      </c>
      <c r="C198" s="3" t="s">
        <v>17</v>
      </c>
      <c r="D198" s="4">
        <v>42083</v>
      </c>
      <c r="E198" s="2">
        <v>5519</v>
      </c>
      <c r="F198" s="3" t="s">
        <v>2</v>
      </c>
      <c r="G198" s="3" t="s">
        <v>1</v>
      </c>
      <c r="H198" s="3" t="s">
        <v>28</v>
      </c>
      <c r="I198" s="2">
        <v>2013</v>
      </c>
      <c r="J198" s="2">
        <v>350</v>
      </c>
      <c r="K198" s="2">
        <v>110</v>
      </c>
      <c r="L198" s="2">
        <v>0.7</v>
      </c>
      <c r="M198" s="1">
        <v>2.15</v>
      </c>
      <c r="N198" s="1">
        <v>2.6999999999999999E-5</v>
      </c>
      <c r="O198" s="1">
        <v>8.9999999999999993E-3</v>
      </c>
      <c r="P198" s="1">
        <v>3.9999999999999998E-7</v>
      </c>
      <c r="Q198" s="1">
        <v>6.5273246322595305E-2</v>
      </c>
      <c r="R198" s="1">
        <v>2.88155848023968E-4</v>
      </c>
    </row>
    <row r="199" spans="1:18" s="5" customFormat="1" x14ac:dyDescent="0.25">
      <c r="A199" s="2">
        <v>2014</v>
      </c>
      <c r="B199" s="2">
        <v>1759</v>
      </c>
      <c r="C199" s="3" t="s">
        <v>17</v>
      </c>
      <c r="D199" s="4">
        <v>42044</v>
      </c>
      <c r="E199" s="2">
        <v>5509</v>
      </c>
      <c r="F199" s="3" t="s">
        <v>5</v>
      </c>
      <c r="G199" s="3" t="s">
        <v>1</v>
      </c>
      <c r="H199" s="3" t="s">
        <v>4</v>
      </c>
      <c r="I199" s="2">
        <v>1975</v>
      </c>
      <c r="J199" s="2">
        <v>2000</v>
      </c>
      <c r="K199" s="2">
        <v>72</v>
      </c>
      <c r="L199" s="2">
        <v>0.7</v>
      </c>
      <c r="M199" s="1">
        <v>12.09</v>
      </c>
      <c r="N199" s="1">
        <v>2.7999999999999998E-4</v>
      </c>
      <c r="O199" s="1">
        <v>0.60499999999999998</v>
      </c>
      <c r="P199" s="1">
        <v>4.3999999999999999E-5</v>
      </c>
      <c r="Q199" s="1">
        <v>1.7166666643575801</v>
      </c>
      <c r="R199" s="1">
        <v>0.125888889322501</v>
      </c>
    </row>
    <row r="200" spans="1:18" s="5" customFormat="1" x14ac:dyDescent="0.25">
      <c r="A200" s="2">
        <v>2014</v>
      </c>
      <c r="B200" s="2">
        <v>1759</v>
      </c>
      <c r="C200" s="3" t="s">
        <v>17</v>
      </c>
      <c r="D200" s="4">
        <v>42044</v>
      </c>
      <c r="E200" s="2">
        <v>5511</v>
      </c>
      <c r="F200" s="3" t="s">
        <v>2</v>
      </c>
      <c r="G200" s="3" t="s">
        <v>1</v>
      </c>
      <c r="H200" s="3" t="s">
        <v>23</v>
      </c>
      <c r="I200" s="2">
        <v>2014</v>
      </c>
      <c r="J200" s="2">
        <v>2000</v>
      </c>
      <c r="K200" s="2">
        <v>71</v>
      </c>
      <c r="L200" s="2">
        <v>0.7</v>
      </c>
      <c r="M200" s="1">
        <v>2.74</v>
      </c>
      <c r="N200" s="1">
        <v>3.6000000000000001E-5</v>
      </c>
      <c r="O200" s="1">
        <v>0.112</v>
      </c>
      <c r="P200" s="1">
        <v>7.9999999999999996E-6</v>
      </c>
      <c r="Q200" s="1">
        <v>0.33966049048288099</v>
      </c>
      <c r="R200" s="1">
        <v>2.1037037035431701E-2</v>
      </c>
    </row>
    <row r="201" spans="1:18" s="5" customFormat="1" x14ac:dyDescent="0.25">
      <c r="A201" s="11">
        <v>2014</v>
      </c>
      <c r="B201" s="11">
        <v>1760</v>
      </c>
      <c r="C201" s="12" t="s">
        <v>17</v>
      </c>
      <c r="D201" s="13">
        <v>42032</v>
      </c>
      <c r="E201" s="11">
        <v>5545</v>
      </c>
      <c r="F201" s="12" t="s">
        <v>5</v>
      </c>
      <c r="G201" s="12" t="s">
        <v>1</v>
      </c>
      <c r="H201" s="12" t="s">
        <v>4</v>
      </c>
      <c r="I201" s="11">
        <v>1970</v>
      </c>
      <c r="J201" s="11">
        <v>50</v>
      </c>
      <c r="K201" s="11">
        <v>68</v>
      </c>
      <c r="L201" s="11">
        <v>0.7</v>
      </c>
      <c r="M201" s="14">
        <v>12.09</v>
      </c>
      <c r="N201" s="14">
        <v>2.7999999999999998E-4</v>
      </c>
      <c r="O201" s="14">
        <v>0.60499999999999998</v>
      </c>
      <c r="P201" s="14">
        <v>4.3999999999999999E-5</v>
      </c>
      <c r="Q201" s="14">
        <v>3.3517283828196999E-2</v>
      </c>
      <c r="R201" s="14">
        <v>1.8700000204014101E-3</v>
      </c>
    </row>
    <row r="202" spans="1:18" s="5" customFormat="1" x14ac:dyDescent="0.25">
      <c r="A202" s="11">
        <v>2014</v>
      </c>
      <c r="B202" s="11">
        <v>1760</v>
      </c>
      <c r="C202" s="12" t="s">
        <v>17</v>
      </c>
      <c r="D202" s="13">
        <v>42032</v>
      </c>
      <c r="E202" s="11">
        <v>5507</v>
      </c>
      <c r="F202" s="12" t="s">
        <v>5</v>
      </c>
      <c r="G202" s="12" t="s">
        <v>1</v>
      </c>
      <c r="H202" s="12" t="s">
        <v>4</v>
      </c>
      <c r="I202" s="11">
        <v>1972</v>
      </c>
      <c r="J202" s="11">
        <v>50</v>
      </c>
      <c r="K202" s="11">
        <v>90</v>
      </c>
      <c r="L202" s="11">
        <v>0.7</v>
      </c>
      <c r="M202" s="14">
        <v>12.09</v>
      </c>
      <c r="N202" s="14">
        <v>2.7999999999999998E-4</v>
      </c>
      <c r="O202" s="14">
        <v>0.60499999999999998</v>
      </c>
      <c r="P202" s="14">
        <v>4.3999999999999999E-5</v>
      </c>
      <c r="Q202" s="14">
        <v>4.4263888725921102E-2</v>
      </c>
      <c r="R202" s="14">
        <v>2.4597222493649398E-3</v>
      </c>
    </row>
    <row r="203" spans="1:18" s="5" customFormat="1" x14ac:dyDescent="0.25">
      <c r="A203" s="2">
        <v>2014</v>
      </c>
      <c r="B203" s="2">
        <v>1760</v>
      </c>
      <c r="C203" s="3" t="s">
        <v>17</v>
      </c>
      <c r="D203" s="4">
        <v>42032</v>
      </c>
      <c r="E203" s="2">
        <v>5508</v>
      </c>
      <c r="F203" s="3" t="s">
        <v>2</v>
      </c>
      <c r="G203" s="3" t="s">
        <v>1</v>
      </c>
      <c r="H203" s="3" t="s">
        <v>28</v>
      </c>
      <c r="I203" s="2">
        <v>2014</v>
      </c>
      <c r="J203" s="2">
        <v>100</v>
      </c>
      <c r="K203" s="2">
        <v>85</v>
      </c>
      <c r="L203" s="2">
        <v>0.7</v>
      </c>
      <c r="M203" s="1">
        <v>2.15</v>
      </c>
      <c r="N203" s="1">
        <v>2.6999999999999999E-5</v>
      </c>
      <c r="O203" s="1">
        <v>8.9999999999999993E-3</v>
      </c>
      <c r="P203" s="1">
        <v>8.9999999999999996E-7</v>
      </c>
      <c r="Q203" s="1">
        <v>1.41896222975625E-2</v>
      </c>
      <c r="R203" s="1">
        <v>6.1979162988137198E-5</v>
      </c>
    </row>
    <row r="204" spans="1:18" s="5" customFormat="1" x14ac:dyDescent="0.25">
      <c r="A204" s="2">
        <v>2014</v>
      </c>
      <c r="B204" s="2">
        <v>1762</v>
      </c>
      <c r="C204" s="3" t="s">
        <v>17</v>
      </c>
      <c r="D204" s="4">
        <v>42107</v>
      </c>
      <c r="E204" s="2">
        <v>5503</v>
      </c>
      <c r="F204" s="3" t="s">
        <v>5</v>
      </c>
      <c r="G204" s="3" t="s">
        <v>1</v>
      </c>
      <c r="H204" s="3" t="s">
        <v>4</v>
      </c>
      <c r="I204" s="2">
        <v>1976</v>
      </c>
      <c r="J204" s="2">
        <v>300</v>
      </c>
      <c r="K204" s="2">
        <v>75</v>
      </c>
      <c r="L204" s="2">
        <v>0.7</v>
      </c>
      <c r="M204" s="1">
        <v>12.09</v>
      </c>
      <c r="N204" s="1">
        <v>2.7999999999999998E-4</v>
      </c>
      <c r="O204" s="1">
        <v>0.60499999999999998</v>
      </c>
      <c r="P204" s="1">
        <v>4.3999999999999999E-5</v>
      </c>
      <c r="Q204" s="1">
        <v>0.26822916630587201</v>
      </c>
      <c r="R204" s="1">
        <v>1.9670138956640701E-2</v>
      </c>
    </row>
    <row r="205" spans="1:18" s="5" customFormat="1" x14ac:dyDescent="0.25">
      <c r="A205" s="2">
        <v>2014</v>
      </c>
      <c r="B205" s="2">
        <v>1762</v>
      </c>
      <c r="C205" s="3" t="s">
        <v>17</v>
      </c>
      <c r="D205" s="4">
        <v>42107</v>
      </c>
      <c r="E205" s="2">
        <v>5504</v>
      </c>
      <c r="F205" s="3" t="s">
        <v>2</v>
      </c>
      <c r="G205" s="3" t="s">
        <v>1</v>
      </c>
      <c r="H205" s="3" t="s">
        <v>0</v>
      </c>
      <c r="I205" s="2">
        <v>2015</v>
      </c>
      <c r="J205" s="2">
        <v>300</v>
      </c>
      <c r="K205" s="2">
        <v>85</v>
      </c>
      <c r="L205" s="2">
        <v>0.7</v>
      </c>
      <c r="M205" s="1">
        <v>2.74</v>
      </c>
      <c r="N205" s="1">
        <v>3.6000000000000001E-5</v>
      </c>
      <c r="O205" s="1">
        <v>0.112</v>
      </c>
      <c r="P205" s="1">
        <v>7.9999999999999996E-6</v>
      </c>
      <c r="Q205" s="1">
        <v>5.4974536326052002E-2</v>
      </c>
      <c r="R205" s="1">
        <v>2.4398148406899302E-3</v>
      </c>
    </row>
    <row r="206" spans="1:18" s="5" customFormat="1" x14ac:dyDescent="0.25">
      <c r="A206" s="2">
        <v>2015</v>
      </c>
      <c r="B206" s="2">
        <v>1763</v>
      </c>
      <c r="C206" s="3" t="s">
        <v>17</v>
      </c>
      <c r="D206" s="4">
        <v>42284</v>
      </c>
      <c r="E206" s="2">
        <v>5501</v>
      </c>
      <c r="F206" s="3" t="s">
        <v>5</v>
      </c>
      <c r="G206" s="3" t="s">
        <v>1</v>
      </c>
      <c r="H206" s="3" t="s">
        <v>4</v>
      </c>
      <c r="I206" s="2">
        <v>1988</v>
      </c>
      <c r="J206" s="2">
        <v>600</v>
      </c>
      <c r="K206" s="2">
        <v>75</v>
      </c>
      <c r="L206" s="2">
        <v>0.7</v>
      </c>
      <c r="M206" s="1">
        <v>8.17</v>
      </c>
      <c r="N206" s="1">
        <v>1.9000000000000001E-4</v>
      </c>
      <c r="O206" s="1">
        <v>0.47899999999999998</v>
      </c>
      <c r="P206" s="1">
        <v>3.6100000000000003E-5</v>
      </c>
      <c r="Q206" s="1">
        <v>0.36284722123962099</v>
      </c>
      <c r="R206" s="1">
        <v>3.16736099782274E-2</v>
      </c>
    </row>
    <row r="207" spans="1:18" s="5" customFormat="1" x14ac:dyDescent="0.25">
      <c r="A207" s="2">
        <v>2015</v>
      </c>
      <c r="B207" s="2">
        <v>1763</v>
      </c>
      <c r="C207" s="3" t="s">
        <v>17</v>
      </c>
      <c r="D207" s="4">
        <v>42284</v>
      </c>
      <c r="E207" s="2">
        <v>5502</v>
      </c>
      <c r="F207" s="3" t="s">
        <v>2</v>
      </c>
      <c r="G207" s="3" t="s">
        <v>1</v>
      </c>
      <c r="H207" s="3" t="s">
        <v>13</v>
      </c>
      <c r="I207" s="2">
        <v>2015</v>
      </c>
      <c r="J207" s="2">
        <v>600</v>
      </c>
      <c r="K207" s="2">
        <v>101</v>
      </c>
      <c r="L207" s="2">
        <v>0.7</v>
      </c>
      <c r="M207" s="1">
        <v>2.3199999999999998</v>
      </c>
      <c r="N207" s="1">
        <v>3.0000000000000001E-5</v>
      </c>
      <c r="O207" s="1">
        <v>0.112</v>
      </c>
      <c r="P207" s="1">
        <v>7.9999999999999996E-6</v>
      </c>
      <c r="Q207" s="1">
        <v>0.11268980966789</v>
      </c>
      <c r="R207" s="1">
        <v>6.3592593097783799E-3</v>
      </c>
    </row>
    <row r="208" spans="1:18" s="5" customFormat="1" x14ac:dyDescent="0.25">
      <c r="A208" s="2">
        <v>2014</v>
      </c>
      <c r="B208" s="2">
        <v>1764</v>
      </c>
      <c r="C208" s="3" t="s">
        <v>17</v>
      </c>
      <c r="D208" s="4">
        <v>42353</v>
      </c>
      <c r="E208" s="2">
        <v>5499</v>
      </c>
      <c r="F208" s="3" t="s">
        <v>5</v>
      </c>
      <c r="G208" s="3" t="s">
        <v>1</v>
      </c>
      <c r="H208" s="3" t="s">
        <v>4</v>
      </c>
      <c r="I208" s="2">
        <v>1976</v>
      </c>
      <c r="J208" s="2">
        <v>300</v>
      </c>
      <c r="K208" s="2">
        <v>84</v>
      </c>
      <c r="L208" s="2">
        <v>0.7</v>
      </c>
      <c r="M208" s="1">
        <v>12.09</v>
      </c>
      <c r="N208" s="1">
        <v>2.7999999999999998E-4</v>
      </c>
      <c r="O208" s="1">
        <v>0.60499999999999998</v>
      </c>
      <c r="P208" s="1">
        <v>4.3999999999999999E-5</v>
      </c>
      <c r="Q208" s="1">
        <v>0.30041666626257602</v>
      </c>
      <c r="R208" s="1">
        <v>2.20305556314376E-2</v>
      </c>
    </row>
    <row r="209" spans="1:18" s="5" customFormat="1" x14ac:dyDescent="0.25">
      <c r="A209" s="2">
        <v>2014</v>
      </c>
      <c r="B209" s="2">
        <v>1764</v>
      </c>
      <c r="C209" s="3" t="s">
        <v>17</v>
      </c>
      <c r="D209" s="4">
        <v>42353</v>
      </c>
      <c r="E209" s="2">
        <v>5500</v>
      </c>
      <c r="F209" s="3" t="s">
        <v>2</v>
      </c>
      <c r="G209" s="3" t="s">
        <v>1</v>
      </c>
      <c r="H209" s="3" t="s">
        <v>28</v>
      </c>
      <c r="I209" s="2">
        <v>2014</v>
      </c>
      <c r="J209" s="2">
        <v>300</v>
      </c>
      <c r="K209" s="2">
        <v>106</v>
      </c>
      <c r="L209" s="2">
        <v>0.7</v>
      </c>
      <c r="M209" s="1">
        <v>2.15</v>
      </c>
      <c r="N209" s="1">
        <v>2.6999999999999999E-5</v>
      </c>
      <c r="O209" s="1">
        <v>8.9999999999999993E-3</v>
      </c>
      <c r="P209" s="1">
        <v>3.9999999999999998E-7</v>
      </c>
      <c r="Q209" s="1">
        <v>5.3748381056009702E-2</v>
      </c>
      <c r="R209" s="1">
        <v>2.3555554220972501E-4</v>
      </c>
    </row>
    <row r="210" spans="1:18" s="5" customFormat="1" x14ac:dyDescent="0.25">
      <c r="A210" s="2">
        <v>2014</v>
      </c>
      <c r="B210" s="2">
        <v>1765</v>
      </c>
      <c r="C210" s="3" t="s">
        <v>17</v>
      </c>
      <c r="D210" s="4">
        <v>42349</v>
      </c>
      <c r="E210" s="2">
        <v>5497</v>
      </c>
      <c r="F210" s="3" t="s">
        <v>5</v>
      </c>
      <c r="G210" s="3" t="s">
        <v>1</v>
      </c>
      <c r="H210" s="3" t="s">
        <v>4</v>
      </c>
      <c r="I210" s="2">
        <v>1979</v>
      </c>
      <c r="J210" s="2">
        <v>400</v>
      </c>
      <c r="K210" s="2">
        <v>195</v>
      </c>
      <c r="L210" s="2">
        <v>0.7</v>
      </c>
      <c r="M210" s="1">
        <v>11.16</v>
      </c>
      <c r="N210" s="1">
        <v>2.5999999999999998E-4</v>
      </c>
      <c r="O210" s="1">
        <v>0.39600000000000002</v>
      </c>
      <c r="P210" s="1">
        <v>2.8799999999999999E-5</v>
      </c>
      <c r="Q210" s="1">
        <v>0.85944442113585495</v>
      </c>
      <c r="R210" s="1">
        <v>4.4633331866087998E-2</v>
      </c>
    </row>
    <row r="211" spans="1:18" s="5" customFormat="1" x14ac:dyDescent="0.25">
      <c r="A211" s="2">
        <v>2014</v>
      </c>
      <c r="B211" s="2">
        <v>1765</v>
      </c>
      <c r="C211" s="3" t="s">
        <v>17</v>
      </c>
      <c r="D211" s="4">
        <v>42349</v>
      </c>
      <c r="E211" s="2">
        <v>5498</v>
      </c>
      <c r="F211" s="3" t="s">
        <v>2</v>
      </c>
      <c r="G211" s="3" t="s">
        <v>1</v>
      </c>
      <c r="H211" s="3" t="s">
        <v>0</v>
      </c>
      <c r="I211" s="2">
        <v>2014</v>
      </c>
      <c r="J211" s="2">
        <v>400</v>
      </c>
      <c r="K211" s="2">
        <v>215</v>
      </c>
      <c r="L211" s="2">
        <v>0.7</v>
      </c>
      <c r="M211" s="1">
        <v>0.26</v>
      </c>
      <c r="N211" s="1">
        <v>3.5999999999999998E-6</v>
      </c>
      <c r="O211" s="1">
        <v>8.9999999999999993E-3</v>
      </c>
      <c r="P211" s="1">
        <v>2.9999999999999999E-7</v>
      </c>
      <c r="Q211" s="1">
        <v>1.77308632494599E-2</v>
      </c>
      <c r="R211" s="1">
        <v>6.3703700188754298E-4</v>
      </c>
    </row>
    <row r="212" spans="1:18" s="5" customFormat="1" x14ac:dyDescent="0.25">
      <c r="A212" s="2">
        <v>2014</v>
      </c>
      <c r="B212" s="2">
        <v>1766</v>
      </c>
      <c r="C212" s="3" t="s">
        <v>17</v>
      </c>
      <c r="D212" s="4">
        <v>42180</v>
      </c>
      <c r="E212" s="2">
        <v>5495</v>
      </c>
      <c r="F212" s="3" t="s">
        <v>5</v>
      </c>
      <c r="G212" s="3" t="s">
        <v>1</v>
      </c>
      <c r="H212" s="3" t="s">
        <v>4</v>
      </c>
      <c r="I212" s="2">
        <v>1974</v>
      </c>
      <c r="J212" s="2">
        <v>300</v>
      </c>
      <c r="K212" s="2">
        <v>64</v>
      </c>
      <c r="L212" s="2">
        <v>0.7</v>
      </c>
      <c r="M212" s="1">
        <v>12.09</v>
      </c>
      <c r="N212" s="1">
        <v>2.7999999999999998E-4</v>
      </c>
      <c r="O212" s="1">
        <v>0.60499999999999998</v>
      </c>
      <c r="P212" s="1">
        <v>4.3999999999999999E-5</v>
      </c>
      <c r="Q212" s="1">
        <v>0.22888888858101</v>
      </c>
      <c r="R212" s="1">
        <v>1.67851852430001E-2</v>
      </c>
    </row>
    <row r="213" spans="1:18" s="5" customFormat="1" x14ac:dyDescent="0.25">
      <c r="A213" s="2">
        <v>2014</v>
      </c>
      <c r="B213" s="2">
        <v>1766</v>
      </c>
      <c r="C213" s="3" t="s">
        <v>17</v>
      </c>
      <c r="D213" s="4">
        <v>42180</v>
      </c>
      <c r="E213" s="2">
        <v>5496</v>
      </c>
      <c r="F213" s="3" t="s">
        <v>2</v>
      </c>
      <c r="G213" s="3" t="s">
        <v>1</v>
      </c>
      <c r="H213" s="3" t="s">
        <v>23</v>
      </c>
      <c r="I213" s="2">
        <v>2013</v>
      </c>
      <c r="J213" s="2">
        <v>300</v>
      </c>
      <c r="K213" s="2">
        <v>76</v>
      </c>
      <c r="L213" s="2">
        <v>0.7</v>
      </c>
      <c r="M213" s="1">
        <v>2.74</v>
      </c>
      <c r="N213" s="1">
        <v>3.6000000000000001E-5</v>
      </c>
      <c r="O213" s="1">
        <v>0.112</v>
      </c>
      <c r="P213" s="1">
        <v>7.9999999999999996E-6</v>
      </c>
      <c r="Q213" s="1">
        <v>4.9153703067999502E-2</v>
      </c>
      <c r="R213" s="1">
        <v>2.1814815046168798E-3</v>
      </c>
    </row>
    <row r="214" spans="1:18" s="5" customFormat="1" x14ac:dyDescent="0.25">
      <c r="A214" s="2">
        <v>2014</v>
      </c>
      <c r="B214" s="2">
        <v>1767</v>
      </c>
      <c r="C214" s="3" t="s">
        <v>17</v>
      </c>
      <c r="D214" s="4">
        <v>42180</v>
      </c>
      <c r="E214" s="2">
        <v>5493</v>
      </c>
      <c r="F214" s="3" t="s">
        <v>5</v>
      </c>
      <c r="G214" s="3" t="s">
        <v>1</v>
      </c>
      <c r="H214" s="3" t="s">
        <v>4</v>
      </c>
      <c r="I214" s="2">
        <v>1984</v>
      </c>
      <c r="J214" s="2">
        <v>400</v>
      </c>
      <c r="K214" s="2">
        <v>79</v>
      </c>
      <c r="L214" s="2">
        <v>0.7</v>
      </c>
      <c r="M214" s="1">
        <v>12.09</v>
      </c>
      <c r="N214" s="1">
        <v>2.7999999999999998E-4</v>
      </c>
      <c r="O214" s="1">
        <v>0.60499999999999998</v>
      </c>
      <c r="P214" s="1">
        <v>4.3999999999999999E-5</v>
      </c>
      <c r="Q214" s="1">
        <v>0.37671296245624603</v>
      </c>
      <c r="R214" s="1">
        <v>2.7625617379104302E-2</v>
      </c>
    </row>
    <row r="215" spans="1:18" s="5" customFormat="1" x14ac:dyDescent="0.25">
      <c r="A215" s="2">
        <v>2014</v>
      </c>
      <c r="B215" s="2">
        <v>1767</v>
      </c>
      <c r="C215" s="3" t="s">
        <v>17</v>
      </c>
      <c r="D215" s="4">
        <v>42180</v>
      </c>
      <c r="E215" s="2">
        <v>5494</v>
      </c>
      <c r="F215" s="3" t="s">
        <v>2</v>
      </c>
      <c r="G215" s="3" t="s">
        <v>1</v>
      </c>
      <c r="H215" s="3" t="s">
        <v>13</v>
      </c>
      <c r="I215" s="2">
        <v>2014</v>
      </c>
      <c r="J215" s="2">
        <v>400</v>
      </c>
      <c r="K215" s="2">
        <v>95</v>
      </c>
      <c r="L215" s="2">
        <v>0.7</v>
      </c>
      <c r="M215" s="1">
        <v>2.74</v>
      </c>
      <c r="N215" s="1">
        <v>3.6000000000000001E-5</v>
      </c>
      <c r="O215" s="1">
        <v>0.112</v>
      </c>
      <c r="P215" s="1">
        <v>7.9999999999999996E-6</v>
      </c>
      <c r="Q215" s="1">
        <v>8.2450616234123503E-2</v>
      </c>
      <c r="R215" s="1">
        <v>3.75308645601864E-3</v>
      </c>
    </row>
    <row r="216" spans="1:18" s="5" customFormat="1" x14ac:dyDescent="0.25">
      <c r="A216" s="2">
        <v>2014</v>
      </c>
      <c r="B216" s="2">
        <v>1768</v>
      </c>
      <c r="C216" s="3" t="s">
        <v>16</v>
      </c>
      <c r="D216" s="4">
        <v>42324</v>
      </c>
      <c r="E216" s="2">
        <v>5328</v>
      </c>
      <c r="F216" s="3" t="s">
        <v>5</v>
      </c>
      <c r="G216" s="3" t="s">
        <v>1</v>
      </c>
      <c r="H216" s="3" t="s">
        <v>4</v>
      </c>
      <c r="I216" s="2">
        <v>1986</v>
      </c>
      <c r="J216" s="2">
        <v>600</v>
      </c>
      <c r="K216" s="2">
        <v>95</v>
      </c>
      <c r="L216" s="2">
        <v>0.7</v>
      </c>
      <c r="M216" s="1">
        <v>12.09</v>
      </c>
      <c r="N216" s="1">
        <v>2.7999999999999998E-4</v>
      </c>
      <c r="O216" s="1">
        <v>0.60499999999999998</v>
      </c>
      <c r="P216" s="1">
        <v>4.3999999999999999E-5</v>
      </c>
      <c r="Q216" s="1">
        <v>0.679513887974874</v>
      </c>
      <c r="R216" s="1">
        <v>4.9831018690156603E-2</v>
      </c>
    </row>
    <row r="217" spans="1:18" s="5" customFormat="1" x14ac:dyDescent="0.25">
      <c r="A217" s="2">
        <v>2014</v>
      </c>
      <c r="B217" s="2">
        <v>1768</v>
      </c>
      <c r="C217" s="3" t="s">
        <v>16</v>
      </c>
      <c r="D217" s="4">
        <v>42324</v>
      </c>
      <c r="E217" s="2">
        <v>5329</v>
      </c>
      <c r="F217" s="3" t="s">
        <v>2</v>
      </c>
      <c r="G217" s="3" t="s">
        <v>1</v>
      </c>
      <c r="H217" s="3" t="s">
        <v>28</v>
      </c>
      <c r="I217" s="2">
        <v>2014</v>
      </c>
      <c r="J217" s="2">
        <v>600</v>
      </c>
      <c r="K217" s="2">
        <v>115</v>
      </c>
      <c r="L217" s="2">
        <v>0.7</v>
      </c>
      <c r="M217" s="1">
        <v>2.15</v>
      </c>
      <c r="N217" s="1">
        <v>2.6999999999999999E-5</v>
      </c>
      <c r="O217" s="1">
        <v>8.9999999999999993E-3</v>
      </c>
      <c r="P217" s="1">
        <v>3.9999999999999998E-7</v>
      </c>
      <c r="Q217" s="1">
        <v>0.118780095654483</v>
      </c>
      <c r="R217" s="1">
        <v>5.4305552642691603E-4</v>
      </c>
    </row>
    <row r="218" spans="1:18" s="5" customFormat="1" x14ac:dyDescent="0.25">
      <c r="A218" s="2">
        <v>2014</v>
      </c>
      <c r="B218" s="2">
        <v>1769</v>
      </c>
      <c r="C218" s="3" t="s">
        <v>16</v>
      </c>
      <c r="D218" s="4">
        <v>42356</v>
      </c>
      <c r="E218" s="2">
        <v>5366</v>
      </c>
      <c r="F218" s="3" t="s">
        <v>5</v>
      </c>
      <c r="G218" s="3" t="s">
        <v>1</v>
      </c>
      <c r="H218" s="3" t="s">
        <v>4</v>
      </c>
      <c r="I218" s="2">
        <v>1980</v>
      </c>
      <c r="J218" s="2">
        <v>200</v>
      </c>
      <c r="K218" s="2">
        <v>76</v>
      </c>
      <c r="L218" s="2">
        <v>0.7</v>
      </c>
      <c r="M218" s="1">
        <v>12.09</v>
      </c>
      <c r="N218" s="1">
        <v>2.7999999999999998E-4</v>
      </c>
      <c r="O218" s="1">
        <v>0.60499999999999998</v>
      </c>
      <c r="P218" s="1">
        <v>4.3999999999999999E-5</v>
      </c>
      <c r="Q218" s="1">
        <v>0.16741111073387399</v>
      </c>
      <c r="R218" s="1">
        <v>1.11208642632834E-2</v>
      </c>
    </row>
    <row r="219" spans="1:18" s="5" customFormat="1" x14ac:dyDescent="0.25">
      <c r="A219" s="2">
        <v>2014</v>
      </c>
      <c r="B219" s="2">
        <v>1769</v>
      </c>
      <c r="C219" s="3" t="s">
        <v>16</v>
      </c>
      <c r="D219" s="4">
        <v>42356</v>
      </c>
      <c r="E219" s="2">
        <v>5552</v>
      </c>
      <c r="F219" s="3" t="s">
        <v>5</v>
      </c>
      <c r="G219" s="3" t="s">
        <v>1</v>
      </c>
      <c r="H219" s="3" t="s">
        <v>4</v>
      </c>
      <c r="I219" s="2">
        <v>1973</v>
      </c>
      <c r="J219" s="2">
        <v>600</v>
      </c>
      <c r="K219" s="2">
        <v>120</v>
      </c>
      <c r="L219" s="2">
        <v>0.7</v>
      </c>
      <c r="M219" s="1">
        <v>11.16</v>
      </c>
      <c r="N219" s="1">
        <v>2.5999999999999998E-4</v>
      </c>
      <c r="O219" s="1">
        <v>0.39600000000000002</v>
      </c>
      <c r="P219" s="1">
        <v>2.8799999999999999E-5</v>
      </c>
      <c r="Q219" s="1">
        <v>0.79333331181771205</v>
      </c>
      <c r="R219" s="1">
        <v>4.1199998645619698E-2</v>
      </c>
    </row>
    <row r="220" spans="1:18" s="5" customFormat="1" x14ac:dyDescent="0.25">
      <c r="A220" s="2">
        <v>2014</v>
      </c>
      <c r="B220" s="2">
        <v>1769</v>
      </c>
      <c r="C220" s="3" t="s">
        <v>16</v>
      </c>
      <c r="D220" s="4">
        <v>42356</v>
      </c>
      <c r="E220" s="2">
        <v>5367</v>
      </c>
      <c r="F220" s="3" t="s">
        <v>2</v>
      </c>
      <c r="G220" s="3" t="s">
        <v>1</v>
      </c>
      <c r="H220" s="3" t="s">
        <v>28</v>
      </c>
      <c r="I220" s="2">
        <v>2013</v>
      </c>
      <c r="J220" s="2">
        <v>800</v>
      </c>
      <c r="K220" s="2">
        <v>125</v>
      </c>
      <c r="L220" s="2">
        <v>0.7</v>
      </c>
      <c r="M220" s="1">
        <v>2.15</v>
      </c>
      <c r="N220" s="1">
        <v>2.6999999999999999E-5</v>
      </c>
      <c r="O220" s="1">
        <v>8.9999999999999993E-3</v>
      </c>
      <c r="P220" s="1">
        <v>3.9999999999999998E-7</v>
      </c>
      <c r="Q220" s="1">
        <v>0.174228399467283</v>
      </c>
      <c r="R220" s="1">
        <v>8.1790119218754995E-4</v>
      </c>
    </row>
    <row r="221" spans="1:18" s="5" customFormat="1" x14ac:dyDescent="0.25">
      <c r="A221" s="2">
        <v>2015</v>
      </c>
      <c r="B221" s="2">
        <v>1770</v>
      </c>
      <c r="C221" s="3" t="s">
        <v>16</v>
      </c>
      <c r="D221" s="4">
        <v>42285</v>
      </c>
      <c r="E221" s="2">
        <v>5364</v>
      </c>
      <c r="F221" s="3" t="s">
        <v>5</v>
      </c>
      <c r="G221" s="3" t="s">
        <v>1</v>
      </c>
      <c r="H221" s="3" t="s">
        <v>4</v>
      </c>
      <c r="I221" s="2">
        <v>1975</v>
      </c>
      <c r="J221" s="2">
        <v>100</v>
      </c>
      <c r="K221" s="2">
        <v>72</v>
      </c>
      <c r="L221" s="2">
        <v>0.7</v>
      </c>
      <c r="M221" s="1">
        <v>12.09</v>
      </c>
      <c r="N221" s="1">
        <v>2.7999999999999998E-4</v>
      </c>
      <c r="O221" s="1">
        <v>0.60499999999999998</v>
      </c>
      <c r="P221" s="1">
        <v>4.3999999999999999E-5</v>
      </c>
      <c r="Q221" s="1">
        <v>7.4166666438289397E-2</v>
      </c>
      <c r="R221" s="1">
        <v>4.4611111496941002E-3</v>
      </c>
    </row>
    <row r="222" spans="1:18" s="5" customFormat="1" x14ac:dyDescent="0.25">
      <c r="A222" s="2">
        <v>2015</v>
      </c>
      <c r="B222" s="2">
        <v>1770</v>
      </c>
      <c r="C222" s="3" t="s">
        <v>16</v>
      </c>
      <c r="D222" s="4">
        <v>42285</v>
      </c>
      <c r="E222" s="2">
        <v>5365</v>
      </c>
      <c r="F222" s="3" t="s">
        <v>2</v>
      </c>
      <c r="G222" s="3" t="s">
        <v>1</v>
      </c>
      <c r="H222" s="3" t="s">
        <v>0</v>
      </c>
      <c r="I222" s="2">
        <v>2015</v>
      </c>
      <c r="J222" s="2">
        <v>100</v>
      </c>
      <c r="K222" s="2">
        <v>85</v>
      </c>
      <c r="L222" s="2">
        <v>0.7</v>
      </c>
      <c r="M222" s="1">
        <v>2.74</v>
      </c>
      <c r="N222" s="1">
        <v>3.6000000000000001E-5</v>
      </c>
      <c r="O222" s="1">
        <v>0.112</v>
      </c>
      <c r="P222" s="1">
        <v>7.9999999999999996E-6</v>
      </c>
      <c r="Q222" s="1">
        <v>1.8088734326575699E-2</v>
      </c>
      <c r="R222" s="1">
        <v>7.6080247878685802E-4</v>
      </c>
    </row>
    <row r="223" spans="1:18" s="5" customFormat="1" x14ac:dyDescent="0.25">
      <c r="A223" s="2">
        <v>2014</v>
      </c>
      <c r="B223" s="2">
        <v>1771</v>
      </c>
      <c r="C223" s="3" t="s">
        <v>16</v>
      </c>
      <c r="D223" s="4">
        <v>42292</v>
      </c>
      <c r="E223" s="2">
        <v>5553</v>
      </c>
      <c r="F223" s="3" t="s">
        <v>5</v>
      </c>
      <c r="G223" s="3" t="s">
        <v>1</v>
      </c>
      <c r="H223" s="3" t="s">
        <v>4</v>
      </c>
      <c r="I223" s="2">
        <v>1989</v>
      </c>
      <c r="J223" s="2">
        <v>500</v>
      </c>
      <c r="K223" s="2">
        <v>81</v>
      </c>
      <c r="L223" s="2">
        <v>0.7</v>
      </c>
      <c r="M223" s="1">
        <v>8.17</v>
      </c>
      <c r="N223" s="1">
        <v>1.9000000000000001E-4</v>
      </c>
      <c r="O223" s="1">
        <v>0.47899999999999998</v>
      </c>
      <c r="P223" s="1">
        <v>3.6100000000000003E-5</v>
      </c>
      <c r="Q223" s="1">
        <v>0.32656249911565899</v>
      </c>
      <c r="R223" s="1">
        <v>2.85062489804047E-2</v>
      </c>
    </row>
    <row r="224" spans="1:18" s="5" customFormat="1" x14ac:dyDescent="0.25">
      <c r="A224" s="2">
        <v>2014</v>
      </c>
      <c r="B224" s="2">
        <v>1771</v>
      </c>
      <c r="C224" s="3" t="s">
        <v>16</v>
      </c>
      <c r="D224" s="4">
        <v>42292</v>
      </c>
      <c r="E224" s="2">
        <v>5362</v>
      </c>
      <c r="F224" s="3" t="s">
        <v>5</v>
      </c>
      <c r="G224" s="3" t="s">
        <v>1</v>
      </c>
      <c r="H224" s="3" t="s">
        <v>4</v>
      </c>
      <c r="I224" s="2">
        <v>1981</v>
      </c>
      <c r="J224" s="2">
        <v>500</v>
      </c>
      <c r="K224" s="2">
        <v>87</v>
      </c>
      <c r="L224" s="2">
        <v>0.7</v>
      </c>
      <c r="M224" s="1">
        <v>12.09</v>
      </c>
      <c r="N224" s="1">
        <v>2.7999999999999998E-4</v>
      </c>
      <c r="O224" s="1">
        <v>0.60499999999999998</v>
      </c>
      <c r="P224" s="1">
        <v>4.3999999999999999E-5</v>
      </c>
      <c r="Q224" s="1">
        <v>0.51857638819135199</v>
      </c>
      <c r="R224" s="1">
        <v>3.8028935316172102E-2</v>
      </c>
    </row>
    <row r="225" spans="1:18" s="5" customFormat="1" x14ac:dyDescent="0.25">
      <c r="A225" s="2">
        <v>2014</v>
      </c>
      <c r="B225" s="2">
        <v>1771</v>
      </c>
      <c r="C225" s="3" t="s">
        <v>16</v>
      </c>
      <c r="D225" s="4">
        <v>42292</v>
      </c>
      <c r="E225" s="2">
        <v>5363</v>
      </c>
      <c r="F225" s="3" t="s">
        <v>2</v>
      </c>
      <c r="G225" s="3" t="s">
        <v>1</v>
      </c>
      <c r="H225" s="3" t="s">
        <v>0</v>
      </c>
      <c r="I225" s="2">
        <v>2015</v>
      </c>
      <c r="J225" s="2">
        <v>1000</v>
      </c>
      <c r="K225" s="2">
        <v>85</v>
      </c>
      <c r="L225" s="2">
        <v>0.7</v>
      </c>
      <c r="M225" s="1">
        <v>2.74</v>
      </c>
      <c r="N225" s="1">
        <v>3.6000000000000001E-5</v>
      </c>
      <c r="O225" s="1">
        <v>0.112</v>
      </c>
      <c r="P225" s="1">
        <v>7.9999999999999996E-6</v>
      </c>
      <c r="Q225" s="1">
        <v>0.19151234346063001</v>
      </c>
      <c r="R225" s="1">
        <v>9.9691358528089698E-3</v>
      </c>
    </row>
    <row r="226" spans="1:18" s="5" customFormat="1" x14ac:dyDescent="0.25">
      <c r="A226" s="2">
        <v>2015</v>
      </c>
      <c r="B226" s="2">
        <v>1772</v>
      </c>
      <c r="C226" s="3" t="s">
        <v>16</v>
      </c>
      <c r="D226" s="4">
        <v>42286</v>
      </c>
      <c r="E226" s="2">
        <v>5360</v>
      </c>
      <c r="F226" s="3" t="s">
        <v>5</v>
      </c>
      <c r="G226" s="3" t="s">
        <v>1</v>
      </c>
      <c r="H226" s="3" t="s">
        <v>4</v>
      </c>
      <c r="I226" s="2">
        <v>1979</v>
      </c>
      <c r="J226" s="2">
        <v>300</v>
      </c>
      <c r="K226" s="2">
        <v>72</v>
      </c>
      <c r="L226" s="2">
        <v>0.7</v>
      </c>
      <c r="M226" s="1">
        <v>12.09</v>
      </c>
      <c r="N226" s="1">
        <v>2.7999999999999998E-4</v>
      </c>
      <c r="O226" s="1">
        <v>0.60499999999999998</v>
      </c>
      <c r="P226" s="1">
        <v>4.3999999999999999E-5</v>
      </c>
      <c r="Q226" s="1">
        <v>0.25749999965363701</v>
      </c>
      <c r="R226" s="1">
        <v>1.8883333398375099E-2</v>
      </c>
    </row>
    <row r="227" spans="1:18" s="5" customFormat="1" x14ac:dyDescent="0.25">
      <c r="A227" s="2">
        <v>2015</v>
      </c>
      <c r="B227" s="2">
        <v>1772</v>
      </c>
      <c r="C227" s="3" t="s">
        <v>16</v>
      </c>
      <c r="D227" s="4">
        <v>42286</v>
      </c>
      <c r="E227" s="2">
        <v>5361</v>
      </c>
      <c r="F227" s="3" t="s">
        <v>2</v>
      </c>
      <c r="G227" s="3" t="s">
        <v>1</v>
      </c>
      <c r="H227" s="3" t="s">
        <v>0</v>
      </c>
      <c r="I227" s="2">
        <v>2015</v>
      </c>
      <c r="J227" s="2">
        <v>300</v>
      </c>
      <c r="K227" s="2">
        <v>85</v>
      </c>
      <c r="L227" s="2">
        <v>0.7</v>
      </c>
      <c r="M227" s="1">
        <v>2.74</v>
      </c>
      <c r="N227" s="1">
        <v>3.6000000000000001E-5</v>
      </c>
      <c r="O227" s="1">
        <v>0.112</v>
      </c>
      <c r="P227" s="1">
        <v>7.9999999999999996E-6</v>
      </c>
      <c r="Q227" s="1">
        <v>5.4974536326052002E-2</v>
      </c>
      <c r="R227" s="1">
        <v>2.4398148406899302E-3</v>
      </c>
    </row>
    <row r="228" spans="1:18" s="5" customFormat="1" x14ac:dyDescent="0.25">
      <c r="A228" s="2">
        <v>2013</v>
      </c>
      <c r="B228" s="2">
        <v>1773</v>
      </c>
      <c r="C228" s="3" t="s">
        <v>16</v>
      </c>
      <c r="D228" s="4">
        <v>42137</v>
      </c>
      <c r="E228" s="2">
        <v>5097</v>
      </c>
      <c r="F228" s="3" t="s">
        <v>5</v>
      </c>
      <c r="G228" s="3" t="s">
        <v>1</v>
      </c>
      <c r="H228" s="3" t="s">
        <v>4</v>
      </c>
      <c r="I228" s="2">
        <v>1962</v>
      </c>
      <c r="J228" s="2">
        <v>150</v>
      </c>
      <c r="K228" s="2">
        <v>113</v>
      </c>
      <c r="L228" s="2">
        <v>0.7</v>
      </c>
      <c r="M228" s="1">
        <v>12.09</v>
      </c>
      <c r="N228" s="1">
        <v>2.7999999999999998E-4</v>
      </c>
      <c r="O228" s="1">
        <v>0.60499999999999998</v>
      </c>
      <c r="P228" s="1">
        <v>4.3999999999999999E-5</v>
      </c>
      <c r="Q228" s="1">
        <v>0.188882638489487</v>
      </c>
      <c r="R228" s="1">
        <v>1.2746504699769101E-2</v>
      </c>
    </row>
    <row r="229" spans="1:18" s="5" customFormat="1" x14ac:dyDescent="0.25">
      <c r="A229" s="2">
        <v>2013</v>
      </c>
      <c r="B229" s="2">
        <v>1773</v>
      </c>
      <c r="C229" s="3" t="s">
        <v>16</v>
      </c>
      <c r="D229" s="4">
        <v>42137</v>
      </c>
      <c r="E229" s="2">
        <v>5098</v>
      </c>
      <c r="F229" s="3" t="s">
        <v>2</v>
      </c>
      <c r="G229" s="3" t="s">
        <v>1</v>
      </c>
      <c r="H229" s="3" t="s">
        <v>28</v>
      </c>
      <c r="I229" s="2">
        <v>2014</v>
      </c>
      <c r="J229" s="2">
        <v>150</v>
      </c>
      <c r="K229" s="2">
        <v>115</v>
      </c>
      <c r="L229" s="2">
        <v>0.7</v>
      </c>
      <c r="M229" s="1">
        <v>2.15</v>
      </c>
      <c r="N229" s="1">
        <v>2.6999999999999999E-5</v>
      </c>
      <c r="O229" s="1">
        <v>8.9999999999999993E-3</v>
      </c>
      <c r="P229" s="1">
        <v>3.9999999999999998E-7</v>
      </c>
      <c r="Q229" s="1">
        <v>2.88864301760277E-2</v>
      </c>
      <c r="R229" s="1">
        <v>1.2378471500407699E-4</v>
      </c>
    </row>
    <row r="230" spans="1:18" s="5" customFormat="1" x14ac:dyDescent="0.25">
      <c r="A230" s="2">
        <v>2014</v>
      </c>
      <c r="B230" s="2">
        <v>1774</v>
      </c>
      <c r="C230" s="3" t="s">
        <v>16</v>
      </c>
      <c r="D230" s="4">
        <v>42156</v>
      </c>
      <c r="E230" s="2">
        <v>5197</v>
      </c>
      <c r="F230" s="3" t="s">
        <v>5</v>
      </c>
      <c r="G230" s="3" t="s">
        <v>1</v>
      </c>
      <c r="H230" s="3" t="s">
        <v>4</v>
      </c>
      <c r="I230" s="2">
        <v>1994</v>
      </c>
      <c r="J230" s="2">
        <v>400</v>
      </c>
      <c r="K230" s="2">
        <v>95</v>
      </c>
      <c r="L230" s="2">
        <v>0.7</v>
      </c>
      <c r="M230" s="1">
        <v>8.17</v>
      </c>
      <c r="N230" s="1">
        <v>1.9000000000000001E-4</v>
      </c>
      <c r="O230" s="1">
        <v>0.47899999999999998</v>
      </c>
      <c r="P230" s="1">
        <v>3.6100000000000003E-5</v>
      </c>
      <c r="Q230" s="1">
        <v>0.29526234468046197</v>
      </c>
      <c r="R230" s="1">
        <v>2.4629628803037699E-2</v>
      </c>
    </row>
    <row r="231" spans="1:18" s="5" customFormat="1" x14ac:dyDescent="0.25">
      <c r="A231" s="2">
        <v>2014</v>
      </c>
      <c r="B231" s="2">
        <v>1774</v>
      </c>
      <c r="C231" s="3" t="s">
        <v>16</v>
      </c>
      <c r="D231" s="4">
        <v>42156</v>
      </c>
      <c r="E231" s="2">
        <v>5198</v>
      </c>
      <c r="F231" s="3" t="s">
        <v>2</v>
      </c>
      <c r="G231" s="3" t="s">
        <v>1</v>
      </c>
      <c r="H231" s="3" t="s">
        <v>28</v>
      </c>
      <c r="I231" s="2">
        <v>2014</v>
      </c>
      <c r="J231" s="2">
        <v>400</v>
      </c>
      <c r="K231" s="2">
        <v>100</v>
      </c>
      <c r="L231" s="2">
        <v>0.7</v>
      </c>
      <c r="M231" s="1">
        <v>2.15</v>
      </c>
      <c r="N231" s="1">
        <v>2.6999999999999999E-5</v>
      </c>
      <c r="O231" s="1">
        <v>8.9999999999999993E-3</v>
      </c>
      <c r="P231" s="1">
        <v>3.9999999999999998E-7</v>
      </c>
      <c r="Q231" s="1">
        <v>6.8024693145820103E-2</v>
      </c>
      <c r="R231" s="1">
        <v>3.0246911898227399E-4</v>
      </c>
    </row>
    <row r="232" spans="1:18" s="5" customFormat="1" x14ac:dyDescent="0.25">
      <c r="A232" s="2">
        <v>2015</v>
      </c>
      <c r="B232" s="2">
        <v>1775</v>
      </c>
      <c r="C232" s="3" t="s">
        <v>16</v>
      </c>
      <c r="D232" s="4">
        <v>42195</v>
      </c>
      <c r="E232" s="2">
        <v>5124</v>
      </c>
      <c r="F232" s="3" t="s">
        <v>5</v>
      </c>
      <c r="G232" s="3" t="s">
        <v>1</v>
      </c>
      <c r="H232" s="3" t="s">
        <v>4</v>
      </c>
      <c r="I232" s="2">
        <v>1985</v>
      </c>
      <c r="J232" s="2">
        <v>200</v>
      </c>
      <c r="K232" s="2">
        <v>72</v>
      </c>
      <c r="L232" s="2">
        <v>0.7</v>
      </c>
      <c r="M232" s="1">
        <v>12.09</v>
      </c>
      <c r="N232" s="1">
        <v>2.7999999999999998E-4</v>
      </c>
      <c r="O232" s="1">
        <v>0.60499999999999998</v>
      </c>
      <c r="P232" s="1">
        <v>4.3999999999999999E-5</v>
      </c>
      <c r="Q232" s="1">
        <v>0.15611111072963799</v>
      </c>
      <c r="R232" s="1">
        <v>1.01444445103422E-2</v>
      </c>
    </row>
    <row r="233" spans="1:18" s="5" customFormat="1" x14ac:dyDescent="0.25">
      <c r="A233" s="2">
        <v>2015</v>
      </c>
      <c r="B233" s="2">
        <v>1775</v>
      </c>
      <c r="C233" s="3" t="s">
        <v>16</v>
      </c>
      <c r="D233" s="4">
        <v>42195</v>
      </c>
      <c r="E233" s="2">
        <v>5125</v>
      </c>
      <c r="F233" s="3" t="s">
        <v>2</v>
      </c>
      <c r="G233" s="3" t="s">
        <v>1</v>
      </c>
      <c r="H233" s="3" t="s">
        <v>28</v>
      </c>
      <c r="I233" s="2">
        <v>2013</v>
      </c>
      <c r="J233" s="2">
        <v>200</v>
      </c>
      <c r="K233" s="2">
        <v>80</v>
      </c>
      <c r="L233" s="2">
        <v>0.7</v>
      </c>
      <c r="M233" s="1">
        <v>2.15</v>
      </c>
      <c r="N233" s="1">
        <v>2.6999999999999999E-5</v>
      </c>
      <c r="O233" s="1">
        <v>8.9999999999999993E-3</v>
      </c>
      <c r="P233" s="1">
        <v>8.9999999999999996E-7</v>
      </c>
      <c r="Q233" s="1">
        <v>2.6876543930109398E-2</v>
      </c>
      <c r="R233" s="1">
        <v>1.2222221504894001E-4</v>
      </c>
    </row>
    <row r="234" spans="1:18" s="5" customFormat="1" x14ac:dyDescent="0.25">
      <c r="A234" s="2">
        <v>2014</v>
      </c>
      <c r="B234" s="2">
        <v>1776</v>
      </c>
      <c r="C234" s="3" t="s">
        <v>16</v>
      </c>
      <c r="D234" s="4">
        <v>42158</v>
      </c>
      <c r="E234" s="2">
        <v>5132</v>
      </c>
      <c r="F234" s="3" t="s">
        <v>5</v>
      </c>
      <c r="G234" s="3" t="s">
        <v>1</v>
      </c>
      <c r="H234" s="3" t="s">
        <v>4</v>
      </c>
      <c r="I234" s="2">
        <v>1979</v>
      </c>
      <c r="J234" s="2">
        <v>900</v>
      </c>
      <c r="K234" s="2">
        <v>98</v>
      </c>
      <c r="L234" s="2">
        <v>0.7</v>
      </c>
      <c r="M234" s="1">
        <v>12.09</v>
      </c>
      <c r="N234" s="1">
        <v>2.7999999999999998E-4</v>
      </c>
      <c r="O234" s="1">
        <v>0.60499999999999998</v>
      </c>
      <c r="P234" s="1">
        <v>4.3999999999999999E-5</v>
      </c>
      <c r="Q234" s="1">
        <v>1.0514583319190201</v>
      </c>
      <c r="R234" s="1">
        <v>7.7106944710031794E-2</v>
      </c>
    </row>
    <row r="235" spans="1:18" s="5" customFormat="1" x14ac:dyDescent="0.25">
      <c r="A235" s="2">
        <v>2014</v>
      </c>
      <c r="B235" s="2">
        <v>1776</v>
      </c>
      <c r="C235" s="3" t="s">
        <v>16</v>
      </c>
      <c r="D235" s="4">
        <v>42158</v>
      </c>
      <c r="E235" s="2">
        <v>5134</v>
      </c>
      <c r="F235" s="3" t="s">
        <v>2</v>
      </c>
      <c r="G235" s="3" t="s">
        <v>1</v>
      </c>
      <c r="H235" s="3" t="s">
        <v>28</v>
      </c>
      <c r="I235" s="2">
        <v>2014</v>
      </c>
      <c r="J235" s="2">
        <v>900</v>
      </c>
      <c r="K235" s="2">
        <v>100</v>
      </c>
      <c r="L235" s="2">
        <v>0.7</v>
      </c>
      <c r="M235" s="1">
        <v>2.15</v>
      </c>
      <c r="N235" s="1">
        <v>2.6999999999999999E-5</v>
      </c>
      <c r="O235" s="1">
        <v>8.9999999999999993E-3</v>
      </c>
      <c r="P235" s="1">
        <v>3.9999999999999998E-7</v>
      </c>
      <c r="Q235" s="1">
        <v>0.15774305950617001</v>
      </c>
      <c r="R235" s="1">
        <v>7.4999996178346396E-4</v>
      </c>
    </row>
    <row r="236" spans="1:18" s="5" customFormat="1" x14ac:dyDescent="0.25">
      <c r="A236" s="2">
        <v>2015</v>
      </c>
      <c r="B236" s="2">
        <v>1777</v>
      </c>
      <c r="C236" s="3" t="s">
        <v>3</v>
      </c>
      <c r="D236" s="4">
        <v>42285</v>
      </c>
      <c r="E236" s="2">
        <v>5386</v>
      </c>
      <c r="F236" s="3" t="s">
        <v>5</v>
      </c>
      <c r="G236" s="3" t="s">
        <v>1</v>
      </c>
      <c r="H236" s="3" t="s">
        <v>4</v>
      </c>
      <c r="I236" s="2">
        <v>1995</v>
      </c>
      <c r="J236" s="2">
        <v>1000</v>
      </c>
      <c r="K236" s="2">
        <v>100</v>
      </c>
      <c r="L236" s="2">
        <v>0.7</v>
      </c>
      <c r="M236" s="1">
        <v>8.17</v>
      </c>
      <c r="N236" s="1">
        <v>1.9000000000000001E-4</v>
      </c>
      <c r="O236" s="1">
        <v>0.47899999999999998</v>
      </c>
      <c r="P236" s="1">
        <v>3.6100000000000003E-5</v>
      </c>
      <c r="Q236" s="1">
        <v>0.80632715831027002</v>
      </c>
      <c r="R236" s="1">
        <v>7.0385799951616507E-2</v>
      </c>
    </row>
    <row r="237" spans="1:18" s="5" customFormat="1" x14ac:dyDescent="0.25">
      <c r="A237" s="2">
        <v>2015</v>
      </c>
      <c r="B237" s="2">
        <v>1777</v>
      </c>
      <c r="C237" s="3" t="s">
        <v>3</v>
      </c>
      <c r="D237" s="4">
        <v>42285</v>
      </c>
      <c r="E237" s="2">
        <v>5387</v>
      </c>
      <c r="F237" s="3" t="s">
        <v>2</v>
      </c>
      <c r="G237" s="3" t="s">
        <v>1</v>
      </c>
      <c r="H237" s="3" t="s">
        <v>13</v>
      </c>
      <c r="I237" s="2">
        <v>2013</v>
      </c>
      <c r="J237" s="2">
        <v>1000</v>
      </c>
      <c r="K237" s="2">
        <v>106</v>
      </c>
      <c r="L237" s="2">
        <v>0.7</v>
      </c>
      <c r="M237" s="1">
        <v>2.3199999999999998</v>
      </c>
      <c r="N237" s="1">
        <v>3.0000000000000001E-5</v>
      </c>
      <c r="O237" s="1">
        <v>0.112</v>
      </c>
      <c r="P237" s="1">
        <v>7.9999999999999996E-6</v>
      </c>
      <c r="Q237" s="1">
        <v>0.202021595727856</v>
      </c>
      <c r="R237" s="1">
        <v>1.2432098828208799E-2</v>
      </c>
    </row>
    <row r="238" spans="1:18" s="5" customFormat="1" x14ac:dyDescent="0.25">
      <c r="A238" s="2">
        <v>2015</v>
      </c>
      <c r="B238" s="2">
        <v>1778</v>
      </c>
      <c r="C238" s="3" t="s">
        <v>3</v>
      </c>
      <c r="D238" s="4">
        <v>42285</v>
      </c>
      <c r="E238" s="2">
        <v>5408</v>
      </c>
      <c r="F238" s="3" t="s">
        <v>5</v>
      </c>
      <c r="G238" s="3" t="s">
        <v>1</v>
      </c>
      <c r="H238" s="3" t="s">
        <v>4</v>
      </c>
      <c r="I238" s="2">
        <v>1977</v>
      </c>
      <c r="J238" s="2">
        <v>500</v>
      </c>
      <c r="K238" s="2">
        <v>200</v>
      </c>
      <c r="L238" s="2">
        <v>0.7</v>
      </c>
      <c r="M238" s="1">
        <v>11.16</v>
      </c>
      <c r="N238" s="1">
        <v>2.5999999999999998E-4</v>
      </c>
      <c r="O238" s="1">
        <v>0.39600000000000002</v>
      </c>
      <c r="P238" s="1">
        <v>2.8799999999999999E-5</v>
      </c>
      <c r="Q238" s="1">
        <v>1.1018518219690401</v>
      </c>
      <c r="R238" s="1">
        <v>5.7222220341138497E-2</v>
      </c>
    </row>
    <row r="239" spans="1:18" s="5" customFormat="1" x14ac:dyDescent="0.25">
      <c r="A239" s="2">
        <v>2015</v>
      </c>
      <c r="B239" s="2">
        <v>1778</v>
      </c>
      <c r="C239" s="3" t="s">
        <v>3</v>
      </c>
      <c r="D239" s="4">
        <v>42285</v>
      </c>
      <c r="E239" s="2">
        <v>5409</v>
      </c>
      <c r="F239" s="3" t="s">
        <v>2</v>
      </c>
      <c r="G239" s="3" t="s">
        <v>1</v>
      </c>
      <c r="H239" s="3" t="s">
        <v>0</v>
      </c>
      <c r="I239" s="2">
        <v>2015</v>
      </c>
      <c r="J239" s="2">
        <v>500</v>
      </c>
      <c r="K239" s="2">
        <v>250</v>
      </c>
      <c r="L239" s="2">
        <v>0.7</v>
      </c>
      <c r="M239" s="1">
        <v>0.26</v>
      </c>
      <c r="N239" s="1">
        <v>3.5999999999999998E-6</v>
      </c>
      <c r="O239" s="1">
        <v>8.9999999999999993E-3</v>
      </c>
      <c r="P239" s="1">
        <v>2.9999999999999999E-7</v>
      </c>
      <c r="Q239" s="1">
        <v>2.59452146635916E-2</v>
      </c>
      <c r="R239" s="1">
        <v>9.4039346769448804E-4</v>
      </c>
    </row>
    <row r="240" spans="1:18" s="5" customFormat="1" x14ac:dyDescent="0.25">
      <c r="A240" s="2">
        <v>2015</v>
      </c>
      <c r="B240" s="2">
        <v>1779</v>
      </c>
      <c r="C240" s="3" t="s">
        <v>3</v>
      </c>
      <c r="D240" s="4">
        <v>42314</v>
      </c>
      <c r="E240" s="2">
        <v>5235</v>
      </c>
      <c r="F240" s="3" t="s">
        <v>5</v>
      </c>
      <c r="G240" s="3" t="s">
        <v>1</v>
      </c>
      <c r="H240" s="3" t="s">
        <v>4</v>
      </c>
      <c r="I240" s="2">
        <v>1978</v>
      </c>
      <c r="J240" s="2">
        <v>500</v>
      </c>
      <c r="K240" s="2">
        <v>59</v>
      </c>
      <c r="L240" s="2">
        <v>0.7</v>
      </c>
      <c r="M240" s="1">
        <v>12.09</v>
      </c>
      <c r="N240" s="1">
        <v>2.7999999999999998E-4</v>
      </c>
      <c r="O240" s="1">
        <v>0.60499999999999998</v>
      </c>
      <c r="P240" s="1">
        <v>4.3999999999999999E-5</v>
      </c>
      <c r="Q240" s="1">
        <v>0.35167824026769801</v>
      </c>
      <c r="R240" s="1">
        <v>2.57897377431512E-2</v>
      </c>
    </row>
    <row r="241" spans="1:18" s="5" customFormat="1" x14ac:dyDescent="0.25">
      <c r="A241" s="2">
        <v>2015</v>
      </c>
      <c r="B241" s="2">
        <v>1779</v>
      </c>
      <c r="C241" s="3" t="s">
        <v>3</v>
      </c>
      <c r="D241" s="4">
        <v>42314</v>
      </c>
      <c r="E241" s="2">
        <v>5236</v>
      </c>
      <c r="F241" s="3" t="s">
        <v>2</v>
      </c>
      <c r="G241" s="3" t="s">
        <v>1</v>
      </c>
      <c r="H241" s="3" t="s">
        <v>0</v>
      </c>
      <c r="I241" s="2">
        <v>2015</v>
      </c>
      <c r="J241" s="2">
        <v>500</v>
      </c>
      <c r="K241" s="2">
        <v>65</v>
      </c>
      <c r="L241" s="2">
        <v>0.7</v>
      </c>
      <c r="M241" s="1">
        <v>2.74</v>
      </c>
      <c r="N241" s="1">
        <v>3.6000000000000001E-5</v>
      </c>
      <c r="O241" s="1">
        <v>8.9999999999999993E-3</v>
      </c>
      <c r="P241" s="1">
        <v>8.9999999999999996E-7</v>
      </c>
      <c r="Q241" s="1">
        <v>7.0968363307931298E-2</v>
      </c>
      <c r="R241" s="1">
        <v>2.8211803946753702E-4</v>
      </c>
    </row>
    <row r="242" spans="1:18" s="5" customFormat="1" x14ac:dyDescent="0.25">
      <c r="A242" s="2">
        <v>2014</v>
      </c>
      <c r="B242" s="2">
        <v>1780</v>
      </c>
      <c r="C242" s="3" t="s">
        <v>3</v>
      </c>
      <c r="D242" s="4">
        <v>42172</v>
      </c>
      <c r="E242" s="2">
        <v>5384</v>
      </c>
      <c r="F242" s="3" t="s">
        <v>5</v>
      </c>
      <c r="G242" s="3" t="s">
        <v>1</v>
      </c>
      <c r="H242" s="3" t="s">
        <v>4</v>
      </c>
      <c r="I242" s="2">
        <v>1982</v>
      </c>
      <c r="J242" s="2">
        <v>1500</v>
      </c>
      <c r="K242" s="2">
        <v>99</v>
      </c>
      <c r="L242" s="2">
        <v>0.7</v>
      </c>
      <c r="M242" s="1">
        <v>12.09</v>
      </c>
      <c r="N242" s="1">
        <v>2.7999999999999998E-4</v>
      </c>
      <c r="O242" s="1">
        <v>0.60499999999999998</v>
      </c>
      <c r="P242" s="1">
        <v>4.3999999999999999E-5</v>
      </c>
      <c r="Q242" s="1">
        <v>1.7703124976187501</v>
      </c>
      <c r="R242" s="1">
        <v>0.12982291711382901</v>
      </c>
    </row>
    <row r="243" spans="1:18" s="5" customFormat="1" x14ac:dyDescent="0.25">
      <c r="A243" s="2">
        <v>2014</v>
      </c>
      <c r="B243" s="2">
        <v>1780</v>
      </c>
      <c r="C243" s="3" t="s">
        <v>3</v>
      </c>
      <c r="D243" s="4">
        <v>42172</v>
      </c>
      <c r="E243" s="2">
        <v>5385</v>
      </c>
      <c r="F243" s="3" t="s">
        <v>2</v>
      </c>
      <c r="G243" s="3" t="s">
        <v>1</v>
      </c>
      <c r="H243" s="3" t="s">
        <v>13</v>
      </c>
      <c r="I243" s="2">
        <v>2014</v>
      </c>
      <c r="J243" s="2">
        <v>1500</v>
      </c>
      <c r="K243" s="2">
        <v>105</v>
      </c>
      <c r="L243" s="2">
        <v>0.7</v>
      </c>
      <c r="M243" s="1">
        <v>2.3199999999999998</v>
      </c>
      <c r="N243" s="1">
        <v>3.0000000000000001E-5</v>
      </c>
      <c r="O243" s="1">
        <v>0.112</v>
      </c>
      <c r="P243" s="1">
        <v>7.9999999999999996E-6</v>
      </c>
      <c r="Q243" s="1">
        <v>0.309288180373682</v>
      </c>
      <c r="R243" s="1">
        <v>2.0902777823525901E-2</v>
      </c>
    </row>
    <row r="244" spans="1:18" s="5" customFormat="1" x14ac:dyDescent="0.25">
      <c r="A244" s="2">
        <v>2015</v>
      </c>
      <c r="B244" s="2">
        <v>1781</v>
      </c>
      <c r="C244" s="3" t="s">
        <v>3</v>
      </c>
      <c r="D244" s="4">
        <v>42327</v>
      </c>
      <c r="E244" s="2">
        <v>5237</v>
      </c>
      <c r="F244" s="3" t="s">
        <v>5</v>
      </c>
      <c r="G244" s="3" t="s">
        <v>1</v>
      </c>
      <c r="H244" s="3" t="s">
        <v>4</v>
      </c>
      <c r="I244" s="2">
        <v>1975</v>
      </c>
      <c r="J244" s="2">
        <v>1250</v>
      </c>
      <c r="K244" s="2">
        <v>150</v>
      </c>
      <c r="L244" s="2">
        <v>0.7</v>
      </c>
      <c r="M244" s="1">
        <v>11.16</v>
      </c>
      <c r="N244" s="1">
        <v>2.5999999999999998E-4</v>
      </c>
      <c r="O244" s="1">
        <v>0.39600000000000002</v>
      </c>
      <c r="P244" s="1">
        <v>2.8799999999999999E-5</v>
      </c>
      <c r="Q244" s="1">
        <v>2.0659721661919601</v>
      </c>
      <c r="R244" s="1">
        <v>0.10729166313963499</v>
      </c>
    </row>
    <row r="245" spans="1:18" s="5" customFormat="1" x14ac:dyDescent="0.25">
      <c r="A245" s="2">
        <v>2015</v>
      </c>
      <c r="B245" s="2">
        <v>1781</v>
      </c>
      <c r="C245" s="3" t="s">
        <v>3</v>
      </c>
      <c r="D245" s="4">
        <v>42327</v>
      </c>
      <c r="E245" s="2">
        <v>5238</v>
      </c>
      <c r="F245" s="3" t="s">
        <v>2</v>
      </c>
      <c r="G245" s="3" t="s">
        <v>1</v>
      </c>
      <c r="H245" s="3" t="s">
        <v>28</v>
      </c>
      <c r="I245" s="2">
        <v>2014</v>
      </c>
      <c r="J245" s="2">
        <v>1250</v>
      </c>
      <c r="K245" s="2">
        <v>100</v>
      </c>
      <c r="L245" s="2">
        <v>0.7</v>
      </c>
      <c r="M245" s="1">
        <v>2.15</v>
      </c>
      <c r="N245" s="1">
        <v>2.6999999999999999E-5</v>
      </c>
      <c r="O245" s="1">
        <v>8.9999999999999993E-3</v>
      </c>
      <c r="P245" s="1">
        <v>3.9999999999999998E-7</v>
      </c>
      <c r="Q245" s="1">
        <v>0.22364487424419799</v>
      </c>
      <c r="R245" s="1">
        <v>1.10918204532612E-3</v>
      </c>
    </row>
    <row r="246" spans="1:18" s="5" customFormat="1" x14ac:dyDescent="0.25">
      <c r="A246" s="2">
        <v>2014</v>
      </c>
      <c r="B246" s="2">
        <v>1782</v>
      </c>
      <c r="C246" s="3" t="s">
        <v>3</v>
      </c>
      <c r="D246" s="4">
        <v>42172</v>
      </c>
      <c r="E246" s="2">
        <v>5368</v>
      </c>
      <c r="F246" s="3" t="s">
        <v>5</v>
      </c>
      <c r="G246" s="3" t="s">
        <v>1</v>
      </c>
      <c r="H246" s="3" t="s">
        <v>4</v>
      </c>
      <c r="I246" s="2">
        <v>1992</v>
      </c>
      <c r="J246" s="2">
        <v>2500</v>
      </c>
      <c r="K246" s="2">
        <v>81</v>
      </c>
      <c r="L246" s="2">
        <v>0.7</v>
      </c>
      <c r="M246" s="1">
        <v>8.17</v>
      </c>
      <c r="N246" s="1">
        <v>1.9000000000000001E-4</v>
      </c>
      <c r="O246" s="1">
        <v>0.47899999999999998</v>
      </c>
      <c r="P246" s="1">
        <v>3.6100000000000003E-5</v>
      </c>
      <c r="Q246" s="1">
        <v>1.6328124955783001</v>
      </c>
      <c r="R246" s="1">
        <v>0.14253124490202301</v>
      </c>
    </row>
    <row r="247" spans="1:18" s="5" customFormat="1" x14ac:dyDescent="0.25">
      <c r="A247" s="2">
        <v>2014</v>
      </c>
      <c r="B247" s="2">
        <v>1782</v>
      </c>
      <c r="C247" s="3" t="s">
        <v>3</v>
      </c>
      <c r="D247" s="4">
        <v>42172</v>
      </c>
      <c r="E247" s="2">
        <v>5369</v>
      </c>
      <c r="F247" s="3" t="s">
        <v>2</v>
      </c>
      <c r="G247" s="3" t="s">
        <v>1</v>
      </c>
      <c r="H247" s="3" t="s">
        <v>28</v>
      </c>
      <c r="I247" s="2">
        <v>2014</v>
      </c>
      <c r="J247" s="2">
        <v>2500</v>
      </c>
      <c r="K247" s="2">
        <v>105</v>
      </c>
      <c r="L247" s="2">
        <v>0.7</v>
      </c>
      <c r="M247" s="1">
        <v>2.15</v>
      </c>
      <c r="N247" s="1">
        <v>2.6999999999999999E-5</v>
      </c>
      <c r="O247" s="1">
        <v>8.9999999999999993E-3</v>
      </c>
      <c r="P247" s="1">
        <v>3.9999999999999998E-7</v>
      </c>
      <c r="Q247" s="1">
        <v>0.50109954793031797</v>
      </c>
      <c r="R247" s="1">
        <v>2.7951387741768901E-3</v>
      </c>
    </row>
    <row r="248" spans="1:18" s="5" customFormat="1" x14ac:dyDescent="0.25">
      <c r="A248" s="2">
        <v>2015</v>
      </c>
      <c r="B248" s="2">
        <v>1783</v>
      </c>
      <c r="C248" s="3" t="s">
        <v>3</v>
      </c>
      <c r="D248" s="4">
        <v>42331</v>
      </c>
      <c r="E248" s="2">
        <v>5310</v>
      </c>
      <c r="F248" s="3" t="s">
        <v>5</v>
      </c>
      <c r="G248" s="3" t="s">
        <v>1</v>
      </c>
      <c r="H248" s="3" t="s">
        <v>4</v>
      </c>
      <c r="I248" s="2">
        <v>1989</v>
      </c>
      <c r="J248" s="2">
        <v>100</v>
      </c>
      <c r="K248" s="2">
        <v>80</v>
      </c>
      <c r="L248" s="2">
        <v>0.7</v>
      </c>
      <c r="M248" s="1">
        <v>8.17</v>
      </c>
      <c r="N248" s="1">
        <v>1.9000000000000001E-4</v>
      </c>
      <c r="O248" s="1">
        <v>0.47899999999999998</v>
      </c>
      <c r="P248" s="1">
        <v>3.6100000000000003E-5</v>
      </c>
      <c r="Q248" s="1">
        <v>5.4067900901746097E-2</v>
      </c>
      <c r="R248" s="1">
        <v>3.6475925130418298E-3</v>
      </c>
    </row>
    <row r="249" spans="1:18" s="5" customFormat="1" x14ac:dyDescent="0.25">
      <c r="A249" s="2">
        <v>2015</v>
      </c>
      <c r="B249" s="2">
        <v>1783</v>
      </c>
      <c r="C249" s="3" t="s">
        <v>3</v>
      </c>
      <c r="D249" s="4">
        <v>42331</v>
      </c>
      <c r="E249" s="2">
        <v>5311</v>
      </c>
      <c r="F249" s="3" t="s">
        <v>2</v>
      </c>
      <c r="G249" s="3" t="s">
        <v>1</v>
      </c>
      <c r="H249" s="3" t="s">
        <v>0</v>
      </c>
      <c r="I249" s="2">
        <v>2015</v>
      </c>
      <c r="J249" s="2">
        <v>100</v>
      </c>
      <c r="K249" s="2">
        <v>100</v>
      </c>
      <c r="L249" s="2">
        <v>0.7</v>
      </c>
      <c r="M249" s="1">
        <v>2.3199999999999998</v>
      </c>
      <c r="N249" s="1">
        <v>3.0000000000000001E-5</v>
      </c>
      <c r="O249" s="1">
        <v>0.112</v>
      </c>
      <c r="P249" s="1">
        <v>7.9999999999999996E-6</v>
      </c>
      <c r="Q249" s="1">
        <v>1.8016974483789E-2</v>
      </c>
      <c r="R249" s="1">
        <v>8.9506173974924401E-4</v>
      </c>
    </row>
    <row r="250" spans="1:18" s="5" customFormat="1" x14ac:dyDescent="0.25">
      <c r="A250" s="2">
        <v>2014</v>
      </c>
      <c r="B250" s="2">
        <v>1784</v>
      </c>
      <c r="C250" s="3" t="s">
        <v>3</v>
      </c>
      <c r="D250" s="4">
        <v>42199</v>
      </c>
      <c r="E250" s="2">
        <v>5135</v>
      </c>
      <c r="F250" s="3" t="s">
        <v>5</v>
      </c>
      <c r="G250" s="3" t="s">
        <v>1</v>
      </c>
      <c r="H250" s="3" t="s">
        <v>8</v>
      </c>
      <c r="I250" s="2">
        <v>1999</v>
      </c>
      <c r="J250" s="2">
        <v>2000</v>
      </c>
      <c r="K250" s="2">
        <v>104</v>
      </c>
      <c r="L250" s="2">
        <v>0.7</v>
      </c>
      <c r="M250" s="1">
        <v>6.54</v>
      </c>
      <c r="N250" s="1">
        <v>1.4999999999999999E-4</v>
      </c>
      <c r="O250" s="1">
        <v>0.30399999999999999</v>
      </c>
      <c r="P250" s="1">
        <v>2.2099999999999998E-5</v>
      </c>
      <c r="Q250" s="1">
        <v>1.33851850332282</v>
      </c>
      <c r="R250" s="1">
        <v>9.1353081589352306E-2</v>
      </c>
    </row>
    <row r="251" spans="1:18" s="5" customFormat="1" x14ac:dyDescent="0.25">
      <c r="A251" s="2">
        <v>2014</v>
      </c>
      <c r="B251" s="2">
        <v>1784</v>
      </c>
      <c r="C251" s="3" t="s">
        <v>3</v>
      </c>
      <c r="D251" s="4">
        <v>42199</v>
      </c>
      <c r="E251" s="2">
        <v>5136</v>
      </c>
      <c r="F251" s="3" t="s">
        <v>2</v>
      </c>
      <c r="G251" s="3" t="s">
        <v>1</v>
      </c>
      <c r="H251" s="3" t="s">
        <v>0</v>
      </c>
      <c r="I251" s="2">
        <v>2015</v>
      </c>
      <c r="J251" s="2">
        <v>2000</v>
      </c>
      <c r="K251" s="2">
        <v>115</v>
      </c>
      <c r="L251" s="2">
        <v>0.7</v>
      </c>
      <c r="M251" s="1">
        <v>2.3199999999999998</v>
      </c>
      <c r="N251" s="1">
        <v>3.0000000000000001E-5</v>
      </c>
      <c r="O251" s="1">
        <v>0.112</v>
      </c>
      <c r="P251" s="1">
        <v>7.9999999999999996E-6</v>
      </c>
      <c r="Q251" s="1">
        <v>0.46496911469177499</v>
      </c>
      <c r="R251" s="1">
        <v>3.4074074071473802E-2</v>
      </c>
    </row>
    <row r="252" spans="1:18" s="5" customFormat="1" x14ac:dyDescent="0.25">
      <c r="A252" s="2">
        <v>2015</v>
      </c>
      <c r="B252" s="2">
        <v>1785</v>
      </c>
      <c r="C252" s="3" t="s">
        <v>25</v>
      </c>
      <c r="D252" s="4">
        <v>42268</v>
      </c>
      <c r="E252" s="2">
        <v>5404</v>
      </c>
      <c r="F252" s="3" t="s">
        <v>5</v>
      </c>
      <c r="G252" s="3" t="s">
        <v>1</v>
      </c>
      <c r="H252" s="3" t="s">
        <v>4</v>
      </c>
      <c r="I252" s="2">
        <v>1975</v>
      </c>
      <c r="J252" s="2">
        <v>1000</v>
      </c>
      <c r="K252" s="2">
        <v>139</v>
      </c>
      <c r="L252" s="2">
        <v>0.7</v>
      </c>
      <c r="M252" s="1">
        <v>11.16</v>
      </c>
      <c r="N252" s="1">
        <v>2.5999999999999998E-4</v>
      </c>
      <c r="O252" s="1">
        <v>0.39600000000000002</v>
      </c>
      <c r="P252" s="1">
        <v>2.8799999999999999E-5</v>
      </c>
      <c r="Q252" s="1">
        <v>1.53157403253697</v>
      </c>
      <c r="R252" s="1">
        <v>7.9538886274182499E-2</v>
      </c>
    </row>
    <row r="253" spans="1:18" s="5" customFormat="1" x14ac:dyDescent="0.25">
      <c r="A253" s="2">
        <v>2015</v>
      </c>
      <c r="B253" s="2">
        <v>1785</v>
      </c>
      <c r="C253" s="3" t="s">
        <v>25</v>
      </c>
      <c r="D253" s="4">
        <v>42268</v>
      </c>
      <c r="E253" s="2">
        <v>5405</v>
      </c>
      <c r="F253" s="3" t="s">
        <v>2</v>
      </c>
      <c r="G253" s="3" t="s">
        <v>1</v>
      </c>
      <c r="H253" s="3" t="s">
        <v>28</v>
      </c>
      <c r="I253" s="2">
        <v>2014</v>
      </c>
      <c r="J253" s="2">
        <v>1000</v>
      </c>
      <c r="K253" s="2">
        <v>115</v>
      </c>
      <c r="L253" s="2">
        <v>0.7</v>
      </c>
      <c r="M253" s="1">
        <v>2.15</v>
      </c>
      <c r="N253" s="1">
        <v>2.6999999999999999E-5</v>
      </c>
      <c r="O253" s="1">
        <v>8.9999999999999993E-3</v>
      </c>
      <c r="P253" s="1">
        <v>3.9999999999999998E-7</v>
      </c>
      <c r="Q253" s="1">
        <v>0.20275849268394699</v>
      </c>
      <c r="R253" s="1">
        <v>9.7608019798650397E-4</v>
      </c>
    </row>
    <row r="254" spans="1:18" s="5" customFormat="1" x14ac:dyDescent="0.25">
      <c r="A254" s="2">
        <v>2015</v>
      </c>
      <c r="B254" s="2">
        <v>1786</v>
      </c>
      <c r="C254" s="3" t="s">
        <v>25</v>
      </c>
      <c r="D254" s="4">
        <v>42268</v>
      </c>
      <c r="E254" s="2">
        <v>5401</v>
      </c>
      <c r="F254" s="3" t="s">
        <v>5</v>
      </c>
      <c r="G254" s="3" t="s">
        <v>27</v>
      </c>
      <c r="H254" s="3" t="s">
        <v>4</v>
      </c>
      <c r="I254" s="2">
        <v>1993</v>
      </c>
      <c r="J254" s="2">
        <v>350</v>
      </c>
      <c r="K254" s="2">
        <v>75</v>
      </c>
      <c r="L254" s="2">
        <v>0.51</v>
      </c>
      <c r="M254" s="1">
        <v>8.17</v>
      </c>
      <c r="N254" s="1">
        <v>1.9000000000000001E-4</v>
      </c>
      <c r="O254" s="1">
        <v>0.47899999999999998</v>
      </c>
      <c r="P254" s="1">
        <v>3.6100000000000003E-5</v>
      </c>
      <c r="Q254" s="1">
        <v>0.14706032908965699</v>
      </c>
      <c r="R254" s="1">
        <v>1.21028337831687E-2</v>
      </c>
    </row>
    <row r="255" spans="1:18" s="5" customFormat="1" x14ac:dyDescent="0.25">
      <c r="A255" s="2">
        <v>2015</v>
      </c>
      <c r="B255" s="2">
        <v>1786</v>
      </c>
      <c r="C255" s="3" t="s">
        <v>25</v>
      </c>
      <c r="D255" s="4">
        <v>42268</v>
      </c>
      <c r="E255" s="2">
        <v>5403</v>
      </c>
      <c r="F255" s="3" t="s">
        <v>2</v>
      </c>
      <c r="G255" s="3" t="s">
        <v>27</v>
      </c>
      <c r="H255" s="3" t="s">
        <v>23</v>
      </c>
      <c r="I255" s="2">
        <v>2012</v>
      </c>
      <c r="J255" s="2">
        <v>350</v>
      </c>
      <c r="K255" s="2">
        <v>74</v>
      </c>
      <c r="L255" s="2">
        <v>0.51</v>
      </c>
      <c r="M255" s="1">
        <v>2.74</v>
      </c>
      <c r="N255" s="1">
        <v>3.6000000000000001E-5</v>
      </c>
      <c r="O255" s="1">
        <v>0.112</v>
      </c>
      <c r="P255" s="1">
        <v>7.9999999999999996E-6</v>
      </c>
      <c r="Q255" s="1">
        <v>4.08121984822086E-2</v>
      </c>
      <c r="R255" s="1">
        <v>1.8345833488484699E-3</v>
      </c>
    </row>
    <row r="256" spans="1:18" s="5" customFormat="1" x14ac:dyDescent="0.25">
      <c r="A256" s="2">
        <v>2015</v>
      </c>
      <c r="B256" s="2">
        <v>1787</v>
      </c>
      <c r="C256" s="3" t="s">
        <v>25</v>
      </c>
      <c r="D256" s="4">
        <v>42291</v>
      </c>
      <c r="E256" s="2">
        <v>5399</v>
      </c>
      <c r="F256" s="3" t="s">
        <v>5</v>
      </c>
      <c r="G256" s="3" t="s">
        <v>1</v>
      </c>
      <c r="H256" s="3" t="s">
        <v>4</v>
      </c>
      <c r="I256" s="2">
        <v>1982</v>
      </c>
      <c r="J256" s="2">
        <v>1000</v>
      </c>
      <c r="K256" s="2">
        <v>125</v>
      </c>
      <c r="L256" s="2">
        <v>0.7</v>
      </c>
      <c r="M256" s="1">
        <v>10.23</v>
      </c>
      <c r="N256" s="1">
        <v>2.4000000000000001E-4</v>
      </c>
      <c r="O256" s="1">
        <v>0.39600000000000002</v>
      </c>
      <c r="P256" s="1">
        <v>2.8799999999999999E-5</v>
      </c>
      <c r="Q256" s="1">
        <v>1.26446751988999</v>
      </c>
      <c r="R256" s="1">
        <v>7.1527775426423107E-2</v>
      </c>
    </row>
    <row r="257" spans="1:18" s="5" customFormat="1" x14ac:dyDescent="0.25">
      <c r="A257" s="2">
        <v>2015</v>
      </c>
      <c r="B257" s="2">
        <v>1787</v>
      </c>
      <c r="C257" s="3" t="s">
        <v>25</v>
      </c>
      <c r="D257" s="4">
        <v>42291</v>
      </c>
      <c r="E257" s="2">
        <v>5400</v>
      </c>
      <c r="F257" s="3" t="s">
        <v>2</v>
      </c>
      <c r="G257" s="3" t="s">
        <v>1</v>
      </c>
      <c r="H257" s="3" t="s">
        <v>28</v>
      </c>
      <c r="I257" s="2">
        <v>2014</v>
      </c>
      <c r="J257" s="2">
        <v>1000</v>
      </c>
      <c r="K257" s="2">
        <v>115</v>
      </c>
      <c r="L257" s="2">
        <v>0.7</v>
      </c>
      <c r="M257" s="1">
        <v>2.15</v>
      </c>
      <c r="N257" s="1">
        <v>2.6999999999999999E-5</v>
      </c>
      <c r="O257" s="1">
        <v>8.9999999999999993E-3</v>
      </c>
      <c r="P257" s="1">
        <v>3.9999999999999998E-7</v>
      </c>
      <c r="Q257" s="1">
        <v>0.20275849268394699</v>
      </c>
      <c r="R257" s="1">
        <v>9.7608019798650397E-4</v>
      </c>
    </row>
    <row r="258" spans="1:18" s="5" customFormat="1" x14ac:dyDescent="0.25">
      <c r="A258" s="2">
        <v>2014</v>
      </c>
      <c r="B258" s="2">
        <v>1788</v>
      </c>
      <c r="C258" s="3" t="s">
        <v>25</v>
      </c>
      <c r="D258" s="4">
        <v>42292</v>
      </c>
      <c r="E258" s="2">
        <v>5397</v>
      </c>
      <c r="F258" s="3" t="s">
        <v>5</v>
      </c>
      <c r="G258" s="3" t="s">
        <v>1</v>
      </c>
      <c r="H258" s="3" t="s">
        <v>8</v>
      </c>
      <c r="I258" s="2">
        <v>1997</v>
      </c>
      <c r="J258" s="2">
        <v>300</v>
      </c>
      <c r="K258" s="2">
        <v>412</v>
      </c>
      <c r="L258" s="2">
        <v>0.7</v>
      </c>
      <c r="M258" s="1">
        <v>5.93</v>
      </c>
      <c r="N258" s="1">
        <v>9.8999999999999994E-5</v>
      </c>
      <c r="O258" s="1">
        <v>0.12</v>
      </c>
      <c r="P258" s="1">
        <v>6.3999999999999997E-6</v>
      </c>
      <c r="Q258" s="1">
        <v>0.62786126742927395</v>
      </c>
      <c r="R258" s="1">
        <v>1.54728884166607E-2</v>
      </c>
    </row>
    <row r="259" spans="1:18" s="5" customFormat="1" x14ac:dyDescent="0.25">
      <c r="A259" s="2">
        <v>2014</v>
      </c>
      <c r="B259" s="2">
        <v>1788</v>
      </c>
      <c r="C259" s="3" t="s">
        <v>25</v>
      </c>
      <c r="D259" s="4">
        <v>42292</v>
      </c>
      <c r="E259" s="2">
        <v>5398</v>
      </c>
      <c r="F259" s="3" t="s">
        <v>2</v>
      </c>
      <c r="G259" s="3" t="s">
        <v>1</v>
      </c>
      <c r="H259" s="3" t="s">
        <v>0</v>
      </c>
      <c r="I259" s="2">
        <v>2015</v>
      </c>
      <c r="J259" s="2">
        <v>300</v>
      </c>
      <c r="K259" s="2">
        <v>434</v>
      </c>
      <c r="L259" s="2">
        <v>0.7</v>
      </c>
      <c r="M259" s="1">
        <v>0.26</v>
      </c>
      <c r="N259" s="1">
        <v>3.5999999999999998E-6</v>
      </c>
      <c r="O259" s="1">
        <v>8.9999999999999993E-3</v>
      </c>
      <c r="P259" s="1">
        <v>2.9999999999999999E-7</v>
      </c>
      <c r="Q259" s="1">
        <v>2.6662868943139701E-2</v>
      </c>
      <c r="R259" s="1">
        <v>9.4937494650891303E-4</v>
      </c>
    </row>
    <row r="260" spans="1:18" s="5" customFormat="1" x14ac:dyDescent="0.25">
      <c r="A260" s="2">
        <v>2015</v>
      </c>
      <c r="B260" s="2">
        <v>1789</v>
      </c>
      <c r="C260" s="3" t="s">
        <v>25</v>
      </c>
      <c r="D260" s="4">
        <v>42317</v>
      </c>
      <c r="E260" s="2">
        <v>5395</v>
      </c>
      <c r="F260" s="3" t="s">
        <v>5</v>
      </c>
      <c r="G260" s="3" t="s">
        <v>1</v>
      </c>
      <c r="H260" s="3" t="s">
        <v>4</v>
      </c>
      <c r="I260" s="2">
        <v>1989</v>
      </c>
      <c r="J260" s="2">
        <v>2500</v>
      </c>
      <c r="K260" s="2">
        <v>97</v>
      </c>
      <c r="L260" s="2">
        <v>0.7</v>
      </c>
      <c r="M260" s="1">
        <v>8.17</v>
      </c>
      <c r="N260" s="1">
        <v>1.9000000000000001E-4</v>
      </c>
      <c r="O260" s="1">
        <v>0.47899999999999998</v>
      </c>
      <c r="P260" s="1">
        <v>3.6100000000000003E-5</v>
      </c>
      <c r="Q260" s="1">
        <v>1.9553433589024001</v>
      </c>
      <c r="R260" s="1">
        <v>0.17068556488267</v>
      </c>
    </row>
    <row r="261" spans="1:18" s="5" customFormat="1" x14ac:dyDescent="0.25">
      <c r="A261" s="2">
        <v>2015</v>
      </c>
      <c r="B261" s="2">
        <v>1789</v>
      </c>
      <c r="C261" s="3" t="s">
        <v>25</v>
      </c>
      <c r="D261" s="4">
        <v>42317</v>
      </c>
      <c r="E261" s="2">
        <v>5396</v>
      </c>
      <c r="F261" s="3" t="s">
        <v>2</v>
      </c>
      <c r="G261" s="3" t="s">
        <v>1</v>
      </c>
      <c r="H261" s="3" t="s">
        <v>28</v>
      </c>
      <c r="I261" s="2">
        <v>2014</v>
      </c>
      <c r="J261" s="2">
        <v>2500</v>
      </c>
      <c r="K261" s="2">
        <v>115</v>
      </c>
      <c r="L261" s="2">
        <v>0.7</v>
      </c>
      <c r="M261" s="1">
        <v>2.15</v>
      </c>
      <c r="N261" s="1">
        <v>2.6999999999999999E-5</v>
      </c>
      <c r="O261" s="1">
        <v>8.9999999999999993E-3</v>
      </c>
      <c r="P261" s="1">
        <v>3.9999999999999998E-7</v>
      </c>
      <c r="Q261" s="1">
        <v>0.54882331439987198</v>
      </c>
      <c r="R261" s="1">
        <v>3.0613424669556398E-3</v>
      </c>
    </row>
    <row r="262" spans="1:18" s="5" customFormat="1" x14ac:dyDescent="0.25">
      <c r="A262" s="2">
        <v>2014</v>
      </c>
      <c r="B262" s="2">
        <v>1790</v>
      </c>
      <c r="C262" s="3" t="s">
        <v>25</v>
      </c>
      <c r="D262" s="4">
        <v>42340</v>
      </c>
      <c r="E262" s="2">
        <v>5393</v>
      </c>
      <c r="F262" s="3" t="s">
        <v>5</v>
      </c>
      <c r="G262" s="3" t="s">
        <v>1</v>
      </c>
      <c r="H262" s="3" t="s">
        <v>4</v>
      </c>
      <c r="I262" s="2">
        <v>1974</v>
      </c>
      <c r="J262" s="2">
        <v>2200</v>
      </c>
      <c r="K262" s="2">
        <v>170</v>
      </c>
      <c r="L262" s="2">
        <v>0.7</v>
      </c>
      <c r="M262" s="1">
        <v>11.16</v>
      </c>
      <c r="N262" s="1">
        <v>2.5999999999999998E-4</v>
      </c>
      <c r="O262" s="1">
        <v>0.39600000000000002</v>
      </c>
      <c r="P262" s="1">
        <v>2.8799999999999999E-5</v>
      </c>
      <c r="Q262" s="1">
        <v>4.12092581416423</v>
      </c>
      <c r="R262" s="1">
        <v>0.21401110407585799</v>
      </c>
    </row>
    <row r="263" spans="1:18" s="5" customFormat="1" x14ac:dyDescent="0.25">
      <c r="A263" s="2">
        <v>2014</v>
      </c>
      <c r="B263" s="2">
        <v>1790</v>
      </c>
      <c r="C263" s="3" t="s">
        <v>25</v>
      </c>
      <c r="D263" s="4">
        <v>42340</v>
      </c>
      <c r="E263" s="2">
        <v>5394</v>
      </c>
      <c r="F263" s="3" t="s">
        <v>2</v>
      </c>
      <c r="G263" s="3" t="s">
        <v>1</v>
      </c>
      <c r="H263" s="3" t="s">
        <v>0</v>
      </c>
      <c r="I263" s="2">
        <v>2015</v>
      </c>
      <c r="J263" s="2">
        <v>2200</v>
      </c>
      <c r="K263" s="2">
        <v>190</v>
      </c>
      <c r="L263" s="2">
        <v>0.7</v>
      </c>
      <c r="M263" s="1">
        <v>0.26</v>
      </c>
      <c r="N263" s="1">
        <v>3.5999999999999998E-6</v>
      </c>
      <c r="O263" s="1">
        <v>8.9999999999999993E-3</v>
      </c>
      <c r="P263" s="1">
        <v>2.9999999999999999E-7</v>
      </c>
      <c r="Q263" s="1">
        <v>9.6630241837162095E-2</v>
      </c>
      <c r="R263" s="1">
        <v>3.9671294747586601E-3</v>
      </c>
    </row>
    <row r="264" spans="1:18" s="5" customFormat="1" x14ac:dyDescent="0.25">
      <c r="A264" s="2">
        <v>2015</v>
      </c>
      <c r="B264" s="2">
        <v>1791</v>
      </c>
      <c r="C264" s="3" t="s">
        <v>25</v>
      </c>
      <c r="D264" s="4">
        <v>42340</v>
      </c>
      <c r="E264" s="2">
        <v>5391</v>
      </c>
      <c r="F264" s="3" t="s">
        <v>5</v>
      </c>
      <c r="G264" s="3" t="s">
        <v>1</v>
      </c>
      <c r="H264" s="3" t="s">
        <v>4</v>
      </c>
      <c r="I264" s="2">
        <v>1994</v>
      </c>
      <c r="J264" s="2">
        <v>1500</v>
      </c>
      <c r="K264" s="2">
        <v>114</v>
      </c>
      <c r="L264" s="2">
        <v>0.7</v>
      </c>
      <c r="M264" s="1">
        <v>8.17</v>
      </c>
      <c r="N264" s="1">
        <v>1.9000000000000001E-4</v>
      </c>
      <c r="O264" s="1">
        <v>0.47899999999999998</v>
      </c>
      <c r="P264" s="1">
        <v>3.6100000000000003E-5</v>
      </c>
      <c r="Q264" s="1">
        <v>1.3788194407105601</v>
      </c>
      <c r="R264" s="1">
        <v>0.12035971791726401</v>
      </c>
    </row>
    <row r="265" spans="1:18" s="5" customFormat="1" x14ac:dyDescent="0.25">
      <c r="A265" s="2">
        <v>2015</v>
      </c>
      <c r="B265" s="2">
        <v>1791</v>
      </c>
      <c r="C265" s="3" t="s">
        <v>25</v>
      </c>
      <c r="D265" s="4">
        <v>42340</v>
      </c>
      <c r="E265" s="2">
        <v>5392</v>
      </c>
      <c r="F265" s="3" t="s">
        <v>2</v>
      </c>
      <c r="G265" s="3" t="s">
        <v>1</v>
      </c>
      <c r="H265" s="3" t="s">
        <v>28</v>
      </c>
      <c r="I265" s="2">
        <v>2014</v>
      </c>
      <c r="J265" s="2">
        <v>1500</v>
      </c>
      <c r="K265" s="2">
        <v>115</v>
      </c>
      <c r="L265" s="2">
        <v>0.7</v>
      </c>
      <c r="M265" s="1">
        <v>2.15</v>
      </c>
      <c r="N265" s="1">
        <v>2.6999999999999999E-5</v>
      </c>
      <c r="O265" s="1">
        <v>8.9999999999999993E-3</v>
      </c>
      <c r="P265" s="1">
        <v>3.9999999999999998E-7</v>
      </c>
      <c r="Q265" s="1">
        <v>0.31312211388806499</v>
      </c>
      <c r="R265" s="1">
        <v>1.5972221481203399E-3</v>
      </c>
    </row>
    <row r="266" spans="1:18" s="5" customFormat="1" x14ac:dyDescent="0.25">
      <c r="A266" s="2">
        <v>2015</v>
      </c>
      <c r="B266" s="2">
        <v>1792</v>
      </c>
      <c r="C266" s="3" t="s">
        <v>25</v>
      </c>
      <c r="D266" s="4">
        <v>42318</v>
      </c>
      <c r="E266" s="2">
        <v>5388</v>
      </c>
      <c r="F266" s="3" t="s">
        <v>5</v>
      </c>
      <c r="G266" s="3" t="s">
        <v>1</v>
      </c>
      <c r="H266" s="3" t="s">
        <v>4</v>
      </c>
      <c r="I266" s="2">
        <v>1986</v>
      </c>
      <c r="J266" s="2">
        <v>1200</v>
      </c>
      <c r="K266" s="2">
        <v>67</v>
      </c>
      <c r="L266" s="2">
        <v>0.7</v>
      </c>
      <c r="M266" s="1">
        <v>12.09</v>
      </c>
      <c r="N266" s="1">
        <v>2.7999999999999998E-4</v>
      </c>
      <c r="O266" s="1">
        <v>0.60499999999999998</v>
      </c>
      <c r="P266" s="1">
        <v>4.3999999999999999E-5</v>
      </c>
      <c r="Q266" s="1">
        <v>0.95847222093298101</v>
      </c>
      <c r="R266" s="1">
        <v>7.0287963205062906E-2</v>
      </c>
    </row>
    <row r="267" spans="1:18" s="5" customFormat="1" x14ac:dyDescent="0.25">
      <c r="A267" s="2">
        <v>2015</v>
      </c>
      <c r="B267" s="2">
        <v>1792</v>
      </c>
      <c r="C267" s="3" t="s">
        <v>25</v>
      </c>
      <c r="D267" s="4">
        <v>42318</v>
      </c>
      <c r="E267" s="2">
        <v>5389</v>
      </c>
      <c r="F267" s="3" t="s">
        <v>5</v>
      </c>
      <c r="G267" s="3" t="s">
        <v>1</v>
      </c>
      <c r="H267" s="3" t="s">
        <v>4</v>
      </c>
      <c r="I267" s="2">
        <v>1968</v>
      </c>
      <c r="J267" s="2">
        <v>900</v>
      </c>
      <c r="K267" s="2">
        <v>85</v>
      </c>
      <c r="L267" s="2">
        <v>0.7</v>
      </c>
      <c r="M267" s="1">
        <v>12.09</v>
      </c>
      <c r="N267" s="1">
        <v>2.7999999999999998E-4</v>
      </c>
      <c r="O267" s="1">
        <v>0.60499999999999998</v>
      </c>
      <c r="P267" s="1">
        <v>4.3999999999999999E-5</v>
      </c>
      <c r="Q267" s="1">
        <v>0.91197916543996305</v>
      </c>
      <c r="R267" s="1">
        <v>6.6878472452578594E-2</v>
      </c>
    </row>
    <row r="268" spans="1:18" s="5" customFormat="1" x14ac:dyDescent="0.25">
      <c r="A268" s="2">
        <v>2015</v>
      </c>
      <c r="B268" s="2">
        <v>1792</v>
      </c>
      <c r="C268" s="3" t="s">
        <v>25</v>
      </c>
      <c r="D268" s="4">
        <v>42318</v>
      </c>
      <c r="E268" s="2">
        <v>5390</v>
      </c>
      <c r="F268" s="3" t="s">
        <v>2</v>
      </c>
      <c r="G268" s="3" t="s">
        <v>1</v>
      </c>
      <c r="H268" s="3" t="s">
        <v>28</v>
      </c>
      <c r="I268" s="2">
        <v>2014</v>
      </c>
      <c r="J268" s="2">
        <v>2100</v>
      </c>
      <c r="K268" s="2">
        <v>105</v>
      </c>
      <c r="L268" s="2">
        <v>0.7</v>
      </c>
      <c r="M268" s="1">
        <v>2.15</v>
      </c>
      <c r="N268" s="1">
        <v>2.6999999999999999E-5</v>
      </c>
      <c r="O268" s="1">
        <v>8.9999999999999993E-3</v>
      </c>
      <c r="P268" s="1">
        <v>3.9999999999999998E-7</v>
      </c>
      <c r="Q268" s="1">
        <v>0.41403299536719701</v>
      </c>
      <c r="R268" s="1">
        <v>2.24583323752077E-3</v>
      </c>
    </row>
    <row r="269" spans="1:18" s="5" customFormat="1" x14ac:dyDescent="0.25">
      <c r="A269" s="2">
        <v>2014</v>
      </c>
      <c r="B269" s="2">
        <v>1793</v>
      </c>
      <c r="C269" s="3" t="s">
        <v>25</v>
      </c>
      <c r="D269" s="4">
        <v>42166</v>
      </c>
      <c r="E269" s="2">
        <v>5116</v>
      </c>
      <c r="F269" s="3" t="s">
        <v>5</v>
      </c>
      <c r="G269" s="3" t="s">
        <v>1</v>
      </c>
      <c r="H269" s="3" t="s">
        <v>6</v>
      </c>
      <c r="I269" s="2">
        <v>2001</v>
      </c>
      <c r="J269" s="2">
        <v>1200</v>
      </c>
      <c r="K269" s="2">
        <v>386</v>
      </c>
      <c r="L269" s="2">
        <v>0.7</v>
      </c>
      <c r="M269" s="1">
        <v>3.79</v>
      </c>
      <c r="N269" s="1">
        <v>5.0000000000000002E-5</v>
      </c>
      <c r="O269" s="1">
        <v>8.7999999999999995E-2</v>
      </c>
      <c r="P269" s="1">
        <v>4.4000000000000002E-6</v>
      </c>
      <c r="Q269" s="1">
        <v>1.56901847274696</v>
      </c>
      <c r="R269" s="1">
        <v>5.0322961302789702E-2</v>
      </c>
    </row>
    <row r="270" spans="1:18" s="5" customFormat="1" x14ac:dyDescent="0.25">
      <c r="A270" s="2">
        <v>2014</v>
      </c>
      <c r="B270" s="2">
        <v>1793</v>
      </c>
      <c r="C270" s="3" t="s">
        <v>25</v>
      </c>
      <c r="D270" s="4">
        <v>42166</v>
      </c>
      <c r="E270" s="2">
        <v>5117</v>
      </c>
      <c r="F270" s="3" t="s">
        <v>2</v>
      </c>
      <c r="G270" s="3" t="s">
        <v>1</v>
      </c>
      <c r="H270" s="3" t="s">
        <v>0</v>
      </c>
      <c r="I270" s="2">
        <v>2014</v>
      </c>
      <c r="J270" s="2">
        <v>1200</v>
      </c>
      <c r="K270" s="2">
        <v>408</v>
      </c>
      <c r="L270" s="2">
        <v>0.7</v>
      </c>
      <c r="M270" s="1">
        <v>0.26</v>
      </c>
      <c r="N270" s="1">
        <v>3.5999999999999998E-6</v>
      </c>
      <c r="O270" s="1">
        <v>8.9999999999999993E-3</v>
      </c>
      <c r="P270" s="1">
        <v>2.9999999999999999E-7</v>
      </c>
      <c r="Q270" s="1">
        <v>0.10638221658102</v>
      </c>
      <c r="R270" s="1">
        <v>4.0799998082076804E-3</v>
      </c>
    </row>
    <row r="271" spans="1:18" s="5" customFormat="1" x14ac:dyDescent="0.25">
      <c r="A271" s="2">
        <v>2014</v>
      </c>
      <c r="B271" s="2">
        <v>1794</v>
      </c>
      <c r="C271" s="3" t="s">
        <v>25</v>
      </c>
      <c r="D271" s="4">
        <v>42180</v>
      </c>
      <c r="E271" s="2">
        <v>5120</v>
      </c>
      <c r="F271" s="3" t="s">
        <v>5</v>
      </c>
      <c r="G271" s="3" t="s">
        <v>1</v>
      </c>
      <c r="H271" s="3" t="s">
        <v>8</v>
      </c>
      <c r="I271" s="2">
        <v>1998</v>
      </c>
      <c r="J271" s="2">
        <v>1200</v>
      </c>
      <c r="K271" s="2">
        <v>340</v>
      </c>
      <c r="L271" s="2">
        <v>0.7</v>
      </c>
      <c r="M271" s="1">
        <v>5.93</v>
      </c>
      <c r="N271" s="1">
        <v>9.8999999999999994E-5</v>
      </c>
      <c r="O271" s="1">
        <v>0.12</v>
      </c>
      <c r="P271" s="1">
        <v>6.3999999999999997E-6</v>
      </c>
      <c r="Q271" s="1">
        <v>2.2408517488264499</v>
      </c>
      <c r="R271" s="1">
        <v>6.1955553938603497E-2</v>
      </c>
    </row>
    <row r="272" spans="1:18" s="5" customFormat="1" x14ac:dyDescent="0.25">
      <c r="A272" s="2">
        <v>2014</v>
      </c>
      <c r="B272" s="2">
        <v>1794</v>
      </c>
      <c r="C272" s="3" t="s">
        <v>25</v>
      </c>
      <c r="D272" s="4">
        <v>42180</v>
      </c>
      <c r="E272" s="2">
        <v>5121</v>
      </c>
      <c r="F272" s="3" t="s">
        <v>2</v>
      </c>
      <c r="G272" s="3" t="s">
        <v>1</v>
      </c>
      <c r="H272" s="3" t="s">
        <v>0</v>
      </c>
      <c r="I272" s="2">
        <v>2015</v>
      </c>
      <c r="J272" s="2">
        <v>1200</v>
      </c>
      <c r="K272" s="2">
        <v>295</v>
      </c>
      <c r="L272" s="2">
        <v>0.7</v>
      </c>
      <c r="M272" s="1">
        <v>0.26</v>
      </c>
      <c r="N272" s="1">
        <v>3.5999999999999998E-6</v>
      </c>
      <c r="O272" s="1">
        <v>8.9999999999999993E-3</v>
      </c>
      <c r="P272" s="1">
        <v>2.9999999999999999E-7</v>
      </c>
      <c r="Q272" s="1">
        <v>7.6918514439708097E-2</v>
      </c>
      <c r="R272" s="1">
        <v>2.9499998613266298E-3</v>
      </c>
    </row>
    <row r="273" spans="1:18" s="5" customFormat="1" x14ac:dyDescent="0.25">
      <c r="A273" s="2">
        <v>2014</v>
      </c>
      <c r="B273" s="2">
        <v>1795</v>
      </c>
      <c r="C273" s="3" t="s">
        <v>25</v>
      </c>
      <c r="D273" s="4">
        <v>42156</v>
      </c>
      <c r="E273" s="2">
        <v>5111</v>
      </c>
      <c r="F273" s="3" t="s">
        <v>5</v>
      </c>
      <c r="G273" s="3" t="s">
        <v>27</v>
      </c>
      <c r="H273" s="3" t="s">
        <v>4</v>
      </c>
      <c r="I273" s="2">
        <v>1997</v>
      </c>
      <c r="J273" s="2">
        <v>600</v>
      </c>
      <c r="K273" s="2">
        <v>80</v>
      </c>
      <c r="L273" s="2">
        <v>0.51</v>
      </c>
      <c r="M273" s="1">
        <v>8.17</v>
      </c>
      <c r="N273" s="1">
        <v>1.9000000000000001E-4</v>
      </c>
      <c r="O273" s="1">
        <v>0.47899999999999998</v>
      </c>
      <c r="P273" s="1">
        <v>3.6100000000000003E-5</v>
      </c>
      <c r="Q273" s="1">
        <v>0.28198412574970599</v>
      </c>
      <c r="R273" s="1">
        <v>2.4614919713411201E-2</v>
      </c>
    </row>
    <row r="274" spans="1:18" s="5" customFormat="1" x14ac:dyDescent="0.25">
      <c r="A274" s="2">
        <v>2014</v>
      </c>
      <c r="B274" s="2">
        <v>1795</v>
      </c>
      <c r="C274" s="3" t="s">
        <v>25</v>
      </c>
      <c r="D274" s="4">
        <v>42156</v>
      </c>
      <c r="E274" s="2">
        <v>5112</v>
      </c>
      <c r="F274" s="3" t="s">
        <v>2</v>
      </c>
      <c r="G274" s="3" t="s">
        <v>27</v>
      </c>
      <c r="H274" s="3" t="s">
        <v>23</v>
      </c>
      <c r="I274" s="2">
        <v>2012</v>
      </c>
      <c r="J274" s="2">
        <v>600</v>
      </c>
      <c r="K274" s="2">
        <v>75</v>
      </c>
      <c r="L274" s="2">
        <v>0.51</v>
      </c>
      <c r="M274" s="1">
        <v>2.74</v>
      </c>
      <c r="N274" s="1">
        <v>3.6000000000000001E-5</v>
      </c>
      <c r="O274" s="1">
        <v>8.9999999999999993E-3</v>
      </c>
      <c r="P274" s="1">
        <v>8.9999999999999996E-7</v>
      </c>
      <c r="Q274" s="1">
        <v>7.204761803826E-2</v>
      </c>
      <c r="R274" s="1">
        <v>2.9598212562331099E-4</v>
      </c>
    </row>
    <row r="275" spans="1:18" s="5" customFormat="1" x14ac:dyDescent="0.25">
      <c r="A275" s="2">
        <v>2014</v>
      </c>
      <c r="B275" s="2">
        <v>1796</v>
      </c>
      <c r="C275" s="3" t="s">
        <v>25</v>
      </c>
      <c r="D275" s="4">
        <v>42156</v>
      </c>
      <c r="E275" s="2">
        <v>5113</v>
      </c>
      <c r="F275" s="3" t="s">
        <v>5</v>
      </c>
      <c r="G275" s="3" t="s">
        <v>27</v>
      </c>
      <c r="H275" s="3" t="s">
        <v>4</v>
      </c>
      <c r="I275" s="2">
        <v>1997</v>
      </c>
      <c r="J275" s="2">
        <v>600</v>
      </c>
      <c r="K275" s="2">
        <v>80</v>
      </c>
      <c r="L275" s="2">
        <v>0.51</v>
      </c>
      <c r="M275" s="1">
        <v>8.17</v>
      </c>
      <c r="N275" s="1">
        <v>1.9000000000000001E-4</v>
      </c>
      <c r="O275" s="1">
        <v>0.47899999999999998</v>
      </c>
      <c r="P275" s="1">
        <v>3.6100000000000003E-5</v>
      </c>
      <c r="Q275" s="1">
        <v>0.28198412574970599</v>
      </c>
      <c r="R275" s="1">
        <v>2.4614919713411201E-2</v>
      </c>
    </row>
    <row r="276" spans="1:18" s="5" customFormat="1" x14ac:dyDescent="0.25">
      <c r="A276" s="2">
        <v>2014</v>
      </c>
      <c r="B276" s="2">
        <v>1796</v>
      </c>
      <c r="C276" s="3" t="s">
        <v>25</v>
      </c>
      <c r="D276" s="4">
        <v>42156</v>
      </c>
      <c r="E276" s="2">
        <v>5114</v>
      </c>
      <c r="F276" s="3" t="s">
        <v>2</v>
      </c>
      <c r="G276" s="3" t="s">
        <v>27</v>
      </c>
      <c r="H276" s="3" t="s">
        <v>23</v>
      </c>
      <c r="I276" s="2">
        <v>2012</v>
      </c>
      <c r="J276" s="2">
        <v>600</v>
      </c>
      <c r="K276" s="2">
        <v>75</v>
      </c>
      <c r="L276" s="2">
        <v>0.51</v>
      </c>
      <c r="M276" s="1">
        <v>2.74</v>
      </c>
      <c r="N276" s="1">
        <v>3.6000000000000001E-5</v>
      </c>
      <c r="O276" s="1">
        <v>8.9999999999999993E-3</v>
      </c>
      <c r="P276" s="1">
        <v>8.9999999999999996E-7</v>
      </c>
      <c r="Q276" s="1">
        <v>7.204761803826E-2</v>
      </c>
      <c r="R276" s="1">
        <v>2.9598212562331099E-4</v>
      </c>
    </row>
    <row r="277" spans="1:18" s="5" customFormat="1" x14ac:dyDescent="0.25">
      <c r="A277" s="2">
        <v>2015</v>
      </c>
      <c r="B277" s="2">
        <v>1797</v>
      </c>
      <c r="C277" s="3" t="s">
        <v>25</v>
      </c>
      <c r="D277" s="4">
        <v>42192</v>
      </c>
      <c r="E277" s="2">
        <v>5118</v>
      </c>
      <c r="F277" s="3" t="s">
        <v>5</v>
      </c>
      <c r="G277" s="3" t="s">
        <v>1</v>
      </c>
      <c r="H277" s="3" t="s">
        <v>4</v>
      </c>
      <c r="I277" s="2">
        <v>1974</v>
      </c>
      <c r="J277" s="2">
        <v>2000</v>
      </c>
      <c r="K277" s="2">
        <v>85</v>
      </c>
      <c r="L277" s="2">
        <v>0.7</v>
      </c>
      <c r="M277" s="1">
        <v>12.09</v>
      </c>
      <c r="N277" s="1">
        <v>2.7999999999999998E-4</v>
      </c>
      <c r="O277" s="1">
        <v>0.60499999999999998</v>
      </c>
      <c r="P277" s="1">
        <v>4.3999999999999999E-5</v>
      </c>
      <c r="Q277" s="1">
        <v>2.0266203676443602</v>
      </c>
      <c r="R277" s="1">
        <v>0.14861882767239701</v>
      </c>
    </row>
    <row r="278" spans="1:18" s="5" customFormat="1" x14ac:dyDescent="0.25">
      <c r="A278" s="2">
        <v>2015</v>
      </c>
      <c r="B278" s="2">
        <v>1797</v>
      </c>
      <c r="C278" s="3" t="s">
        <v>25</v>
      </c>
      <c r="D278" s="4">
        <v>42192</v>
      </c>
      <c r="E278" s="2">
        <v>5119</v>
      </c>
      <c r="F278" s="3" t="s">
        <v>2</v>
      </c>
      <c r="G278" s="3" t="s">
        <v>1</v>
      </c>
      <c r="H278" s="3" t="s">
        <v>28</v>
      </c>
      <c r="I278" s="2">
        <v>2014</v>
      </c>
      <c r="J278" s="2">
        <v>2000</v>
      </c>
      <c r="K278" s="2">
        <v>100</v>
      </c>
      <c r="L278" s="2">
        <v>0.7</v>
      </c>
      <c r="M278" s="1">
        <v>2.15</v>
      </c>
      <c r="N278" s="1">
        <v>2.6999999999999999E-5</v>
      </c>
      <c r="O278" s="1">
        <v>8.9999999999999993E-3</v>
      </c>
      <c r="P278" s="1">
        <v>3.9999999999999998E-7</v>
      </c>
      <c r="Q278" s="1">
        <v>0.37345679855096597</v>
      </c>
      <c r="R278" s="1">
        <v>2.0061727527662799E-3</v>
      </c>
    </row>
    <row r="279" spans="1:18" s="5" customFormat="1" x14ac:dyDescent="0.25">
      <c r="A279" s="2">
        <v>2015</v>
      </c>
      <c r="B279" s="2">
        <v>1798</v>
      </c>
      <c r="C279" s="3" t="s">
        <v>25</v>
      </c>
      <c r="D279" s="4">
        <v>42220</v>
      </c>
      <c r="E279" s="2">
        <v>5122</v>
      </c>
      <c r="F279" s="3" t="s">
        <v>5</v>
      </c>
      <c r="G279" s="3" t="s">
        <v>1</v>
      </c>
      <c r="H279" s="3" t="s">
        <v>4</v>
      </c>
      <c r="I279" s="2">
        <v>1996</v>
      </c>
      <c r="J279" s="2">
        <v>1000</v>
      </c>
      <c r="K279" s="2">
        <v>95</v>
      </c>
      <c r="L279" s="2">
        <v>0.7</v>
      </c>
      <c r="M279" s="1">
        <v>8.17</v>
      </c>
      <c r="N279" s="1">
        <v>1.9000000000000001E-4</v>
      </c>
      <c r="O279" s="1">
        <v>0.47899999999999998</v>
      </c>
      <c r="P279" s="1">
        <v>3.6100000000000003E-5</v>
      </c>
      <c r="Q279" s="1">
        <v>0.766010800394756</v>
      </c>
      <c r="R279" s="1">
        <v>6.6866509954035702E-2</v>
      </c>
    </row>
    <row r="280" spans="1:18" s="5" customFormat="1" x14ac:dyDescent="0.25">
      <c r="A280" s="2">
        <v>2015</v>
      </c>
      <c r="B280" s="2">
        <v>1798</v>
      </c>
      <c r="C280" s="3" t="s">
        <v>25</v>
      </c>
      <c r="D280" s="4">
        <v>42220</v>
      </c>
      <c r="E280" s="2">
        <v>5123</v>
      </c>
      <c r="F280" s="3" t="s">
        <v>2</v>
      </c>
      <c r="G280" s="3" t="s">
        <v>1</v>
      </c>
      <c r="H280" s="3" t="s">
        <v>28</v>
      </c>
      <c r="I280" s="2">
        <v>2014</v>
      </c>
      <c r="J280" s="2">
        <v>1000</v>
      </c>
      <c r="K280" s="2">
        <v>111</v>
      </c>
      <c r="L280" s="2">
        <v>0.7</v>
      </c>
      <c r="M280" s="1">
        <v>2.15</v>
      </c>
      <c r="N280" s="1">
        <v>2.6999999999999999E-5</v>
      </c>
      <c r="O280" s="1">
        <v>8.9999999999999993E-3</v>
      </c>
      <c r="P280" s="1">
        <v>3.9999999999999998E-7</v>
      </c>
      <c r="Q280" s="1">
        <v>0.195706023373202</v>
      </c>
      <c r="R280" s="1">
        <v>9.4212958240436496E-4</v>
      </c>
    </row>
    <row r="281" spans="1:18" s="5" customFormat="1" x14ac:dyDescent="0.25">
      <c r="A281" s="2">
        <v>2015</v>
      </c>
      <c r="B281" s="2">
        <v>1799</v>
      </c>
      <c r="C281" s="3" t="s">
        <v>11</v>
      </c>
      <c r="D281" s="4">
        <v>42320</v>
      </c>
      <c r="E281" s="2">
        <v>5260</v>
      </c>
      <c r="F281" s="3" t="s">
        <v>5</v>
      </c>
      <c r="G281" s="3" t="s">
        <v>1</v>
      </c>
      <c r="H281" s="3" t="s">
        <v>4</v>
      </c>
      <c r="I281" s="2">
        <v>1989</v>
      </c>
      <c r="J281" s="2">
        <v>500</v>
      </c>
      <c r="K281" s="2">
        <v>71</v>
      </c>
      <c r="L281" s="2">
        <v>0.7</v>
      </c>
      <c r="M281" s="1">
        <v>8.17</v>
      </c>
      <c r="N281" s="1">
        <v>1.9000000000000001E-4</v>
      </c>
      <c r="O281" s="1">
        <v>0.47899999999999998</v>
      </c>
      <c r="P281" s="1">
        <v>3.6100000000000003E-5</v>
      </c>
      <c r="Q281" s="1">
        <v>0.28624614120014602</v>
      </c>
      <c r="R281" s="1">
        <v>2.4986958982823899E-2</v>
      </c>
    </row>
    <row r="282" spans="1:18" s="5" customFormat="1" x14ac:dyDescent="0.25">
      <c r="A282" s="2">
        <v>2015</v>
      </c>
      <c r="B282" s="2">
        <v>1799</v>
      </c>
      <c r="C282" s="3" t="s">
        <v>11</v>
      </c>
      <c r="D282" s="4">
        <v>42320</v>
      </c>
      <c r="E282" s="2">
        <v>5261</v>
      </c>
      <c r="F282" s="3" t="s">
        <v>2</v>
      </c>
      <c r="G282" s="3" t="s">
        <v>1</v>
      </c>
      <c r="H282" s="3" t="s">
        <v>28</v>
      </c>
      <c r="I282" s="2">
        <v>2012</v>
      </c>
      <c r="J282" s="2">
        <v>500</v>
      </c>
      <c r="K282" s="2">
        <v>85</v>
      </c>
      <c r="L282" s="2">
        <v>0.7</v>
      </c>
      <c r="M282" s="1">
        <v>2.15</v>
      </c>
      <c r="N282" s="1">
        <v>2.6999999999999999E-5</v>
      </c>
      <c r="O282" s="1">
        <v>8.9999999999999993E-3</v>
      </c>
      <c r="P282" s="1">
        <v>8.9999999999999996E-7</v>
      </c>
      <c r="Q282" s="1">
        <v>7.27189447939742E-2</v>
      </c>
      <c r="R282" s="1">
        <v>3.6892359007293301E-4</v>
      </c>
    </row>
    <row r="283" spans="1:18" s="5" customFormat="1" x14ac:dyDescent="0.25">
      <c r="A283" s="2">
        <v>2014</v>
      </c>
      <c r="B283" s="2">
        <v>1800</v>
      </c>
      <c r="C283" s="3" t="s">
        <v>11</v>
      </c>
      <c r="D283" s="4">
        <v>42240</v>
      </c>
      <c r="E283" s="2">
        <v>5258</v>
      </c>
      <c r="F283" s="3" t="s">
        <v>5</v>
      </c>
      <c r="G283" s="3" t="s">
        <v>1</v>
      </c>
      <c r="H283" s="3" t="s">
        <v>4</v>
      </c>
      <c r="I283" s="2">
        <v>1979</v>
      </c>
      <c r="J283" s="2">
        <v>400</v>
      </c>
      <c r="K283" s="2">
        <v>173</v>
      </c>
      <c r="L283" s="2">
        <v>0.7</v>
      </c>
      <c r="M283" s="1">
        <v>11.16</v>
      </c>
      <c r="N283" s="1">
        <v>2.5999999999999998E-4</v>
      </c>
      <c r="O283" s="1">
        <v>0.39600000000000002</v>
      </c>
      <c r="P283" s="1">
        <v>2.8799999999999999E-5</v>
      </c>
      <c r="Q283" s="1">
        <v>0.76248146080257895</v>
      </c>
      <c r="R283" s="1">
        <v>3.9597776476067797E-2</v>
      </c>
    </row>
    <row r="284" spans="1:18" s="5" customFormat="1" x14ac:dyDescent="0.25">
      <c r="A284" s="2">
        <v>2014</v>
      </c>
      <c r="B284" s="2">
        <v>1800</v>
      </c>
      <c r="C284" s="3" t="s">
        <v>11</v>
      </c>
      <c r="D284" s="4">
        <v>42240</v>
      </c>
      <c r="E284" s="2">
        <v>5259</v>
      </c>
      <c r="F284" s="3" t="s">
        <v>2</v>
      </c>
      <c r="G284" s="3" t="s">
        <v>1</v>
      </c>
      <c r="H284" s="3" t="s">
        <v>28</v>
      </c>
      <c r="I284" s="2">
        <v>2015</v>
      </c>
      <c r="J284" s="2">
        <v>400</v>
      </c>
      <c r="K284" s="2">
        <v>100</v>
      </c>
      <c r="L284" s="2">
        <v>0.7</v>
      </c>
      <c r="M284" s="1">
        <v>2.15</v>
      </c>
      <c r="N284" s="1">
        <v>2.6999999999999999E-5</v>
      </c>
      <c r="O284" s="1">
        <v>8.9999999999999993E-3</v>
      </c>
      <c r="P284" s="1">
        <v>3.9999999999999998E-7</v>
      </c>
      <c r="Q284" s="1">
        <v>6.8024693145820103E-2</v>
      </c>
      <c r="R284" s="1">
        <v>3.0246911898227399E-4</v>
      </c>
    </row>
    <row r="285" spans="1:18" s="5" customFormat="1" x14ac:dyDescent="0.25">
      <c r="A285" s="2">
        <v>2014</v>
      </c>
      <c r="B285" s="2">
        <v>1801</v>
      </c>
      <c r="C285" s="3" t="s">
        <v>11</v>
      </c>
      <c r="D285" s="4">
        <v>42234</v>
      </c>
      <c r="E285" s="2">
        <v>5256</v>
      </c>
      <c r="F285" s="3" t="s">
        <v>5</v>
      </c>
      <c r="G285" s="3" t="s">
        <v>1</v>
      </c>
      <c r="H285" s="3" t="s">
        <v>4</v>
      </c>
      <c r="I285" s="2">
        <v>1995</v>
      </c>
      <c r="J285" s="2">
        <v>600</v>
      </c>
      <c r="K285" s="2">
        <v>135</v>
      </c>
      <c r="L285" s="2">
        <v>0.7</v>
      </c>
      <c r="M285" s="1">
        <v>7.6</v>
      </c>
      <c r="N285" s="1">
        <v>1.8000000000000001E-4</v>
      </c>
      <c r="O285" s="1">
        <v>0.27400000000000002</v>
      </c>
      <c r="P285" s="1">
        <v>1.9899999999999999E-5</v>
      </c>
      <c r="Q285" s="1">
        <v>0.60999998569787905</v>
      </c>
      <c r="R285" s="1">
        <v>3.2049999182961503E-2</v>
      </c>
    </row>
    <row r="286" spans="1:18" s="5" customFormat="1" x14ac:dyDescent="0.25">
      <c r="A286" s="2">
        <v>2014</v>
      </c>
      <c r="B286" s="2">
        <v>1801</v>
      </c>
      <c r="C286" s="3" t="s">
        <v>11</v>
      </c>
      <c r="D286" s="4">
        <v>42234</v>
      </c>
      <c r="E286" s="2">
        <v>5257</v>
      </c>
      <c r="F286" s="3" t="s">
        <v>2</v>
      </c>
      <c r="G286" s="3" t="s">
        <v>1</v>
      </c>
      <c r="H286" s="3" t="s">
        <v>0</v>
      </c>
      <c r="I286" s="2">
        <v>2014</v>
      </c>
      <c r="J286" s="2">
        <v>600</v>
      </c>
      <c r="K286" s="2">
        <v>165</v>
      </c>
      <c r="L286" s="2">
        <v>0.7</v>
      </c>
      <c r="M286" s="1">
        <v>0.26</v>
      </c>
      <c r="N286" s="1">
        <v>3.9999999999999998E-6</v>
      </c>
      <c r="O286" s="1">
        <v>8.9999999999999993E-3</v>
      </c>
      <c r="P286" s="1">
        <v>3.9999999999999998E-7</v>
      </c>
      <c r="Q286" s="1">
        <v>2.07777766931188E-2</v>
      </c>
      <c r="R286" s="1">
        <v>7.7916662487340202E-4</v>
      </c>
    </row>
    <row r="287" spans="1:18" s="5" customFormat="1" x14ac:dyDescent="0.25">
      <c r="A287" s="2">
        <v>2014</v>
      </c>
      <c r="B287" s="2">
        <v>1802</v>
      </c>
      <c r="C287" s="3" t="s">
        <v>11</v>
      </c>
      <c r="D287" s="4">
        <v>42265</v>
      </c>
      <c r="E287" s="2">
        <v>5254</v>
      </c>
      <c r="F287" s="3" t="s">
        <v>5</v>
      </c>
      <c r="G287" s="3" t="s">
        <v>1</v>
      </c>
      <c r="H287" s="3" t="s">
        <v>8</v>
      </c>
      <c r="I287" s="2">
        <v>1999</v>
      </c>
      <c r="J287" s="2">
        <v>2000</v>
      </c>
      <c r="K287" s="2">
        <v>110</v>
      </c>
      <c r="L287" s="2">
        <v>0.7</v>
      </c>
      <c r="M287" s="1">
        <v>6.54</v>
      </c>
      <c r="N287" s="1">
        <v>1.4999999999999999E-4</v>
      </c>
      <c r="O287" s="1">
        <v>0.30399999999999999</v>
      </c>
      <c r="P287" s="1">
        <v>2.2099999999999998E-5</v>
      </c>
      <c r="Q287" s="1">
        <v>1.41574072466836</v>
      </c>
      <c r="R287" s="1">
        <v>9.6623451681045802E-2</v>
      </c>
    </row>
    <row r="288" spans="1:18" s="5" customFormat="1" x14ac:dyDescent="0.25">
      <c r="A288" s="2">
        <v>2014</v>
      </c>
      <c r="B288" s="2">
        <v>1802</v>
      </c>
      <c r="C288" s="3" t="s">
        <v>11</v>
      </c>
      <c r="D288" s="4">
        <v>42265</v>
      </c>
      <c r="E288" s="2">
        <v>5255</v>
      </c>
      <c r="F288" s="3" t="s">
        <v>2</v>
      </c>
      <c r="G288" s="3" t="s">
        <v>1</v>
      </c>
      <c r="H288" s="3" t="s">
        <v>28</v>
      </c>
      <c r="I288" s="2">
        <v>2013</v>
      </c>
      <c r="J288" s="2">
        <v>2000</v>
      </c>
      <c r="K288" s="2">
        <v>135</v>
      </c>
      <c r="L288" s="2">
        <v>0.7</v>
      </c>
      <c r="M288" s="1">
        <v>2.15</v>
      </c>
      <c r="N288" s="1">
        <v>2.6999999999999999E-5</v>
      </c>
      <c r="O288" s="1">
        <v>8.9999999999999993E-3</v>
      </c>
      <c r="P288" s="1">
        <v>3.9999999999999998E-7</v>
      </c>
      <c r="Q288" s="1">
        <v>0.504166678043804</v>
      </c>
      <c r="R288" s="1">
        <v>2.7083332162344798E-3</v>
      </c>
    </row>
    <row r="289" spans="1:18" s="5" customFormat="1" x14ac:dyDescent="0.25">
      <c r="A289" s="2">
        <v>2014</v>
      </c>
      <c r="B289" s="2">
        <v>1803</v>
      </c>
      <c r="C289" s="3" t="s">
        <v>11</v>
      </c>
      <c r="D289" s="4">
        <v>42229</v>
      </c>
      <c r="E289" s="2">
        <v>5252</v>
      </c>
      <c r="F289" s="3" t="s">
        <v>5</v>
      </c>
      <c r="G289" s="3" t="s">
        <v>1</v>
      </c>
      <c r="H289" s="3" t="s">
        <v>4</v>
      </c>
      <c r="I289" s="2">
        <v>1973</v>
      </c>
      <c r="J289" s="2">
        <v>600</v>
      </c>
      <c r="K289" s="2">
        <v>150</v>
      </c>
      <c r="L289" s="2">
        <v>0.7</v>
      </c>
      <c r="M289" s="1">
        <v>11.16</v>
      </c>
      <c r="N289" s="1">
        <v>2.5999999999999998E-4</v>
      </c>
      <c r="O289" s="1">
        <v>0.39600000000000002</v>
      </c>
      <c r="P289" s="1">
        <v>2.8799999999999999E-5</v>
      </c>
      <c r="Q289" s="1">
        <v>0.99166663977213998</v>
      </c>
      <c r="R289" s="1">
        <v>5.1499998307024702E-2</v>
      </c>
    </row>
    <row r="290" spans="1:18" s="5" customFormat="1" x14ac:dyDescent="0.25">
      <c r="A290" s="2">
        <v>2014</v>
      </c>
      <c r="B290" s="2">
        <v>1803</v>
      </c>
      <c r="C290" s="3" t="s">
        <v>11</v>
      </c>
      <c r="D290" s="4">
        <v>42229</v>
      </c>
      <c r="E290" s="2">
        <v>5253</v>
      </c>
      <c r="F290" s="3" t="s">
        <v>2</v>
      </c>
      <c r="G290" s="3" t="s">
        <v>1</v>
      </c>
      <c r="H290" s="3" t="s">
        <v>28</v>
      </c>
      <c r="I290" s="2">
        <v>2013</v>
      </c>
      <c r="J290" s="2">
        <v>600</v>
      </c>
      <c r="K290" s="2">
        <v>180</v>
      </c>
      <c r="L290" s="2">
        <v>0.7</v>
      </c>
      <c r="M290" s="1">
        <v>1.29</v>
      </c>
      <c r="N290" s="1">
        <v>1.7E-5</v>
      </c>
      <c r="O290" s="1">
        <v>8.9999999999999993E-3</v>
      </c>
      <c r="P290" s="1">
        <v>2.9999999999999999E-7</v>
      </c>
      <c r="Q290" s="1">
        <v>0.11174999499252899</v>
      </c>
      <c r="R290" s="1">
        <v>8.2499995631729898E-4</v>
      </c>
    </row>
    <row r="291" spans="1:18" s="5" customFormat="1" x14ac:dyDescent="0.25">
      <c r="A291" s="2">
        <v>2014</v>
      </c>
      <c r="B291" s="2">
        <v>1804</v>
      </c>
      <c r="C291" s="3" t="s">
        <v>11</v>
      </c>
      <c r="D291" s="4">
        <v>42244</v>
      </c>
      <c r="E291" s="2">
        <v>5250</v>
      </c>
      <c r="F291" s="3" t="s">
        <v>5</v>
      </c>
      <c r="G291" s="3" t="s">
        <v>1</v>
      </c>
      <c r="H291" s="3" t="s">
        <v>4</v>
      </c>
      <c r="I291" s="2">
        <v>1995</v>
      </c>
      <c r="J291" s="2">
        <v>1000</v>
      </c>
      <c r="K291" s="2">
        <v>230</v>
      </c>
      <c r="L291" s="2">
        <v>0.7</v>
      </c>
      <c r="M291" s="1">
        <v>7.6</v>
      </c>
      <c r="N291" s="1">
        <v>1.8000000000000001E-4</v>
      </c>
      <c r="O291" s="1">
        <v>0.27400000000000002</v>
      </c>
      <c r="P291" s="1">
        <v>1.9899999999999999E-5</v>
      </c>
      <c r="Q291" s="1">
        <v>1.7320987248211399</v>
      </c>
      <c r="R291" s="1">
        <v>9.1006170519520396E-2</v>
      </c>
    </row>
    <row r="292" spans="1:18" s="5" customFormat="1" x14ac:dyDescent="0.25">
      <c r="A292" s="2">
        <v>2014</v>
      </c>
      <c r="B292" s="2">
        <v>1804</v>
      </c>
      <c r="C292" s="3" t="s">
        <v>11</v>
      </c>
      <c r="D292" s="4">
        <v>42244</v>
      </c>
      <c r="E292" s="2">
        <v>5251</v>
      </c>
      <c r="F292" s="3" t="s">
        <v>2</v>
      </c>
      <c r="G292" s="3" t="s">
        <v>1</v>
      </c>
      <c r="H292" s="3" t="s">
        <v>0</v>
      </c>
      <c r="I292" s="2">
        <v>2015</v>
      </c>
      <c r="J292" s="2">
        <v>1000</v>
      </c>
      <c r="K292" s="2">
        <v>270</v>
      </c>
      <c r="L292" s="2">
        <v>0.7</v>
      </c>
      <c r="M292" s="1">
        <v>0.26</v>
      </c>
      <c r="N292" s="1">
        <v>3.5999999999999998E-6</v>
      </c>
      <c r="O292" s="1">
        <v>8.9999999999999993E-3</v>
      </c>
      <c r="P292" s="1">
        <v>2.9999999999999999E-7</v>
      </c>
      <c r="Q292" s="1">
        <v>5.7916663589323403E-2</v>
      </c>
      <c r="R292" s="1">
        <v>2.1874998930858699E-3</v>
      </c>
    </row>
    <row r="293" spans="1:18" s="5" customFormat="1" x14ac:dyDescent="0.25">
      <c r="A293" s="2">
        <v>2014</v>
      </c>
      <c r="B293" s="2">
        <v>1805</v>
      </c>
      <c r="C293" s="3" t="s">
        <v>11</v>
      </c>
      <c r="D293" s="4">
        <v>42261</v>
      </c>
      <c r="E293" s="2">
        <v>5248</v>
      </c>
      <c r="F293" s="3" t="s">
        <v>5</v>
      </c>
      <c r="G293" s="3" t="s">
        <v>1</v>
      </c>
      <c r="H293" s="3" t="s">
        <v>4</v>
      </c>
      <c r="I293" s="2">
        <v>1978</v>
      </c>
      <c r="J293" s="2">
        <v>285</v>
      </c>
      <c r="K293" s="2">
        <v>67</v>
      </c>
      <c r="L293" s="2">
        <v>0.7</v>
      </c>
      <c r="M293" s="1">
        <v>12.09</v>
      </c>
      <c r="N293" s="1">
        <v>2.7999999999999998E-4</v>
      </c>
      <c r="O293" s="1">
        <v>0.60499999999999998</v>
      </c>
      <c r="P293" s="1">
        <v>4.3999999999999999E-5</v>
      </c>
      <c r="Q293" s="1">
        <v>0.226337631625671</v>
      </c>
      <c r="R293" s="1">
        <v>1.64891808464185E-2</v>
      </c>
    </row>
    <row r="294" spans="1:18" s="5" customFormat="1" x14ac:dyDescent="0.25">
      <c r="A294" s="2">
        <v>2014</v>
      </c>
      <c r="B294" s="2">
        <v>1805</v>
      </c>
      <c r="C294" s="3" t="s">
        <v>11</v>
      </c>
      <c r="D294" s="4">
        <v>42261</v>
      </c>
      <c r="E294" s="2">
        <v>5247</v>
      </c>
      <c r="F294" s="3" t="s">
        <v>5</v>
      </c>
      <c r="G294" s="3" t="s">
        <v>1</v>
      </c>
      <c r="H294" s="3" t="s">
        <v>4</v>
      </c>
      <c r="I294" s="2">
        <v>1971</v>
      </c>
      <c r="J294" s="2">
        <v>285</v>
      </c>
      <c r="K294" s="2">
        <v>75</v>
      </c>
      <c r="L294" s="2">
        <v>0.7</v>
      </c>
      <c r="M294" s="1">
        <v>12.09</v>
      </c>
      <c r="N294" s="1">
        <v>2.7999999999999998E-4</v>
      </c>
      <c r="O294" s="1">
        <v>0.60499999999999998</v>
      </c>
      <c r="P294" s="1">
        <v>4.3999999999999999E-5</v>
      </c>
      <c r="Q294" s="1">
        <v>0.25481770799057801</v>
      </c>
      <c r="R294" s="1">
        <v>1.8686632008808698E-2</v>
      </c>
    </row>
    <row r="295" spans="1:18" s="5" customFormat="1" x14ac:dyDescent="0.25">
      <c r="A295" s="2">
        <v>2014</v>
      </c>
      <c r="B295" s="2">
        <v>1805</v>
      </c>
      <c r="C295" s="3" t="s">
        <v>11</v>
      </c>
      <c r="D295" s="4">
        <v>42261</v>
      </c>
      <c r="E295" s="2">
        <v>5249</v>
      </c>
      <c r="F295" s="3" t="s">
        <v>2</v>
      </c>
      <c r="G295" s="3" t="s">
        <v>1</v>
      </c>
      <c r="H295" s="3" t="s">
        <v>28</v>
      </c>
      <c r="I295" s="2">
        <v>2014</v>
      </c>
      <c r="J295" s="2">
        <v>570</v>
      </c>
      <c r="K295" s="2">
        <v>75</v>
      </c>
      <c r="L295" s="2">
        <v>0.7</v>
      </c>
      <c r="M295" s="1">
        <v>2.15</v>
      </c>
      <c r="N295" s="1">
        <v>2.6999999999999999E-5</v>
      </c>
      <c r="O295" s="1">
        <v>8.9999999999999993E-3</v>
      </c>
      <c r="P295" s="1">
        <v>8.9999999999999996E-7</v>
      </c>
      <c r="Q295" s="1">
        <v>7.3458422037979296E-2</v>
      </c>
      <c r="R295" s="1">
        <v>3.8148435337237701E-4</v>
      </c>
    </row>
    <row r="296" spans="1:18" s="5" customFormat="1" x14ac:dyDescent="0.25">
      <c r="A296" s="2">
        <v>2015</v>
      </c>
      <c r="B296" s="2">
        <v>1806</v>
      </c>
      <c r="C296" s="3" t="s">
        <v>11</v>
      </c>
      <c r="D296" s="4">
        <v>42235</v>
      </c>
      <c r="E296" s="2">
        <v>5245</v>
      </c>
      <c r="F296" s="3" t="s">
        <v>5</v>
      </c>
      <c r="G296" s="3" t="s">
        <v>20</v>
      </c>
      <c r="H296" s="3" t="s">
        <v>4</v>
      </c>
      <c r="I296" s="2">
        <v>1985</v>
      </c>
      <c r="J296" s="2">
        <v>500</v>
      </c>
      <c r="K296" s="2">
        <v>130</v>
      </c>
      <c r="L296" s="2">
        <v>0.51</v>
      </c>
      <c r="M296" s="1">
        <v>10.23</v>
      </c>
      <c r="N296" s="1">
        <v>2.4000000000000001E-4</v>
      </c>
      <c r="O296" s="1">
        <v>0.39600000000000002</v>
      </c>
      <c r="P296" s="1">
        <v>2.8799999999999999E-5</v>
      </c>
      <c r="Q296" s="1">
        <v>0.47905255102135502</v>
      </c>
      <c r="R296" s="1">
        <v>2.7098808587737899E-2</v>
      </c>
    </row>
    <row r="297" spans="1:18" s="5" customFormat="1" x14ac:dyDescent="0.25">
      <c r="A297" s="2">
        <v>2015</v>
      </c>
      <c r="B297" s="2">
        <v>1806</v>
      </c>
      <c r="C297" s="3" t="s">
        <v>11</v>
      </c>
      <c r="D297" s="4">
        <v>42235</v>
      </c>
      <c r="E297" s="2">
        <v>5246</v>
      </c>
      <c r="F297" s="3" t="s">
        <v>2</v>
      </c>
      <c r="G297" s="3" t="s">
        <v>20</v>
      </c>
      <c r="H297" s="3" t="s">
        <v>13</v>
      </c>
      <c r="I297" s="2">
        <v>2014</v>
      </c>
      <c r="J297" s="2">
        <v>500</v>
      </c>
      <c r="K297" s="2">
        <v>160</v>
      </c>
      <c r="L297" s="2">
        <v>0.51</v>
      </c>
      <c r="M297" s="1">
        <v>2.3199999999999998</v>
      </c>
      <c r="N297" s="1">
        <v>3.0000000000000001E-5</v>
      </c>
      <c r="O297" s="1">
        <v>0.112</v>
      </c>
      <c r="P297" s="1">
        <v>7.9999999999999996E-6</v>
      </c>
      <c r="Q297" s="1">
        <v>0.10771163510996901</v>
      </c>
      <c r="R297" s="1">
        <v>5.9365079787039501E-3</v>
      </c>
    </row>
    <row r="298" spans="1:18" s="5" customFormat="1" x14ac:dyDescent="0.25">
      <c r="A298" s="2">
        <v>2014</v>
      </c>
      <c r="B298" s="2">
        <v>1807</v>
      </c>
      <c r="C298" s="3" t="s">
        <v>11</v>
      </c>
      <c r="D298" s="4">
        <v>42255</v>
      </c>
      <c r="E298" s="2">
        <v>5243</v>
      </c>
      <c r="F298" s="3" t="s">
        <v>5</v>
      </c>
      <c r="G298" s="3" t="s">
        <v>1</v>
      </c>
      <c r="H298" s="3" t="s">
        <v>4</v>
      </c>
      <c r="I298" s="2">
        <v>1989</v>
      </c>
      <c r="J298" s="2">
        <v>175</v>
      </c>
      <c r="K298" s="2">
        <v>62</v>
      </c>
      <c r="L298" s="2">
        <v>0.7</v>
      </c>
      <c r="M298" s="1">
        <v>8.17</v>
      </c>
      <c r="N298" s="1">
        <v>1.9000000000000001E-4</v>
      </c>
      <c r="O298" s="1">
        <v>0.47899999999999998</v>
      </c>
      <c r="P298" s="1">
        <v>3.6100000000000003E-5</v>
      </c>
      <c r="Q298" s="1">
        <v>7.6749517347335094E-2</v>
      </c>
      <c r="R298" s="1">
        <v>5.5968333784214503E-3</v>
      </c>
    </row>
    <row r="299" spans="1:18" s="5" customFormat="1" x14ac:dyDescent="0.25">
      <c r="A299" s="2">
        <v>2014</v>
      </c>
      <c r="B299" s="2">
        <v>1807</v>
      </c>
      <c r="C299" s="3" t="s">
        <v>11</v>
      </c>
      <c r="D299" s="4">
        <v>42255</v>
      </c>
      <c r="E299" s="2">
        <v>5244</v>
      </c>
      <c r="F299" s="3" t="s">
        <v>2</v>
      </c>
      <c r="G299" s="3" t="s">
        <v>1</v>
      </c>
      <c r="H299" s="3" t="s">
        <v>28</v>
      </c>
      <c r="I299" s="2">
        <v>2014</v>
      </c>
      <c r="J299" s="2">
        <v>175</v>
      </c>
      <c r="K299" s="2">
        <v>77</v>
      </c>
      <c r="L299" s="2">
        <v>0.7</v>
      </c>
      <c r="M299" s="1">
        <v>2.15</v>
      </c>
      <c r="N299" s="1">
        <v>2.6999999999999999E-5</v>
      </c>
      <c r="O299" s="1">
        <v>8.9999999999999993E-3</v>
      </c>
      <c r="P299" s="1">
        <v>8.9999999999999996E-7</v>
      </c>
      <c r="Q299" s="1">
        <v>2.2599998195844101E-2</v>
      </c>
      <c r="R299" s="1">
        <v>1.01764316927843E-4</v>
      </c>
    </row>
    <row r="300" spans="1:18" s="5" customFormat="1" x14ac:dyDescent="0.25">
      <c r="A300" s="2">
        <v>2015</v>
      </c>
      <c r="B300" s="2">
        <v>1808</v>
      </c>
      <c r="C300" s="3" t="s">
        <v>11</v>
      </c>
      <c r="D300" s="4">
        <v>42241</v>
      </c>
      <c r="E300" s="2">
        <v>5241</v>
      </c>
      <c r="F300" s="3" t="s">
        <v>5</v>
      </c>
      <c r="G300" s="3" t="s">
        <v>1</v>
      </c>
      <c r="H300" s="3" t="s">
        <v>4</v>
      </c>
      <c r="I300" s="2">
        <v>1965</v>
      </c>
      <c r="J300" s="2">
        <v>400</v>
      </c>
      <c r="K300" s="2">
        <v>55</v>
      </c>
      <c r="L300" s="2">
        <v>0.7</v>
      </c>
      <c r="M300" s="1">
        <v>12.09</v>
      </c>
      <c r="N300" s="1">
        <v>2.7999999999999998E-4</v>
      </c>
      <c r="O300" s="1">
        <v>0.60499999999999998</v>
      </c>
      <c r="P300" s="1">
        <v>4.3999999999999999E-5</v>
      </c>
      <c r="Q300" s="1">
        <v>0.26226851816574098</v>
      </c>
      <c r="R300" s="1">
        <v>1.92330247576043E-2</v>
      </c>
    </row>
    <row r="301" spans="1:18" s="5" customFormat="1" x14ac:dyDescent="0.25">
      <c r="A301" s="2">
        <v>2015</v>
      </c>
      <c r="B301" s="2">
        <v>1808</v>
      </c>
      <c r="C301" s="3" t="s">
        <v>11</v>
      </c>
      <c r="D301" s="4">
        <v>42241</v>
      </c>
      <c r="E301" s="2">
        <v>5242</v>
      </c>
      <c r="F301" s="3" t="s">
        <v>2</v>
      </c>
      <c r="G301" s="3" t="s">
        <v>1</v>
      </c>
      <c r="H301" s="3" t="s">
        <v>0</v>
      </c>
      <c r="I301" s="2">
        <v>2014</v>
      </c>
      <c r="J301" s="2">
        <v>400</v>
      </c>
      <c r="K301" s="2">
        <v>63</v>
      </c>
      <c r="L301" s="2">
        <v>0.7</v>
      </c>
      <c r="M301" s="1">
        <v>2.74</v>
      </c>
      <c r="N301" s="1">
        <v>3.6000000000000001E-5</v>
      </c>
      <c r="O301" s="1">
        <v>8.9999999999999993E-3</v>
      </c>
      <c r="P301" s="1">
        <v>8.9999999999999996E-7</v>
      </c>
      <c r="Q301" s="1">
        <v>5.4677777081576603E-2</v>
      </c>
      <c r="R301" s="1">
        <v>2.0999998791775901E-4</v>
      </c>
    </row>
    <row r="302" spans="1:18" s="5" customFormat="1" x14ac:dyDescent="0.25">
      <c r="A302" s="2">
        <v>2014</v>
      </c>
      <c r="B302" s="2">
        <v>1809</v>
      </c>
      <c r="C302" s="3" t="s">
        <v>11</v>
      </c>
      <c r="D302" s="4">
        <v>42103</v>
      </c>
      <c r="E302" s="2">
        <v>5053</v>
      </c>
      <c r="F302" s="3" t="s">
        <v>5</v>
      </c>
      <c r="G302" s="3" t="s">
        <v>1</v>
      </c>
      <c r="H302" s="3" t="s">
        <v>4</v>
      </c>
      <c r="I302" s="2">
        <v>1985</v>
      </c>
      <c r="J302" s="2">
        <v>600</v>
      </c>
      <c r="K302" s="2">
        <v>122</v>
      </c>
      <c r="L302" s="2">
        <v>0.7</v>
      </c>
      <c r="M302" s="1">
        <v>10.23</v>
      </c>
      <c r="N302" s="1">
        <v>2.4000000000000001E-4</v>
      </c>
      <c r="O302" s="1">
        <v>0.39600000000000002</v>
      </c>
      <c r="P302" s="1">
        <v>2.8799999999999999E-5</v>
      </c>
      <c r="Q302" s="1">
        <v>0.74047217964758005</v>
      </c>
      <c r="R302" s="1">
        <v>4.1886665289713403E-2</v>
      </c>
    </row>
    <row r="303" spans="1:18" s="5" customFormat="1" x14ac:dyDescent="0.25">
      <c r="A303" s="2">
        <v>2014</v>
      </c>
      <c r="B303" s="2">
        <v>1809</v>
      </c>
      <c r="C303" s="3" t="s">
        <v>11</v>
      </c>
      <c r="D303" s="4">
        <v>42103</v>
      </c>
      <c r="E303" s="2">
        <v>5054</v>
      </c>
      <c r="F303" s="3" t="s">
        <v>2</v>
      </c>
      <c r="G303" s="3" t="s">
        <v>1</v>
      </c>
      <c r="H303" s="3" t="s">
        <v>28</v>
      </c>
      <c r="I303" s="2">
        <v>2014</v>
      </c>
      <c r="J303" s="2">
        <v>600</v>
      </c>
      <c r="K303" s="2">
        <v>150</v>
      </c>
      <c r="L303" s="2">
        <v>0.7</v>
      </c>
      <c r="M303" s="1">
        <v>2.15</v>
      </c>
      <c r="N303" s="1">
        <v>2.6999999999999999E-5</v>
      </c>
      <c r="O303" s="1">
        <v>8.9999999999999993E-3</v>
      </c>
      <c r="P303" s="1">
        <v>3.9999999999999998E-7</v>
      </c>
      <c r="Q303" s="1">
        <v>0.154930559549325</v>
      </c>
      <c r="R303" s="1">
        <v>7.0833329533945603E-4</v>
      </c>
    </row>
    <row r="304" spans="1:18" s="5" customFormat="1" x14ac:dyDescent="0.25">
      <c r="A304" s="2">
        <v>2013</v>
      </c>
      <c r="B304" s="2">
        <v>1810</v>
      </c>
      <c r="C304" s="3" t="s">
        <v>11</v>
      </c>
      <c r="D304" s="4">
        <v>42103</v>
      </c>
      <c r="E304" s="2">
        <v>5063</v>
      </c>
      <c r="F304" s="3" t="s">
        <v>5</v>
      </c>
      <c r="G304" s="3" t="s">
        <v>1</v>
      </c>
      <c r="H304" s="3" t="s">
        <v>4</v>
      </c>
      <c r="I304" s="2">
        <v>1965</v>
      </c>
      <c r="J304" s="2">
        <v>1500</v>
      </c>
      <c r="K304" s="2">
        <v>125</v>
      </c>
      <c r="L304" s="2">
        <v>0.7</v>
      </c>
      <c r="M304" s="1">
        <v>13.02</v>
      </c>
      <c r="N304" s="1">
        <v>2.9999999999999997E-4</v>
      </c>
      <c r="O304" s="1">
        <v>0.55400000000000005</v>
      </c>
      <c r="P304" s="1">
        <v>4.0299999999999997E-5</v>
      </c>
      <c r="Q304" s="1">
        <v>2.4045139389058998</v>
      </c>
      <c r="R304" s="1">
        <v>0.15011574329330099</v>
      </c>
    </row>
    <row r="305" spans="1:18" s="5" customFormat="1" x14ac:dyDescent="0.25">
      <c r="A305" s="2">
        <v>2013</v>
      </c>
      <c r="B305" s="2">
        <v>1810</v>
      </c>
      <c r="C305" s="3" t="s">
        <v>11</v>
      </c>
      <c r="D305" s="4">
        <v>42103</v>
      </c>
      <c r="E305" s="2">
        <v>5064</v>
      </c>
      <c r="F305" s="3" t="s">
        <v>2</v>
      </c>
      <c r="G305" s="3" t="s">
        <v>1</v>
      </c>
      <c r="H305" s="3" t="s">
        <v>28</v>
      </c>
      <c r="I305" s="2">
        <v>2014</v>
      </c>
      <c r="J305" s="2">
        <v>1500</v>
      </c>
      <c r="K305" s="2">
        <v>150</v>
      </c>
      <c r="L305" s="2">
        <v>0.7</v>
      </c>
      <c r="M305" s="1">
        <v>2.15</v>
      </c>
      <c r="N305" s="1">
        <v>2.6999999999999999E-5</v>
      </c>
      <c r="O305" s="1">
        <v>8.9999999999999993E-3</v>
      </c>
      <c r="P305" s="1">
        <v>3.9999999999999998E-7</v>
      </c>
      <c r="Q305" s="1">
        <v>0.40842014854964998</v>
      </c>
      <c r="R305" s="1">
        <v>2.0833332366786998E-3</v>
      </c>
    </row>
    <row r="306" spans="1:18" s="5" customFormat="1" x14ac:dyDescent="0.25">
      <c r="A306" s="2">
        <v>2015</v>
      </c>
      <c r="B306" s="2">
        <v>1811</v>
      </c>
      <c r="C306" s="3" t="s">
        <v>11</v>
      </c>
      <c r="D306" s="4">
        <v>42160</v>
      </c>
      <c r="E306" s="2">
        <v>5067</v>
      </c>
      <c r="F306" s="3" t="s">
        <v>5</v>
      </c>
      <c r="G306" s="3" t="s">
        <v>1</v>
      </c>
      <c r="H306" s="3" t="s">
        <v>4</v>
      </c>
      <c r="I306" s="2">
        <v>1994</v>
      </c>
      <c r="J306" s="2">
        <v>200</v>
      </c>
      <c r="K306" s="2">
        <v>81</v>
      </c>
      <c r="L306" s="2">
        <v>0.7</v>
      </c>
      <c r="M306" s="1">
        <v>8.17</v>
      </c>
      <c r="N306" s="1">
        <v>1.9000000000000001E-4</v>
      </c>
      <c r="O306" s="1">
        <v>0.47899999999999998</v>
      </c>
      <c r="P306" s="1">
        <v>3.6100000000000003E-5</v>
      </c>
      <c r="Q306" s="1">
        <v>0.114474999401595</v>
      </c>
      <c r="R306" s="1">
        <v>8.3339997806883004E-3</v>
      </c>
    </row>
    <row r="307" spans="1:18" s="5" customFormat="1" x14ac:dyDescent="0.25">
      <c r="A307" s="2">
        <v>2015</v>
      </c>
      <c r="B307" s="2">
        <v>1811</v>
      </c>
      <c r="C307" s="3" t="s">
        <v>11</v>
      </c>
      <c r="D307" s="4">
        <v>42160</v>
      </c>
      <c r="E307" s="2">
        <v>5068</v>
      </c>
      <c r="F307" s="3" t="s">
        <v>2</v>
      </c>
      <c r="G307" s="3" t="s">
        <v>1</v>
      </c>
      <c r="H307" s="3" t="s">
        <v>28</v>
      </c>
      <c r="I307" s="2">
        <v>2014</v>
      </c>
      <c r="J307" s="2">
        <v>200</v>
      </c>
      <c r="K307" s="2">
        <v>85</v>
      </c>
      <c r="L307" s="2">
        <v>0.7</v>
      </c>
      <c r="M307" s="1">
        <v>2.15</v>
      </c>
      <c r="N307" s="1">
        <v>2.6999999999999999E-5</v>
      </c>
      <c r="O307" s="1">
        <v>8.9999999999999993E-3</v>
      </c>
      <c r="P307" s="1">
        <v>8.9999999999999996E-7</v>
      </c>
      <c r="Q307" s="1">
        <v>2.8556327925741198E-2</v>
      </c>
      <c r="R307" s="1">
        <v>1.29861103489499E-4</v>
      </c>
    </row>
    <row r="308" spans="1:18" s="5" customFormat="1" x14ac:dyDescent="0.25">
      <c r="A308" s="2">
        <v>2014</v>
      </c>
      <c r="B308" s="2">
        <v>1812</v>
      </c>
      <c r="C308" s="3" t="s">
        <v>11</v>
      </c>
      <c r="D308" s="4">
        <v>42103</v>
      </c>
      <c r="E308" s="2">
        <v>5059</v>
      </c>
      <c r="F308" s="3" t="s">
        <v>5</v>
      </c>
      <c r="G308" s="3" t="s">
        <v>1</v>
      </c>
      <c r="H308" s="3" t="s">
        <v>4</v>
      </c>
      <c r="I308" s="2">
        <v>1987</v>
      </c>
      <c r="J308" s="2">
        <v>200</v>
      </c>
      <c r="K308" s="2">
        <v>72</v>
      </c>
      <c r="L308" s="2">
        <v>0.7</v>
      </c>
      <c r="M308" s="1">
        <v>12.09</v>
      </c>
      <c r="N308" s="1">
        <v>2.7999999999999998E-4</v>
      </c>
      <c r="O308" s="1">
        <v>0.60499999999999998</v>
      </c>
      <c r="P308" s="1">
        <v>4.3999999999999999E-5</v>
      </c>
      <c r="Q308" s="1">
        <v>0.15424444404490401</v>
      </c>
      <c r="R308" s="1">
        <v>9.8511111797132192E-3</v>
      </c>
    </row>
    <row r="309" spans="1:18" s="5" customFormat="1" x14ac:dyDescent="0.25">
      <c r="A309" s="2">
        <v>2014</v>
      </c>
      <c r="B309" s="2">
        <v>1812</v>
      </c>
      <c r="C309" s="3" t="s">
        <v>11</v>
      </c>
      <c r="D309" s="4">
        <v>42103</v>
      </c>
      <c r="E309" s="2">
        <v>5060</v>
      </c>
      <c r="F309" s="3" t="s">
        <v>2</v>
      </c>
      <c r="G309" s="3" t="s">
        <v>1</v>
      </c>
      <c r="H309" s="3" t="s">
        <v>28</v>
      </c>
      <c r="I309" s="2">
        <v>2014</v>
      </c>
      <c r="J309" s="2">
        <v>200</v>
      </c>
      <c r="K309" s="2">
        <v>85</v>
      </c>
      <c r="L309" s="2">
        <v>0.7</v>
      </c>
      <c r="M309" s="1">
        <v>2.15</v>
      </c>
      <c r="N309" s="1">
        <v>2.6999999999999999E-5</v>
      </c>
      <c r="O309" s="1">
        <v>8.9999999999999993E-3</v>
      </c>
      <c r="P309" s="1">
        <v>8.9999999999999996E-7</v>
      </c>
      <c r="Q309" s="1">
        <v>2.8556327925741198E-2</v>
      </c>
      <c r="R309" s="1">
        <v>1.29861103489499E-4</v>
      </c>
    </row>
    <row r="310" spans="1:18" s="5" customFormat="1" x14ac:dyDescent="0.25">
      <c r="A310" s="2">
        <v>2014</v>
      </c>
      <c r="B310" s="2">
        <v>1813</v>
      </c>
      <c r="C310" s="3" t="s">
        <v>11</v>
      </c>
      <c r="D310" s="4">
        <v>42096</v>
      </c>
      <c r="E310" s="2">
        <v>5045</v>
      </c>
      <c r="F310" s="3" t="s">
        <v>5</v>
      </c>
      <c r="G310" s="3" t="s">
        <v>1</v>
      </c>
      <c r="H310" s="3" t="s">
        <v>4</v>
      </c>
      <c r="I310" s="2">
        <v>1977</v>
      </c>
      <c r="J310" s="2">
        <v>800</v>
      </c>
      <c r="K310" s="2">
        <v>77</v>
      </c>
      <c r="L310" s="2">
        <v>0.7</v>
      </c>
      <c r="M310" s="1">
        <v>12.09</v>
      </c>
      <c r="N310" s="1">
        <v>2.7999999999999998E-4</v>
      </c>
      <c r="O310" s="1">
        <v>0.60499999999999998</v>
      </c>
      <c r="P310" s="1">
        <v>4.3999999999999999E-5</v>
      </c>
      <c r="Q310" s="1">
        <v>0.73435185086407495</v>
      </c>
      <c r="R310" s="1">
        <v>5.3852469321292E-2</v>
      </c>
    </row>
    <row r="311" spans="1:18" s="5" customFormat="1" x14ac:dyDescent="0.25">
      <c r="A311" s="2">
        <v>2014</v>
      </c>
      <c r="B311" s="2">
        <v>1813</v>
      </c>
      <c r="C311" s="3" t="s">
        <v>11</v>
      </c>
      <c r="D311" s="4">
        <v>42096</v>
      </c>
      <c r="E311" s="2">
        <v>5046</v>
      </c>
      <c r="F311" s="3" t="s">
        <v>2</v>
      </c>
      <c r="G311" s="3" t="s">
        <v>1</v>
      </c>
      <c r="H311" s="3" t="s">
        <v>28</v>
      </c>
      <c r="I311" s="2">
        <v>2013</v>
      </c>
      <c r="J311" s="2">
        <v>800</v>
      </c>
      <c r="K311" s="2">
        <v>85</v>
      </c>
      <c r="L311" s="2">
        <v>0.7</v>
      </c>
      <c r="M311" s="1">
        <v>2.15</v>
      </c>
      <c r="N311" s="1">
        <v>2.6999999999999999E-5</v>
      </c>
      <c r="O311" s="1">
        <v>8.9999999999999993E-3</v>
      </c>
      <c r="P311" s="1">
        <v>8.9999999999999996E-7</v>
      </c>
      <c r="Q311" s="1">
        <v>0.118475311637753</v>
      </c>
      <c r="R311" s="1">
        <v>6.6111107427539002E-4</v>
      </c>
    </row>
    <row r="312" spans="1:18" s="5" customFormat="1" x14ac:dyDescent="0.25">
      <c r="A312" s="2">
        <v>2015</v>
      </c>
      <c r="B312" s="2">
        <v>1814</v>
      </c>
      <c r="C312" s="3" t="s">
        <v>11</v>
      </c>
      <c r="D312" s="4">
        <v>42209</v>
      </c>
      <c r="E312" s="2">
        <v>5047</v>
      </c>
      <c r="F312" s="3" t="s">
        <v>5</v>
      </c>
      <c r="G312" s="3" t="s">
        <v>1</v>
      </c>
      <c r="H312" s="3" t="s">
        <v>4</v>
      </c>
      <c r="I312" s="2">
        <v>1996</v>
      </c>
      <c r="J312" s="2">
        <v>200</v>
      </c>
      <c r="K312" s="2">
        <v>103</v>
      </c>
      <c r="L312" s="2">
        <v>0.7</v>
      </c>
      <c r="M312" s="1">
        <v>8.17</v>
      </c>
      <c r="N312" s="1">
        <v>1.9000000000000001E-4</v>
      </c>
      <c r="O312" s="1">
        <v>0.47899999999999998</v>
      </c>
      <c r="P312" s="1">
        <v>3.6100000000000003E-5</v>
      </c>
      <c r="Q312" s="1">
        <v>0.14435894983804801</v>
      </c>
      <c r="R312" s="1">
        <v>1.0368030599421501E-2</v>
      </c>
    </row>
    <row r="313" spans="1:18" s="5" customFormat="1" x14ac:dyDescent="0.25">
      <c r="A313" s="2">
        <v>2015</v>
      </c>
      <c r="B313" s="2">
        <v>1814</v>
      </c>
      <c r="C313" s="3" t="s">
        <v>11</v>
      </c>
      <c r="D313" s="4">
        <v>42209</v>
      </c>
      <c r="E313" s="2">
        <v>5048</v>
      </c>
      <c r="F313" s="3" t="s">
        <v>2</v>
      </c>
      <c r="G313" s="3" t="s">
        <v>1</v>
      </c>
      <c r="H313" s="3" t="s">
        <v>13</v>
      </c>
      <c r="I313" s="2">
        <v>2015</v>
      </c>
      <c r="J313" s="2">
        <v>200</v>
      </c>
      <c r="K313" s="2">
        <v>106</v>
      </c>
      <c r="L313" s="2">
        <v>0.7</v>
      </c>
      <c r="M313" s="1">
        <v>2.3199999999999998</v>
      </c>
      <c r="N313" s="1">
        <v>3.0000000000000001E-5</v>
      </c>
      <c r="O313" s="1">
        <v>0.112</v>
      </c>
      <c r="P313" s="1">
        <v>7.9999999999999996E-6</v>
      </c>
      <c r="Q313" s="1">
        <v>3.8441356265625802E-2</v>
      </c>
      <c r="R313" s="1">
        <v>1.9629629857543301E-3</v>
      </c>
    </row>
    <row r="314" spans="1:18" s="5" customFormat="1" x14ac:dyDescent="0.25">
      <c r="A314" s="2">
        <v>2014</v>
      </c>
      <c r="B314" s="2">
        <v>1815</v>
      </c>
      <c r="C314" s="3" t="s">
        <v>11</v>
      </c>
      <c r="D314" s="4">
        <v>42221</v>
      </c>
      <c r="E314" s="2">
        <v>5071</v>
      </c>
      <c r="F314" s="3" t="s">
        <v>5</v>
      </c>
      <c r="G314" s="3" t="s">
        <v>1</v>
      </c>
      <c r="H314" s="3" t="s">
        <v>8</v>
      </c>
      <c r="I314" s="2">
        <v>2003</v>
      </c>
      <c r="J314" s="2">
        <v>1100</v>
      </c>
      <c r="K314" s="2">
        <v>92</v>
      </c>
      <c r="L314" s="2">
        <v>0.7</v>
      </c>
      <c r="M314" s="1">
        <v>6.54</v>
      </c>
      <c r="N314" s="1">
        <v>1.4999999999999999E-4</v>
      </c>
      <c r="O314" s="1">
        <v>0.55200000000000005</v>
      </c>
      <c r="P314" s="1">
        <v>4.0200000000000001E-5</v>
      </c>
      <c r="Q314" s="1">
        <v>0.65124073334744703</v>
      </c>
      <c r="R314" s="1">
        <v>8.0772590617393503E-2</v>
      </c>
    </row>
    <row r="315" spans="1:18" s="5" customFormat="1" x14ac:dyDescent="0.25">
      <c r="A315" s="2">
        <v>2014</v>
      </c>
      <c r="B315" s="2">
        <v>1815</v>
      </c>
      <c r="C315" s="3" t="s">
        <v>11</v>
      </c>
      <c r="D315" s="4">
        <v>42221</v>
      </c>
      <c r="E315" s="2">
        <v>5072</v>
      </c>
      <c r="F315" s="3" t="s">
        <v>2</v>
      </c>
      <c r="G315" s="3" t="s">
        <v>1</v>
      </c>
      <c r="H315" s="3" t="s">
        <v>13</v>
      </c>
      <c r="I315" s="2">
        <v>2013</v>
      </c>
      <c r="J315" s="2">
        <v>1100</v>
      </c>
      <c r="K315" s="2">
        <v>95</v>
      </c>
      <c r="L315" s="2">
        <v>0.7</v>
      </c>
      <c r="M315" s="1">
        <v>2.74</v>
      </c>
      <c r="N315" s="1">
        <v>3.6000000000000001E-5</v>
      </c>
      <c r="O315" s="1">
        <v>0.112</v>
      </c>
      <c r="P315" s="1">
        <v>7.9999999999999996E-6</v>
      </c>
      <c r="Q315" s="1">
        <v>0.23689891705240099</v>
      </c>
      <c r="R315" s="1">
        <v>1.25787037592851E-2</v>
      </c>
    </row>
    <row r="316" spans="1:18" s="5" customFormat="1" x14ac:dyDescent="0.25">
      <c r="A316" s="2">
        <v>2014</v>
      </c>
      <c r="B316" s="2">
        <v>1816</v>
      </c>
      <c r="C316" s="3" t="s">
        <v>11</v>
      </c>
      <c r="D316" s="4">
        <v>42100</v>
      </c>
      <c r="E316" s="2">
        <v>5051</v>
      </c>
      <c r="F316" s="3" t="s">
        <v>5</v>
      </c>
      <c r="G316" s="3" t="s">
        <v>31</v>
      </c>
      <c r="H316" s="3" t="s">
        <v>4</v>
      </c>
      <c r="I316" s="2">
        <v>1968</v>
      </c>
      <c r="J316" s="2">
        <v>500</v>
      </c>
      <c r="K316" s="2">
        <v>103</v>
      </c>
      <c r="L316" s="2">
        <v>0.36</v>
      </c>
      <c r="M316" s="1">
        <v>12.09</v>
      </c>
      <c r="N316" s="1">
        <v>2.7999999999999998E-4</v>
      </c>
      <c r="O316" s="1">
        <v>0.60499999999999998</v>
      </c>
      <c r="P316" s="1">
        <v>4.3999999999999999E-5</v>
      </c>
      <c r="Q316" s="1">
        <v>0.31574406511797098</v>
      </c>
      <c r="R316" s="1">
        <v>2.31545648862167E-2</v>
      </c>
    </row>
    <row r="317" spans="1:18" s="5" customFormat="1" x14ac:dyDescent="0.25">
      <c r="A317" s="2">
        <v>2014</v>
      </c>
      <c r="B317" s="2">
        <v>1816</v>
      </c>
      <c r="C317" s="3" t="s">
        <v>11</v>
      </c>
      <c r="D317" s="4">
        <v>42100</v>
      </c>
      <c r="E317" s="2">
        <v>5052</v>
      </c>
      <c r="F317" s="3" t="s">
        <v>2</v>
      </c>
      <c r="G317" s="3" t="s">
        <v>31</v>
      </c>
      <c r="H317" s="3" t="s">
        <v>28</v>
      </c>
      <c r="I317" s="2">
        <v>2014</v>
      </c>
      <c r="J317" s="2">
        <v>500</v>
      </c>
      <c r="K317" s="2">
        <v>109</v>
      </c>
      <c r="L317" s="2">
        <v>0.36</v>
      </c>
      <c r="M317" s="1">
        <v>2.15</v>
      </c>
      <c r="N317" s="1">
        <v>2.6999999999999999E-5</v>
      </c>
      <c r="O317" s="1">
        <v>8.9999999999999993E-3</v>
      </c>
      <c r="P317" s="1">
        <v>3.9999999999999998E-7</v>
      </c>
      <c r="Q317" s="1">
        <v>4.7957841272231599E-2</v>
      </c>
      <c r="R317" s="1">
        <v>2.16269841737421E-4</v>
      </c>
    </row>
    <row r="318" spans="1:18" s="5" customFormat="1" x14ac:dyDescent="0.25">
      <c r="A318" s="2">
        <v>2014</v>
      </c>
      <c r="B318" s="2">
        <v>1817</v>
      </c>
      <c r="C318" s="3" t="s">
        <v>11</v>
      </c>
      <c r="D318" s="4">
        <v>42100</v>
      </c>
      <c r="E318" s="2">
        <v>5049</v>
      </c>
      <c r="F318" s="3" t="s">
        <v>5</v>
      </c>
      <c r="G318" s="3" t="s">
        <v>1</v>
      </c>
      <c r="H318" s="3" t="s">
        <v>4</v>
      </c>
      <c r="I318" s="2">
        <v>1987</v>
      </c>
      <c r="J318" s="2">
        <v>300</v>
      </c>
      <c r="K318" s="2">
        <v>86</v>
      </c>
      <c r="L318" s="2">
        <v>0.7</v>
      </c>
      <c r="M318" s="1">
        <v>12.09</v>
      </c>
      <c r="N318" s="1">
        <v>2.7999999999999998E-4</v>
      </c>
      <c r="O318" s="1">
        <v>0.60499999999999998</v>
      </c>
      <c r="P318" s="1">
        <v>4.3999999999999999E-5</v>
      </c>
      <c r="Q318" s="1">
        <v>0.29419166612346997</v>
      </c>
      <c r="R318" s="1">
        <v>2.0452870467440602E-2</v>
      </c>
    </row>
    <row r="319" spans="1:18" s="5" customFormat="1" x14ac:dyDescent="0.25">
      <c r="A319" s="2">
        <v>2014</v>
      </c>
      <c r="B319" s="2">
        <v>1817</v>
      </c>
      <c r="C319" s="3" t="s">
        <v>11</v>
      </c>
      <c r="D319" s="4">
        <v>42100</v>
      </c>
      <c r="E319" s="2">
        <v>5050</v>
      </c>
      <c r="F319" s="3" t="s">
        <v>2</v>
      </c>
      <c r="G319" s="3" t="s">
        <v>1</v>
      </c>
      <c r="H319" s="3" t="s">
        <v>28</v>
      </c>
      <c r="I319" s="2">
        <v>2014</v>
      </c>
      <c r="J319" s="2">
        <v>300</v>
      </c>
      <c r="K319" s="2">
        <v>95</v>
      </c>
      <c r="L319" s="2">
        <v>0.7</v>
      </c>
      <c r="M319" s="1">
        <v>2.15</v>
      </c>
      <c r="N319" s="1">
        <v>2.6999999999999999E-5</v>
      </c>
      <c r="O319" s="1">
        <v>8.9999999999999993E-3</v>
      </c>
      <c r="P319" s="1">
        <v>8.9999999999999996E-7</v>
      </c>
      <c r="Q319" s="1">
        <v>4.8170718870952103E-2</v>
      </c>
      <c r="R319" s="1">
        <v>2.2760415344574299E-4</v>
      </c>
    </row>
    <row r="320" spans="1:18" s="5" customFormat="1" x14ac:dyDescent="0.25">
      <c r="A320" s="2">
        <v>2014</v>
      </c>
      <c r="B320" s="2">
        <v>1818</v>
      </c>
      <c r="C320" s="3" t="s">
        <v>11</v>
      </c>
      <c r="D320" s="4">
        <v>42151</v>
      </c>
      <c r="E320" s="2">
        <v>5057</v>
      </c>
      <c r="F320" s="3" t="s">
        <v>5</v>
      </c>
      <c r="G320" s="3" t="s">
        <v>1</v>
      </c>
      <c r="H320" s="3" t="s">
        <v>8</v>
      </c>
      <c r="I320" s="2">
        <v>1997</v>
      </c>
      <c r="J320" s="2">
        <v>1200</v>
      </c>
      <c r="K320" s="2">
        <v>102</v>
      </c>
      <c r="L320" s="2">
        <v>0.7</v>
      </c>
      <c r="M320" s="1">
        <v>6.54</v>
      </c>
      <c r="N320" s="1">
        <v>1.4999999999999999E-4</v>
      </c>
      <c r="O320" s="1">
        <v>0.30399999999999999</v>
      </c>
      <c r="P320" s="1">
        <v>2.2099999999999998E-5</v>
      </c>
      <c r="Q320" s="1">
        <v>0.78766665772458</v>
      </c>
      <c r="R320" s="1">
        <v>5.3757774935272701E-2</v>
      </c>
    </row>
    <row r="321" spans="1:18" s="5" customFormat="1" x14ac:dyDescent="0.25">
      <c r="A321" s="2">
        <v>2014</v>
      </c>
      <c r="B321" s="2">
        <v>1818</v>
      </c>
      <c r="C321" s="3" t="s">
        <v>11</v>
      </c>
      <c r="D321" s="4">
        <v>42151</v>
      </c>
      <c r="E321" s="2">
        <v>5058</v>
      </c>
      <c r="F321" s="3" t="s">
        <v>2</v>
      </c>
      <c r="G321" s="3" t="s">
        <v>1</v>
      </c>
      <c r="H321" s="3" t="s">
        <v>28</v>
      </c>
      <c r="I321" s="2">
        <v>2014</v>
      </c>
      <c r="J321" s="2">
        <v>1200</v>
      </c>
      <c r="K321" s="2">
        <v>100</v>
      </c>
      <c r="L321" s="2">
        <v>0.7</v>
      </c>
      <c r="M321" s="1">
        <v>2.15</v>
      </c>
      <c r="N321" s="1">
        <v>2.6999999999999999E-5</v>
      </c>
      <c r="O321" s="1">
        <v>8.9999999999999993E-3</v>
      </c>
      <c r="P321" s="1">
        <v>3.9999999999999998E-7</v>
      </c>
      <c r="Q321" s="1">
        <v>0.21407407928402</v>
      </c>
      <c r="R321" s="1">
        <v>1.0555555043033E-3</v>
      </c>
    </row>
    <row r="322" spans="1:18" s="5" customFormat="1" x14ac:dyDescent="0.25">
      <c r="A322" s="2">
        <v>2014</v>
      </c>
      <c r="B322" s="2">
        <v>1819</v>
      </c>
      <c r="C322" s="3" t="s">
        <v>11</v>
      </c>
      <c r="D322" s="4">
        <v>42205</v>
      </c>
      <c r="E322" s="2">
        <v>5069</v>
      </c>
      <c r="F322" s="3" t="s">
        <v>5</v>
      </c>
      <c r="G322" s="3" t="s">
        <v>1</v>
      </c>
      <c r="H322" s="3" t="s">
        <v>8</v>
      </c>
      <c r="I322" s="2">
        <v>1998</v>
      </c>
      <c r="J322" s="2">
        <v>1100</v>
      </c>
      <c r="K322" s="2">
        <v>360</v>
      </c>
      <c r="L322" s="2">
        <v>0.7</v>
      </c>
      <c r="M322" s="1">
        <v>5.93</v>
      </c>
      <c r="N322" s="1">
        <v>9.8999999999999994E-5</v>
      </c>
      <c r="O322" s="1">
        <v>0.12</v>
      </c>
      <c r="P322" s="1">
        <v>6.3999999999999997E-6</v>
      </c>
      <c r="Q322" s="1">
        <v>2.1749443444491998</v>
      </c>
      <c r="R322" s="1">
        <v>6.0133331763938702E-2</v>
      </c>
    </row>
    <row r="323" spans="1:18" s="5" customFormat="1" x14ac:dyDescent="0.25">
      <c r="A323" s="2">
        <v>2014</v>
      </c>
      <c r="B323" s="2">
        <v>1819</v>
      </c>
      <c r="C323" s="3" t="s">
        <v>11</v>
      </c>
      <c r="D323" s="4">
        <v>42205</v>
      </c>
      <c r="E323" s="2">
        <v>5070</v>
      </c>
      <c r="F323" s="3" t="s">
        <v>2</v>
      </c>
      <c r="G323" s="3" t="s">
        <v>1</v>
      </c>
      <c r="H323" s="3" t="s">
        <v>0</v>
      </c>
      <c r="I323" s="2">
        <v>2014</v>
      </c>
      <c r="J323" s="2">
        <v>1100</v>
      </c>
      <c r="K323" s="2">
        <v>420</v>
      </c>
      <c r="L323" s="2">
        <v>0.7</v>
      </c>
      <c r="M323" s="1">
        <v>0.26</v>
      </c>
      <c r="N323" s="1">
        <v>3.5999999999999998E-6</v>
      </c>
      <c r="O323" s="1">
        <v>8.9999999999999993E-3</v>
      </c>
      <c r="P323" s="1">
        <v>2.9999999999999999E-7</v>
      </c>
      <c r="Q323" s="1">
        <v>9.9743513224083799E-2</v>
      </c>
      <c r="R323" s="1">
        <v>3.7965275958165498E-3</v>
      </c>
    </row>
    <row r="324" spans="1:18" s="5" customFormat="1" x14ac:dyDescent="0.25">
      <c r="A324" s="2">
        <v>2014</v>
      </c>
      <c r="B324" s="2">
        <v>1820</v>
      </c>
      <c r="C324" s="3" t="s">
        <v>11</v>
      </c>
      <c r="D324" s="4">
        <v>42207</v>
      </c>
      <c r="E324" s="2">
        <v>5055</v>
      </c>
      <c r="F324" s="3" t="s">
        <v>5</v>
      </c>
      <c r="G324" s="3" t="s">
        <v>1</v>
      </c>
      <c r="H324" s="3" t="s">
        <v>8</v>
      </c>
      <c r="I324" s="2">
        <v>2002</v>
      </c>
      <c r="J324" s="2">
        <v>1700</v>
      </c>
      <c r="K324" s="2">
        <v>198</v>
      </c>
      <c r="L324" s="2">
        <v>0.7</v>
      </c>
      <c r="M324" s="1">
        <v>5.93</v>
      </c>
      <c r="N324" s="1">
        <v>1.3999999999999999E-4</v>
      </c>
      <c r="O324" s="1">
        <v>0.12</v>
      </c>
      <c r="P324" s="1">
        <v>6.3999999999999997E-6</v>
      </c>
      <c r="Q324" s="1">
        <v>1.97648604452151</v>
      </c>
      <c r="R324" s="1">
        <v>5.1113331999347901E-2</v>
      </c>
    </row>
    <row r="325" spans="1:18" s="5" customFormat="1" x14ac:dyDescent="0.25">
      <c r="A325" s="2">
        <v>2014</v>
      </c>
      <c r="B325" s="2">
        <v>1820</v>
      </c>
      <c r="C325" s="3" t="s">
        <v>11</v>
      </c>
      <c r="D325" s="4">
        <v>42207</v>
      </c>
      <c r="E325" s="2">
        <v>5056</v>
      </c>
      <c r="F325" s="3" t="s">
        <v>2</v>
      </c>
      <c r="G325" s="3" t="s">
        <v>1</v>
      </c>
      <c r="H325" s="3" t="s">
        <v>0</v>
      </c>
      <c r="I325" s="2">
        <v>2014</v>
      </c>
      <c r="J325" s="2">
        <v>1700</v>
      </c>
      <c r="K325" s="2">
        <v>240</v>
      </c>
      <c r="L325" s="2">
        <v>0.7</v>
      </c>
      <c r="M325" s="1">
        <v>0.26</v>
      </c>
      <c r="N325" s="1">
        <v>3.5999999999999998E-6</v>
      </c>
      <c r="O325" s="1">
        <v>8.9999999999999993E-3</v>
      </c>
      <c r="P325" s="1">
        <v>2.9999999999999999E-7</v>
      </c>
      <c r="Q325" s="1">
        <v>9.1485180357197896E-2</v>
      </c>
      <c r="R325" s="1">
        <v>3.63611095561468E-3</v>
      </c>
    </row>
    <row r="326" spans="1:18" s="5" customFormat="1" x14ac:dyDescent="0.25">
      <c r="A326" s="2">
        <v>2015</v>
      </c>
      <c r="B326" s="2">
        <v>1821</v>
      </c>
      <c r="C326" s="3" t="s">
        <v>11</v>
      </c>
      <c r="D326" s="4">
        <v>42167</v>
      </c>
      <c r="E326" s="2">
        <v>5187</v>
      </c>
      <c r="F326" s="3" t="s">
        <v>5</v>
      </c>
      <c r="G326" s="3" t="s">
        <v>1</v>
      </c>
      <c r="H326" s="3" t="s">
        <v>4</v>
      </c>
      <c r="I326" s="2">
        <v>1996</v>
      </c>
      <c r="J326" s="2">
        <v>700</v>
      </c>
      <c r="K326" s="2">
        <v>100</v>
      </c>
      <c r="L326" s="2">
        <v>0.7</v>
      </c>
      <c r="M326" s="1">
        <v>8.17</v>
      </c>
      <c r="N326" s="1">
        <v>1.9000000000000001E-4</v>
      </c>
      <c r="O326" s="1">
        <v>0.47899999999999998</v>
      </c>
      <c r="P326" s="1">
        <v>3.6100000000000003E-5</v>
      </c>
      <c r="Q326" s="1">
        <v>0.56442901081718899</v>
      </c>
      <c r="R326" s="1">
        <v>4.9270059966131603E-2</v>
      </c>
    </row>
    <row r="327" spans="1:18" s="5" customFormat="1" x14ac:dyDescent="0.25">
      <c r="A327" s="2">
        <v>2015</v>
      </c>
      <c r="B327" s="2">
        <v>1821</v>
      </c>
      <c r="C327" s="3" t="s">
        <v>11</v>
      </c>
      <c r="D327" s="4">
        <v>42167</v>
      </c>
      <c r="E327" s="2">
        <v>5188</v>
      </c>
      <c r="F327" s="3" t="s">
        <v>2</v>
      </c>
      <c r="G327" s="3" t="s">
        <v>1</v>
      </c>
      <c r="H327" s="3" t="s">
        <v>0</v>
      </c>
      <c r="I327" s="2">
        <v>2015</v>
      </c>
      <c r="J327" s="2">
        <v>700</v>
      </c>
      <c r="K327" s="2">
        <v>115</v>
      </c>
      <c r="L327" s="2">
        <v>0.7</v>
      </c>
      <c r="M327" s="1">
        <v>2.3199999999999998</v>
      </c>
      <c r="N327" s="1">
        <v>3.0000000000000001E-5</v>
      </c>
      <c r="O327" s="1">
        <v>0.112</v>
      </c>
      <c r="P327" s="1">
        <v>7.9999999999999996E-6</v>
      </c>
      <c r="Q327" s="1">
        <v>0.15062692213585499</v>
      </c>
      <c r="R327" s="1">
        <v>8.6959877165712404E-3</v>
      </c>
    </row>
    <row r="328" spans="1:18" s="5" customFormat="1" x14ac:dyDescent="0.25">
      <c r="A328" s="2">
        <v>2013</v>
      </c>
      <c r="B328" s="2">
        <v>1822</v>
      </c>
      <c r="C328" s="3" t="s">
        <v>11</v>
      </c>
      <c r="D328" s="4">
        <v>42139</v>
      </c>
      <c r="E328" s="2">
        <v>5061</v>
      </c>
      <c r="F328" s="3" t="s">
        <v>5</v>
      </c>
      <c r="G328" s="3" t="s">
        <v>1</v>
      </c>
      <c r="H328" s="3" t="s">
        <v>4</v>
      </c>
      <c r="I328" s="2">
        <v>1992</v>
      </c>
      <c r="J328" s="2">
        <v>1400</v>
      </c>
      <c r="K328" s="2">
        <v>300</v>
      </c>
      <c r="L328" s="2">
        <v>0.7</v>
      </c>
      <c r="M328" s="1">
        <v>7.6</v>
      </c>
      <c r="N328" s="1">
        <v>1.8000000000000001E-4</v>
      </c>
      <c r="O328" s="1">
        <v>0.27400000000000002</v>
      </c>
      <c r="P328" s="1">
        <v>1.9899999999999999E-5</v>
      </c>
      <c r="Q328" s="1">
        <v>3.1629628888038201</v>
      </c>
      <c r="R328" s="1">
        <v>0.166185180948689</v>
      </c>
    </row>
    <row r="329" spans="1:18" s="5" customFormat="1" x14ac:dyDescent="0.25">
      <c r="A329" s="2">
        <v>2013</v>
      </c>
      <c r="B329" s="2">
        <v>1822</v>
      </c>
      <c r="C329" s="3" t="s">
        <v>11</v>
      </c>
      <c r="D329" s="4">
        <v>42139</v>
      </c>
      <c r="E329" s="2">
        <v>5062</v>
      </c>
      <c r="F329" s="3" t="s">
        <v>2</v>
      </c>
      <c r="G329" s="3" t="s">
        <v>1</v>
      </c>
      <c r="H329" s="3" t="s">
        <v>0</v>
      </c>
      <c r="I329" s="2">
        <v>2014</v>
      </c>
      <c r="J329" s="2">
        <v>1400</v>
      </c>
      <c r="K329" s="2">
        <v>370</v>
      </c>
      <c r="L329" s="2">
        <v>0.7</v>
      </c>
      <c r="M329" s="1">
        <v>0.26</v>
      </c>
      <c r="N329" s="1">
        <v>3.5999999999999998E-6</v>
      </c>
      <c r="O329" s="1">
        <v>8.9999999999999993E-3</v>
      </c>
      <c r="P329" s="1">
        <v>2.9999999999999999E-7</v>
      </c>
      <c r="Q329" s="1">
        <v>0.113991969275725</v>
      </c>
      <c r="R329" s="1">
        <v>4.4365738733557602E-3</v>
      </c>
    </row>
    <row r="330" spans="1:18" s="5" customFormat="1" x14ac:dyDescent="0.25">
      <c r="A330" s="2">
        <v>2015</v>
      </c>
      <c r="B330" s="2">
        <v>1823</v>
      </c>
      <c r="C330" s="3" t="s">
        <v>9</v>
      </c>
      <c r="D330" s="4">
        <v>42317</v>
      </c>
      <c r="E330" s="2">
        <v>5480</v>
      </c>
      <c r="F330" s="3" t="s">
        <v>5</v>
      </c>
      <c r="G330" s="3" t="s">
        <v>1</v>
      </c>
      <c r="H330" s="3" t="s">
        <v>8</v>
      </c>
      <c r="I330" s="2">
        <v>1998</v>
      </c>
      <c r="J330" s="2">
        <v>800</v>
      </c>
      <c r="K330" s="2">
        <v>360</v>
      </c>
      <c r="L330" s="2">
        <v>0.7</v>
      </c>
      <c r="M330" s="1">
        <v>5.93</v>
      </c>
      <c r="N330" s="1">
        <v>9.8999999999999994E-5</v>
      </c>
      <c r="O330" s="1">
        <v>0.12</v>
      </c>
      <c r="P330" s="1">
        <v>6.3999999999999997E-6</v>
      </c>
      <c r="Q330" s="1">
        <v>1.5817777050539601</v>
      </c>
      <c r="R330" s="1">
        <v>4.3733332191955403E-2</v>
      </c>
    </row>
    <row r="331" spans="1:18" s="5" customFormat="1" x14ac:dyDescent="0.25">
      <c r="A331" s="2">
        <v>2015</v>
      </c>
      <c r="B331" s="2">
        <v>1823</v>
      </c>
      <c r="C331" s="3" t="s">
        <v>9</v>
      </c>
      <c r="D331" s="4">
        <v>42317</v>
      </c>
      <c r="E331" s="2">
        <v>5481</v>
      </c>
      <c r="F331" s="3" t="s">
        <v>2</v>
      </c>
      <c r="G331" s="3" t="s">
        <v>1</v>
      </c>
      <c r="H331" s="3" t="s">
        <v>0</v>
      </c>
      <c r="I331" s="2">
        <v>2015</v>
      </c>
      <c r="J331" s="2">
        <v>800</v>
      </c>
      <c r="K331" s="2">
        <v>420</v>
      </c>
      <c r="L331" s="2">
        <v>0.7</v>
      </c>
      <c r="M331" s="1">
        <v>0.26</v>
      </c>
      <c r="N331" s="1">
        <v>3.5999999999999998E-6</v>
      </c>
      <c r="O331" s="1">
        <v>8.9999999999999993E-3</v>
      </c>
      <c r="P331" s="1">
        <v>2.9999999999999999E-7</v>
      </c>
      <c r="Q331" s="1">
        <v>7.1140736952988504E-2</v>
      </c>
      <c r="R331" s="1">
        <v>2.6444443099692301E-3</v>
      </c>
    </row>
    <row r="332" spans="1:18" s="5" customFormat="1" x14ac:dyDescent="0.25">
      <c r="A332" s="2">
        <v>2015</v>
      </c>
      <c r="B332" s="2">
        <v>1824</v>
      </c>
      <c r="C332" s="3" t="s">
        <v>9</v>
      </c>
      <c r="D332" s="4">
        <v>42313</v>
      </c>
      <c r="E332" s="2">
        <v>5477</v>
      </c>
      <c r="F332" s="3" t="s">
        <v>5</v>
      </c>
      <c r="G332" s="3" t="s">
        <v>19</v>
      </c>
      <c r="H332" s="3" t="s">
        <v>6</v>
      </c>
      <c r="I332" s="2">
        <v>2001</v>
      </c>
      <c r="J332" s="2">
        <v>800</v>
      </c>
      <c r="K332" s="2">
        <v>601</v>
      </c>
      <c r="L332" s="2">
        <v>0.7</v>
      </c>
      <c r="M332" s="1">
        <v>3.79</v>
      </c>
      <c r="N332" s="1">
        <v>5.0000000000000002E-5</v>
      </c>
      <c r="O332" s="1">
        <v>8.7999999999999995E-2</v>
      </c>
      <c r="P332" s="1">
        <v>4.4000000000000002E-6</v>
      </c>
      <c r="Q332" s="1">
        <v>1.6286357549584201</v>
      </c>
      <c r="R332" s="1">
        <v>5.2235060005140901E-2</v>
      </c>
    </row>
    <row r="333" spans="1:18" s="5" customFormat="1" x14ac:dyDescent="0.25">
      <c r="A333" s="2">
        <v>2015</v>
      </c>
      <c r="B333" s="2">
        <v>1824</v>
      </c>
      <c r="C333" s="3" t="s">
        <v>9</v>
      </c>
      <c r="D333" s="4">
        <v>42313</v>
      </c>
      <c r="E333" s="2">
        <v>5479</v>
      </c>
      <c r="F333" s="3" t="s">
        <v>2</v>
      </c>
      <c r="G333" s="3" t="s">
        <v>19</v>
      </c>
      <c r="H333" s="3" t="s">
        <v>0</v>
      </c>
      <c r="I333" s="2">
        <v>2014</v>
      </c>
      <c r="J333" s="2">
        <v>800</v>
      </c>
      <c r="K333" s="2">
        <v>626</v>
      </c>
      <c r="L333" s="2">
        <v>0.7</v>
      </c>
      <c r="M333" s="1">
        <v>0.26</v>
      </c>
      <c r="N333" s="1">
        <v>3.5999999999999998E-6</v>
      </c>
      <c r="O333" s="1">
        <v>8.9999999999999993E-3</v>
      </c>
      <c r="P333" s="1">
        <v>2.9999999999999999E-7</v>
      </c>
      <c r="Q333" s="1">
        <v>0.106033574601359</v>
      </c>
      <c r="R333" s="1">
        <v>3.9414812810493697E-3</v>
      </c>
    </row>
    <row r="334" spans="1:18" s="5" customFormat="1" x14ac:dyDescent="0.25">
      <c r="A334" s="2">
        <v>2015</v>
      </c>
      <c r="B334" s="2">
        <v>1825</v>
      </c>
      <c r="C334" s="3" t="s">
        <v>9</v>
      </c>
      <c r="D334" s="4">
        <v>42286</v>
      </c>
      <c r="E334" s="2">
        <v>5475</v>
      </c>
      <c r="F334" s="3" t="s">
        <v>5</v>
      </c>
      <c r="G334" s="3" t="s">
        <v>1</v>
      </c>
      <c r="H334" s="3" t="s">
        <v>4</v>
      </c>
      <c r="I334" s="2">
        <v>1979</v>
      </c>
      <c r="J334" s="2">
        <v>600</v>
      </c>
      <c r="K334" s="2">
        <v>98</v>
      </c>
      <c r="L334" s="2">
        <v>0.7</v>
      </c>
      <c r="M334" s="1">
        <v>12.09</v>
      </c>
      <c r="N334" s="1">
        <v>2.7999999999999998E-4</v>
      </c>
      <c r="O334" s="1">
        <v>0.60499999999999998</v>
      </c>
      <c r="P334" s="1">
        <v>4.3999999999999999E-5</v>
      </c>
      <c r="Q334" s="1">
        <v>0.700972221279344</v>
      </c>
      <c r="R334" s="1">
        <v>5.14046298066878E-2</v>
      </c>
    </row>
    <row r="335" spans="1:18" s="5" customFormat="1" x14ac:dyDescent="0.25">
      <c r="A335" s="2">
        <v>2015</v>
      </c>
      <c r="B335" s="2">
        <v>1825</v>
      </c>
      <c r="C335" s="3" t="s">
        <v>9</v>
      </c>
      <c r="D335" s="4">
        <v>42286</v>
      </c>
      <c r="E335" s="2">
        <v>5476</v>
      </c>
      <c r="F335" s="3" t="s">
        <v>2</v>
      </c>
      <c r="G335" s="3" t="s">
        <v>1</v>
      </c>
      <c r="H335" s="3" t="s">
        <v>28</v>
      </c>
      <c r="I335" s="2">
        <v>2014</v>
      </c>
      <c r="J335" s="2">
        <v>600</v>
      </c>
      <c r="K335" s="2">
        <v>100</v>
      </c>
      <c r="L335" s="2">
        <v>0.7</v>
      </c>
      <c r="M335" s="1">
        <v>2.15</v>
      </c>
      <c r="N335" s="1">
        <v>2.6999999999999999E-5</v>
      </c>
      <c r="O335" s="1">
        <v>8.9999999999999993E-3</v>
      </c>
      <c r="P335" s="1">
        <v>3.9999999999999998E-7</v>
      </c>
      <c r="Q335" s="1">
        <v>0.10328703969955</v>
      </c>
      <c r="R335" s="1">
        <v>4.7222219689297101E-4</v>
      </c>
    </row>
    <row r="336" spans="1:18" s="5" customFormat="1" x14ac:dyDescent="0.25">
      <c r="A336" s="2">
        <v>2015</v>
      </c>
      <c r="B336" s="2">
        <v>1826</v>
      </c>
      <c r="C336" s="3" t="s">
        <v>9</v>
      </c>
      <c r="D336" s="4">
        <v>42250</v>
      </c>
      <c r="E336" s="2">
        <v>5308</v>
      </c>
      <c r="F336" s="3" t="s">
        <v>5</v>
      </c>
      <c r="G336" s="3" t="s">
        <v>1</v>
      </c>
      <c r="H336" s="3" t="s">
        <v>4</v>
      </c>
      <c r="I336" s="2">
        <v>1992</v>
      </c>
      <c r="J336" s="2">
        <v>1200</v>
      </c>
      <c r="K336" s="2">
        <v>216</v>
      </c>
      <c r="L336" s="2">
        <v>0.7</v>
      </c>
      <c r="M336" s="1">
        <v>7.6</v>
      </c>
      <c r="N336" s="1">
        <v>1.8000000000000001E-4</v>
      </c>
      <c r="O336" s="1">
        <v>0.27400000000000002</v>
      </c>
      <c r="P336" s="1">
        <v>1.9899999999999999E-5</v>
      </c>
      <c r="Q336" s="1">
        <v>1.95199995423321</v>
      </c>
      <c r="R336" s="1">
        <v>0.102559997385477</v>
      </c>
    </row>
    <row r="337" spans="1:18" s="5" customFormat="1" x14ac:dyDescent="0.25">
      <c r="A337" s="2">
        <v>2015</v>
      </c>
      <c r="B337" s="2">
        <v>1826</v>
      </c>
      <c r="C337" s="3" t="s">
        <v>9</v>
      </c>
      <c r="D337" s="4">
        <v>42250</v>
      </c>
      <c r="E337" s="2">
        <v>5309</v>
      </c>
      <c r="F337" s="3" t="s">
        <v>2</v>
      </c>
      <c r="G337" s="3" t="s">
        <v>1</v>
      </c>
      <c r="H337" s="3" t="s">
        <v>0</v>
      </c>
      <c r="I337" s="2">
        <v>2014</v>
      </c>
      <c r="J337" s="2">
        <v>1200</v>
      </c>
      <c r="K337" s="2">
        <v>230</v>
      </c>
      <c r="L337" s="2">
        <v>0.7</v>
      </c>
      <c r="M337" s="1">
        <v>0.26</v>
      </c>
      <c r="N337" s="1">
        <v>3.5999999999999998E-6</v>
      </c>
      <c r="O337" s="1">
        <v>8.9999999999999993E-3</v>
      </c>
      <c r="P337" s="1">
        <v>2.9999999999999999E-7</v>
      </c>
      <c r="Q337" s="1">
        <v>5.9970367190280899E-2</v>
      </c>
      <c r="R337" s="1">
        <v>2.2999998918817799E-3</v>
      </c>
    </row>
    <row r="338" spans="1:18" s="5" customFormat="1" x14ac:dyDescent="0.25">
      <c r="A338" s="2">
        <v>2015</v>
      </c>
      <c r="B338" s="2">
        <v>1827</v>
      </c>
      <c r="C338" s="3" t="s">
        <v>9</v>
      </c>
      <c r="D338" s="4">
        <v>42258</v>
      </c>
      <c r="E338" s="2">
        <v>5306</v>
      </c>
      <c r="F338" s="3" t="s">
        <v>5</v>
      </c>
      <c r="G338" s="3" t="s">
        <v>1</v>
      </c>
      <c r="H338" s="3" t="s">
        <v>4</v>
      </c>
      <c r="I338" s="2">
        <v>1977</v>
      </c>
      <c r="J338" s="2">
        <v>800</v>
      </c>
      <c r="K338" s="2">
        <v>90</v>
      </c>
      <c r="L338" s="2">
        <v>0.7</v>
      </c>
      <c r="M338" s="1">
        <v>12.09</v>
      </c>
      <c r="N338" s="1">
        <v>2.7999999999999998E-4</v>
      </c>
      <c r="O338" s="1">
        <v>0.60499999999999998</v>
      </c>
      <c r="P338" s="1">
        <v>4.3999999999999999E-5</v>
      </c>
      <c r="Q338" s="1">
        <v>0.85833333217878904</v>
      </c>
      <c r="R338" s="1">
        <v>6.2944444661250404E-2</v>
      </c>
    </row>
    <row r="339" spans="1:18" s="5" customFormat="1" x14ac:dyDescent="0.25">
      <c r="A339" s="2">
        <v>2015</v>
      </c>
      <c r="B339" s="2">
        <v>1827</v>
      </c>
      <c r="C339" s="3" t="s">
        <v>9</v>
      </c>
      <c r="D339" s="4">
        <v>42258</v>
      </c>
      <c r="E339" s="2">
        <v>5307</v>
      </c>
      <c r="F339" s="3" t="s">
        <v>2</v>
      </c>
      <c r="G339" s="3" t="s">
        <v>1</v>
      </c>
      <c r="H339" s="3" t="s">
        <v>28</v>
      </c>
      <c r="I339" s="2">
        <v>2014</v>
      </c>
      <c r="J339" s="2">
        <v>800</v>
      </c>
      <c r="K339" s="2">
        <v>100</v>
      </c>
      <c r="L339" s="2">
        <v>0.7</v>
      </c>
      <c r="M339" s="1">
        <v>2.15</v>
      </c>
      <c r="N339" s="1">
        <v>2.6999999999999999E-5</v>
      </c>
      <c r="O339" s="1">
        <v>8.9999999999999993E-3</v>
      </c>
      <c r="P339" s="1">
        <v>3.9999999999999998E-7</v>
      </c>
      <c r="Q339" s="1">
        <v>0.139382719573827</v>
      </c>
      <c r="R339" s="1">
        <v>6.5432095375004E-4</v>
      </c>
    </row>
    <row r="340" spans="1:18" s="5" customFormat="1" x14ac:dyDescent="0.25">
      <c r="A340" s="2">
        <v>2015</v>
      </c>
      <c r="B340" s="2">
        <v>1828</v>
      </c>
      <c r="C340" s="3" t="s">
        <v>9</v>
      </c>
      <c r="D340" s="4">
        <v>42262</v>
      </c>
      <c r="E340" s="2">
        <v>5304</v>
      </c>
      <c r="F340" s="3" t="s">
        <v>5</v>
      </c>
      <c r="G340" s="3" t="s">
        <v>1</v>
      </c>
      <c r="H340" s="3" t="s">
        <v>4</v>
      </c>
      <c r="I340" s="2">
        <v>1985</v>
      </c>
      <c r="J340" s="2">
        <v>400</v>
      </c>
      <c r="K340" s="2">
        <v>81</v>
      </c>
      <c r="L340" s="2">
        <v>0.7</v>
      </c>
      <c r="M340" s="1">
        <v>12.09</v>
      </c>
      <c r="N340" s="1">
        <v>2.7999999999999998E-4</v>
      </c>
      <c r="O340" s="1">
        <v>0.60499999999999998</v>
      </c>
      <c r="P340" s="1">
        <v>4.3999999999999999E-5</v>
      </c>
      <c r="Q340" s="1">
        <v>0.38624999948045502</v>
      </c>
      <c r="R340" s="1">
        <v>2.83250000975627E-2</v>
      </c>
    </row>
    <row r="341" spans="1:18" s="5" customFormat="1" x14ac:dyDescent="0.25">
      <c r="A341" s="2">
        <v>2015</v>
      </c>
      <c r="B341" s="2">
        <v>1828</v>
      </c>
      <c r="C341" s="3" t="s">
        <v>9</v>
      </c>
      <c r="D341" s="4">
        <v>42262</v>
      </c>
      <c r="E341" s="2">
        <v>5305</v>
      </c>
      <c r="F341" s="3" t="s">
        <v>2</v>
      </c>
      <c r="G341" s="3" t="s">
        <v>1</v>
      </c>
      <c r="H341" s="3" t="s">
        <v>13</v>
      </c>
      <c r="I341" s="2">
        <v>2014</v>
      </c>
      <c r="J341" s="2">
        <v>400</v>
      </c>
      <c r="K341" s="2">
        <v>99</v>
      </c>
      <c r="L341" s="2">
        <v>0.7</v>
      </c>
      <c r="M341" s="1">
        <v>2.74</v>
      </c>
      <c r="N341" s="1">
        <v>3.6000000000000001E-5</v>
      </c>
      <c r="O341" s="1">
        <v>0.112</v>
      </c>
      <c r="P341" s="1">
        <v>7.9999999999999996E-6</v>
      </c>
      <c r="Q341" s="1">
        <v>8.5922221128191895E-2</v>
      </c>
      <c r="R341" s="1">
        <v>3.91111114890363E-3</v>
      </c>
    </row>
    <row r="342" spans="1:18" s="5" customFormat="1" x14ac:dyDescent="0.25">
      <c r="A342" s="2">
        <v>2015</v>
      </c>
      <c r="B342" s="2">
        <v>1829</v>
      </c>
      <c r="C342" s="3" t="s">
        <v>9</v>
      </c>
      <c r="D342" s="4">
        <v>42226</v>
      </c>
      <c r="E342" s="2">
        <v>5302</v>
      </c>
      <c r="F342" s="3" t="s">
        <v>5</v>
      </c>
      <c r="G342" s="3" t="s">
        <v>1</v>
      </c>
      <c r="H342" s="3" t="s">
        <v>4</v>
      </c>
      <c r="I342" s="2">
        <v>1989</v>
      </c>
      <c r="J342" s="2">
        <v>200</v>
      </c>
      <c r="K342" s="2">
        <v>71</v>
      </c>
      <c r="L342" s="2">
        <v>0.7</v>
      </c>
      <c r="M342" s="1">
        <v>8.17</v>
      </c>
      <c r="N342" s="1">
        <v>1.9000000000000001E-4</v>
      </c>
      <c r="O342" s="1">
        <v>0.47899999999999998</v>
      </c>
      <c r="P342" s="1">
        <v>3.6100000000000003E-5</v>
      </c>
      <c r="Q342" s="1">
        <v>0.102424073581085</v>
      </c>
      <c r="R342" s="1">
        <v>7.7006510180300204E-3</v>
      </c>
    </row>
    <row r="343" spans="1:18" s="5" customFormat="1" x14ac:dyDescent="0.25">
      <c r="A343" s="2">
        <v>2015</v>
      </c>
      <c r="B343" s="2">
        <v>1829</v>
      </c>
      <c r="C343" s="3" t="s">
        <v>9</v>
      </c>
      <c r="D343" s="4">
        <v>42226</v>
      </c>
      <c r="E343" s="2">
        <v>5303</v>
      </c>
      <c r="F343" s="3" t="s">
        <v>2</v>
      </c>
      <c r="G343" s="3" t="s">
        <v>1</v>
      </c>
      <c r="H343" s="3" t="s">
        <v>28</v>
      </c>
      <c r="I343" s="2">
        <v>2014</v>
      </c>
      <c r="J343" s="2">
        <v>200</v>
      </c>
      <c r="K343" s="2">
        <v>85</v>
      </c>
      <c r="L343" s="2">
        <v>0.7</v>
      </c>
      <c r="M343" s="1">
        <v>2.15</v>
      </c>
      <c r="N343" s="1">
        <v>2.6999999999999999E-5</v>
      </c>
      <c r="O343" s="1">
        <v>8.9999999999999993E-3</v>
      </c>
      <c r="P343" s="1">
        <v>8.9999999999999996E-7</v>
      </c>
      <c r="Q343" s="1">
        <v>2.8556327925741198E-2</v>
      </c>
      <c r="R343" s="1">
        <v>1.29861103489499E-4</v>
      </c>
    </row>
    <row r="344" spans="1:18" s="5" customFormat="1" x14ac:dyDescent="0.25">
      <c r="A344" s="2">
        <v>2015</v>
      </c>
      <c r="B344" s="2">
        <v>1830</v>
      </c>
      <c r="C344" s="3" t="s">
        <v>9</v>
      </c>
      <c r="D344" s="4">
        <v>42251</v>
      </c>
      <c r="E344" s="2">
        <v>5300</v>
      </c>
      <c r="F344" s="3" t="s">
        <v>5</v>
      </c>
      <c r="G344" s="3" t="s">
        <v>1</v>
      </c>
      <c r="H344" s="3" t="s">
        <v>4</v>
      </c>
      <c r="I344" s="2">
        <v>1976</v>
      </c>
      <c r="J344" s="2">
        <v>500</v>
      </c>
      <c r="K344" s="2">
        <v>64</v>
      </c>
      <c r="L344" s="2">
        <v>0.7</v>
      </c>
      <c r="M344" s="1">
        <v>12.09</v>
      </c>
      <c r="N344" s="1">
        <v>2.7999999999999998E-4</v>
      </c>
      <c r="O344" s="1">
        <v>0.60499999999999998</v>
      </c>
      <c r="P344" s="1">
        <v>4.3999999999999999E-5</v>
      </c>
      <c r="Q344" s="1">
        <v>0.38148148096835099</v>
      </c>
      <c r="R344" s="1">
        <v>2.7975308738333499E-2</v>
      </c>
    </row>
    <row r="345" spans="1:18" s="5" customFormat="1" x14ac:dyDescent="0.25">
      <c r="A345" s="2">
        <v>2015</v>
      </c>
      <c r="B345" s="2">
        <v>1830</v>
      </c>
      <c r="C345" s="3" t="s">
        <v>9</v>
      </c>
      <c r="D345" s="4">
        <v>42251</v>
      </c>
      <c r="E345" s="2">
        <v>5301</v>
      </c>
      <c r="F345" s="3" t="s">
        <v>2</v>
      </c>
      <c r="G345" s="3" t="s">
        <v>1</v>
      </c>
      <c r="H345" s="3" t="s">
        <v>0</v>
      </c>
      <c r="I345" s="2">
        <v>2013</v>
      </c>
      <c r="J345" s="2">
        <v>500</v>
      </c>
      <c r="K345" s="2">
        <v>74</v>
      </c>
      <c r="L345" s="2">
        <v>0.7</v>
      </c>
      <c r="M345" s="1">
        <v>2.74</v>
      </c>
      <c r="N345" s="1">
        <v>3.6000000000000001E-5</v>
      </c>
      <c r="O345" s="1">
        <v>8.9999999999999993E-3</v>
      </c>
      <c r="P345" s="1">
        <v>8.9999999999999996E-7</v>
      </c>
      <c r="Q345" s="1">
        <v>8.0794752073644893E-2</v>
      </c>
      <c r="R345" s="1">
        <v>3.2118053723996601E-4</v>
      </c>
    </row>
    <row r="346" spans="1:18" s="5" customFormat="1" x14ac:dyDescent="0.25">
      <c r="A346" s="2">
        <v>2015</v>
      </c>
      <c r="B346" s="2">
        <v>1831</v>
      </c>
      <c r="C346" s="3" t="s">
        <v>9</v>
      </c>
      <c r="D346" s="4">
        <v>42251</v>
      </c>
      <c r="E346" s="2">
        <v>5298</v>
      </c>
      <c r="F346" s="3" t="s">
        <v>5</v>
      </c>
      <c r="G346" s="3" t="s">
        <v>1</v>
      </c>
      <c r="H346" s="3" t="s">
        <v>4</v>
      </c>
      <c r="I346" s="2">
        <v>1977</v>
      </c>
      <c r="J346" s="2">
        <v>250</v>
      </c>
      <c r="K346" s="2">
        <v>70</v>
      </c>
      <c r="L346" s="2">
        <v>0.7</v>
      </c>
      <c r="M346" s="1">
        <v>12.09</v>
      </c>
      <c r="N346" s="1">
        <v>2.7999999999999998E-4</v>
      </c>
      <c r="O346" s="1">
        <v>0.60499999999999998</v>
      </c>
      <c r="P346" s="1">
        <v>4.3999999999999999E-5</v>
      </c>
      <c r="Q346" s="1">
        <v>0.203896604611909</v>
      </c>
      <c r="R346" s="1">
        <v>1.45563272200368E-2</v>
      </c>
    </row>
    <row r="347" spans="1:18" s="5" customFormat="1" x14ac:dyDescent="0.25">
      <c r="A347" s="2">
        <v>2015</v>
      </c>
      <c r="B347" s="2">
        <v>1831</v>
      </c>
      <c r="C347" s="3" t="s">
        <v>9</v>
      </c>
      <c r="D347" s="4">
        <v>42251</v>
      </c>
      <c r="E347" s="2">
        <v>5299</v>
      </c>
      <c r="F347" s="3" t="s">
        <v>2</v>
      </c>
      <c r="G347" s="3" t="s">
        <v>1</v>
      </c>
      <c r="H347" s="3" t="s">
        <v>28</v>
      </c>
      <c r="I347" s="2">
        <v>2014</v>
      </c>
      <c r="J347" s="2">
        <v>250</v>
      </c>
      <c r="K347" s="2">
        <v>85</v>
      </c>
      <c r="L347" s="2">
        <v>0.7</v>
      </c>
      <c r="M347" s="1">
        <v>2.15</v>
      </c>
      <c r="N347" s="1">
        <v>2.6999999999999999E-5</v>
      </c>
      <c r="O347" s="1">
        <v>8.9999999999999993E-3</v>
      </c>
      <c r="P347" s="1">
        <v>8.9999999999999996E-7</v>
      </c>
      <c r="Q347" s="1">
        <v>3.5806086988811603E-2</v>
      </c>
      <c r="R347" s="1">
        <v>1.66015615307639E-4</v>
      </c>
    </row>
    <row r="348" spans="1:18" s="5" customFormat="1" x14ac:dyDescent="0.25">
      <c r="A348" s="2">
        <v>2015</v>
      </c>
      <c r="B348" s="2">
        <v>1832</v>
      </c>
      <c r="C348" s="3" t="s">
        <v>9</v>
      </c>
      <c r="D348" s="4">
        <v>42258</v>
      </c>
      <c r="E348" s="2">
        <v>5296</v>
      </c>
      <c r="F348" s="3" t="s">
        <v>5</v>
      </c>
      <c r="G348" s="3" t="s">
        <v>31</v>
      </c>
      <c r="H348" s="3" t="s">
        <v>8</v>
      </c>
      <c r="I348" s="2">
        <v>1998</v>
      </c>
      <c r="J348" s="2">
        <v>900</v>
      </c>
      <c r="K348" s="2">
        <v>271</v>
      </c>
      <c r="L348" s="2">
        <v>0.36</v>
      </c>
      <c r="M348" s="1">
        <v>5.93</v>
      </c>
      <c r="N348" s="1">
        <v>1.3999999999999999E-4</v>
      </c>
      <c r="O348" s="1">
        <v>0.12</v>
      </c>
      <c r="P348" s="1">
        <v>6.3999999999999997E-6</v>
      </c>
      <c r="Q348" s="1">
        <v>0.73653930271024104</v>
      </c>
      <c r="R348" s="1">
        <v>1.9047429155570301E-2</v>
      </c>
    </row>
    <row r="349" spans="1:18" s="5" customFormat="1" x14ac:dyDescent="0.25">
      <c r="A349" s="2">
        <v>2015</v>
      </c>
      <c r="B349" s="2">
        <v>1832</v>
      </c>
      <c r="C349" s="3" t="s">
        <v>9</v>
      </c>
      <c r="D349" s="4">
        <v>42258</v>
      </c>
      <c r="E349" s="2">
        <v>5297</v>
      </c>
      <c r="F349" s="3" t="s">
        <v>2</v>
      </c>
      <c r="G349" s="3" t="s">
        <v>31</v>
      </c>
      <c r="H349" s="3" t="s">
        <v>0</v>
      </c>
      <c r="I349" s="2">
        <v>2015</v>
      </c>
      <c r="J349" s="2">
        <v>900</v>
      </c>
      <c r="K349" s="2">
        <v>232</v>
      </c>
      <c r="L349" s="2">
        <v>0.36</v>
      </c>
      <c r="M349" s="1">
        <v>0.26</v>
      </c>
      <c r="N349" s="1">
        <v>3.5999999999999998E-6</v>
      </c>
      <c r="O349" s="1">
        <v>8.9999999999999993E-3</v>
      </c>
      <c r="P349" s="1">
        <v>2.9999999999999999E-7</v>
      </c>
      <c r="Q349" s="1">
        <v>2.2885142939029299E-2</v>
      </c>
      <c r="R349" s="1">
        <v>8.5757143450337805E-4</v>
      </c>
    </row>
    <row r="350" spans="1:18" s="5" customFormat="1" x14ac:dyDescent="0.25">
      <c r="A350" s="2">
        <v>2015</v>
      </c>
      <c r="B350" s="2">
        <v>1833</v>
      </c>
      <c r="C350" s="3" t="s">
        <v>9</v>
      </c>
      <c r="D350" s="4">
        <v>42258</v>
      </c>
      <c r="E350" s="2">
        <v>5294</v>
      </c>
      <c r="F350" s="3" t="s">
        <v>5</v>
      </c>
      <c r="G350" s="3" t="s">
        <v>1</v>
      </c>
      <c r="H350" s="3" t="s">
        <v>4</v>
      </c>
      <c r="I350" s="2">
        <v>1993</v>
      </c>
      <c r="J350" s="2">
        <v>700</v>
      </c>
      <c r="K350" s="2">
        <v>350</v>
      </c>
      <c r="L350" s="2">
        <v>0.7</v>
      </c>
      <c r="M350" s="1">
        <v>7.6</v>
      </c>
      <c r="N350" s="1">
        <v>1.8000000000000001E-4</v>
      </c>
      <c r="O350" s="1">
        <v>0.27400000000000002</v>
      </c>
      <c r="P350" s="1">
        <v>1.9899999999999999E-5</v>
      </c>
      <c r="Q350" s="1">
        <v>1.8450616851355599</v>
      </c>
      <c r="R350" s="1">
        <v>9.6941355553402095E-2</v>
      </c>
    </row>
    <row r="351" spans="1:18" s="5" customFormat="1" x14ac:dyDescent="0.25">
      <c r="A351" s="2">
        <v>2015</v>
      </c>
      <c r="B351" s="2">
        <v>1833</v>
      </c>
      <c r="C351" s="3" t="s">
        <v>9</v>
      </c>
      <c r="D351" s="4">
        <v>42258</v>
      </c>
      <c r="E351" s="2">
        <v>5295</v>
      </c>
      <c r="F351" s="3" t="s">
        <v>2</v>
      </c>
      <c r="G351" s="3" t="s">
        <v>1</v>
      </c>
      <c r="H351" s="3" t="s">
        <v>0</v>
      </c>
      <c r="I351" s="2">
        <v>2015</v>
      </c>
      <c r="J351" s="2">
        <v>700</v>
      </c>
      <c r="K351" s="2">
        <v>420</v>
      </c>
      <c r="L351" s="2">
        <v>0.7</v>
      </c>
      <c r="M351" s="1">
        <v>0.26</v>
      </c>
      <c r="N351" s="1">
        <v>3.5999999999999998E-6</v>
      </c>
      <c r="O351" s="1">
        <v>8.9999999999999993E-3</v>
      </c>
      <c r="P351" s="1">
        <v>2.9999999999999999E-7</v>
      </c>
      <c r="Q351" s="1">
        <v>6.1839811518832402E-2</v>
      </c>
      <c r="R351" s="1">
        <v>2.2798609928211901E-3</v>
      </c>
    </row>
    <row r="352" spans="1:18" s="5" customFormat="1" x14ac:dyDescent="0.25">
      <c r="A352" s="2">
        <v>2015</v>
      </c>
      <c r="B352" s="2">
        <v>1834</v>
      </c>
      <c r="C352" s="3" t="s">
        <v>9</v>
      </c>
      <c r="D352" s="4">
        <v>42258</v>
      </c>
      <c r="E352" s="2">
        <v>5292</v>
      </c>
      <c r="F352" s="3" t="s">
        <v>5</v>
      </c>
      <c r="G352" s="3" t="s">
        <v>1</v>
      </c>
      <c r="H352" s="3" t="s">
        <v>4</v>
      </c>
      <c r="I352" s="2">
        <v>1983</v>
      </c>
      <c r="J352" s="2">
        <v>800</v>
      </c>
      <c r="K352" s="2">
        <v>198</v>
      </c>
      <c r="L352" s="2">
        <v>0.7</v>
      </c>
      <c r="M352" s="1">
        <v>10.23</v>
      </c>
      <c r="N352" s="1">
        <v>2.4000000000000001E-4</v>
      </c>
      <c r="O352" s="1">
        <v>0.39600000000000002</v>
      </c>
      <c r="P352" s="1">
        <v>2.8799999999999999E-5</v>
      </c>
      <c r="Q352" s="1">
        <v>1.6023332412046001</v>
      </c>
      <c r="R352" s="1">
        <v>9.0639997020363405E-2</v>
      </c>
    </row>
    <row r="353" spans="1:18" s="5" customFormat="1" x14ac:dyDescent="0.25">
      <c r="A353" s="2">
        <v>2015</v>
      </c>
      <c r="B353" s="2">
        <v>1834</v>
      </c>
      <c r="C353" s="3" t="s">
        <v>9</v>
      </c>
      <c r="D353" s="4">
        <v>42258</v>
      </c>
      <c r="E353" s="2">
        <v>5293</v>
      </c>
      <c r="F353" s="3" t="s">
        <v>2</v>
      </c>
      <c r="G353" s="3" t="s">
        <v>1</v>
      </c>
      <c r="H353" s="3" t="s">
        <v>0</v>
      </c>
      <c r="I353" s="2">
        <v>2015</v>
      </c>
      <c r="J353" s="2">
        <v>800</v>
      </c>
      <c r="K353" s="2">
        <v>210</v>
      </c>
      <c r="L353" s="2">
        <v>0.7</v>
      </c>
      <c r="M353" s="1">
        <v>0.26</v>
      </c>
      <c r="N353" s="1">
        <v>3.5999999999999998E-6</v>
      </c>
      <c r="O353" s="1">
        <v>8.9999999999999993E-3</v>
      </c>
      <c r="P353" s="1">
        <v>2.9999999999999999E-7</v>
      </c>
      <c r="Q353" s="1">
        <v>3.5570368476494203E-2</v>
      </c>
      <c r="R353" s="1">
        <v>1.3222221549846101E-3</v>
      </c>
    </row>
    <row r="354" spans="1:18" s="5" customFormat="1" x14ac:dyDescent="0.25">
      <c r="A354" s="2">
        <v>2015</v>
      </c>
      <c r="B354" s="2">
        <v>1835</v>
      </c>
      <c r="C354" s="3" t="s">
        <v>9</v>
      </c>
      <c r="D354" s="4">
        <v>42328</v>
      </c>
      <c r="E354" s="2">
        <v>5290</v>
      </c>
      <c r="F354" s="3" t="s">
        <v>5</v>
      </c>
      <c r="G354" s="3" t="s">
        <v>1</v>
      </c>
      <c r="H354" s="3" t="s">
        <v>4</v>
      </c>
      <c r="I354" s="2">
        <v>1970</v>
      </c>
      <c r="J354" s="2">
        <v>850</v>
      </c>
      <c r="K354" s="2">
        <v>81</v>
      </c>
      <c r="L354" s="2">
        <v>0.7</v>
      </c>
      <c r="M354" s="1">
        <v>12.09</v>
      </c>
      <c r="N354" s="1">
        <v>2.7999999999999998E-4</v>
      </c>
      <c r="O354" s="1">
        <v>0.60499999999999998</v>
      </c>
      <c r="P354" s="1">
        <v>4.3999999999999999E-5</v>
      </c>
      <c r="Q354" s="1">
        <v>0.82078124889596704</v>
      </c>
      <c r="R354" s="1">
        <v>6.01906252073207E-2</v>
      </c>
    </row>
    <row r="355" spans="1:18" s="5" customFormat="1" x14ac:dyDescent="0.25">
      <c r="A355" s="2">
        <v>2015</v>
      </c>
      <c r="B355" s="2">
        <v>1835</v>
      </c>
      <c r="C355" s="3" t="s">
        <v>9</v>
      </c>
      <c r="D355" s="4">
        <v>42328</v>
      </c>
      <c r="E355" s="2">
        <v>5291</v>
      </c>
      <c r="F355" s="3" t="s">
        <v>2</v>
      </c>
      <c r="G355" s="3" t="s">
        <v>1</v>
      </c>
      <c r="H355" s="3" t="s">
        <v>0</v>
      </c>
      <c r="I355" s="2">
        <v>2015</v>
      </c>
      <c r="J355" s="2">
        <v>850</v>
      </c>
      <c r="K355" s="2">
        <v>85</v>
      </c>
      <c r="L355" s="2">
        <v>0.7</v>
      </c>
      <c r="M355" s="1">
        <v>2.74</v>
      </c>
      <c r="N355" s="1">
        <v>3.6000000000000001E-5</v>
      </c>
      <c r="O355" s="1">
        <v>0.112</v>
      </c>
      <c r="P355" s="1">
        <v>7.9999999999999996E-6</v>
      </c>
      <c r="Q355" s="1">
        <v>0.16128028358059501</v>
      </c>
      <c r="R355" s="1">
        <v>8.1392747406877405E-3</v>
      </c>
    </row>
    <row r="356" spans="1:18" s="5" customFormat="1" x14ac:dyDescent="0.25">
      <c r="A356" s="2">
        <v>2015</v>
      </c>
      <c r="B356" s="2">
        <v>1836</v>
      </c>
      <c r="C356" s="3" t="s">
        <v>9</v>
      </c>
      <c r="D356" s="4">
        <v>42297</v>
      </c>
      <c r="E356" s="2">
        <v>5288</v>
      </c>
      <c r="F356" s="3" t="s">
        <v>5</v>
      </c>
      <c r="G356" s="3" t="s">
        <v>1</v>
      </c>
      <c r="H356" s="3" t="s">
        <v>4</v>
      </c>
      <c r="I356" s="2">
        <v>1986</v>
      </c>
      <c r="J356" s="2">
        <v>100</v>
      </c>
      <c r="K356" s="2">
        <v>81</v>
      </c>
      <c r="L356" s="2">
        <v>0.7</v>
      </c>
      <c r="M356" s="1">
        <v>12.09</v>
      </c>
      <c r="N356" s="1">
        <v>2.7999999999999998E-4</v>
      </c>
      <c r="O356" s="1">
        <v>0.60499999999999998</v>
      </c>
      <c r="P356" s="1">
        <v>4.3999999999999999E-5</v>
      </c>
      <c r="Q356" s="1">
        <v>8.1512499724443299E-2</v>
      </c>
      <c r="R356" s="1">
        <v>4.7162500461947598E-3</v>
      </c>
    </row>
    <row r="357" spans="1:18" s="5" customFormat="1" x14ac:dyDescent="0.25">
      <c r="A357" s="2">
        <v>2015</v>
      </c>
      <c r="B357" s="2">
        <v>1836</v>
      </c>
      <c r="C357" s="3" t="s">
        <v>9</v>
      </c>
      <c r="D357" s="4">
        <v>42297</v>
      </c>
      <c r="E357" s="2">
        <v>5289</v>
      </c>
      <c r="F357" s="3" t="s">
        <v>2</v>
      </c>
      <c r="G357" s="3" t="s">
        <v>1</v>
      </c>
      <c r="H357" s="3" t="s">
        <v>28</v>
      </c>
      <c r="I357" s="2">
        <v>2014</v>
      </c>
      <c r="J357" s="2">
        <v>100</v>
      </c>
      <c r="K357" s="2">
        <v>100</v>
      </c>
      <c r="L357" s="2">
        <v>0.7</v>
      </c>
      <c r="M357" s="1">
        <v>2.15</v>
      </c>
      <c r="N357" s="1">
        <v>2.6999999999999999E-5</v>
      </c>
      <c r="O357" s="1">
        <v>8.9999999999999993E-3</v>
      </c>
      <c r="P357" s="1">
        <v>3.9999999999999998E-7</v>
      </c>
      <c r="Q357" s="1">
        <v>1.6693673291249999E-2</v>
      </c>
      <c r="R357" s="1">
        <v>7.0987650140678804E-5</v>
      </c>
    </row>
    <row r="358" spans="1:18" s="5" customFormat="1" x14ac:dyDescent="0.25">
      <c r="A358" s="2">
        <v>2015</v>
      </c>
      <c r="B358" s="2">
        <v>1837</v>
      </c>
      <c r="C358" s="3" t="s">
        <v>9</v>
      </c>
      <c r="D358" s="4">
        <v>42306</v>
      </c>
      <c r="E358" s="2">
        <v>5286</v>
      </c>
      <c r="F358" s="3" t="s">
        <v>5</v>
      </c>
      <c r="G358" s="3" t="s">
        <v>1</v>
      </c>
      <c r="H358" s="3" t="s">
        <v>4</v>
      </c>
      <c r="I358" s="2">
        <v>1993</v>
      </c>
      <c r="J358" s="2">
        <v>800</v>
      </c>
      <c r="K358" s="2">
        <v>360</v>
      </c>
      <c r="L358" s="2">
        <v>0.7</v>
      </c>
      <c r="M358" s="1">
        <v>7.6</v>
      </c>
      <c r="N358" s="1">
        <v>1.8000000000000001E-4</v>
      </c>
      <c r="O358" s="1">
        <v>0.27400000000000002</v>
      </c>
      <c r="P358" s="1">
        <v>1.9899999999999999E-5</v>
      </c>
      <c r="Q358" s="1">
        <v>2.1688888380368998</v>
      </c>
      <c r="R358" s="1">
        <v>0.11395555265053001</v>
      </c>
    </row>
    <row r="359" spans="1:18" s="5" customFormat="1" x14ac:dyDescent="0.25">
      <c r="A359" s="2">
        <v>2015</v>
      </c>
      <c r="B359" s="2">
        <v>1837</v>
      </c>
      <c r="C359" s="3" t="s">
        <v>9</v>
      </c>
      <c r="D359" s="4">
        <v>42306</v>
      </c>
      <c r="E359" s="2">
        <v>5287</v>
      </c>
      <c r="F359" s="3" t="s">
        <v>2</v>
      </c>
      <c r="G359" s="3" t="s">
        <v>1</v>
      </c>
      <c r="H359" s="3" t="s">
        <v>0</v>
      </c>
      <c r="I359" s="2">
        <v>2014</v>
      </c>
      <c r="J359" s="2">
        <v>800</v>
      </c>
      <c r="K359" s="2">
        <v>420</v>
      </c>
      <c r="L359" s="2">
        <v>0.7</v>
      </c>
      <c r="M359" s="1">
        <v>0.26</v>
      </c>
      <c r="N359" s="1">
        <v>3.5999999999999998E-6</v>
      </c>
      <c r="O359" s="1">
        <v>8.9999999999999993E-3</v>
      </c>
      <c r="P359" s="1">
        <v>2.9999999999999999E-7</v>
      </c>
      <c r="Q359" s="1">
        <v>7.1140736952988504E-2</v>
      </c>
      <c r="R359" s="1">
        <v>2.6444443099692301E-3</v>
      </c>
    </row>
    <row r="360" spans="1:18" s="5" customFormat="1" x14ac:dyDescent="0.25">
      <c r="A360" s="2">
        <v>2014</v>
      </c>
      <c r="B360" s="2">
        <v>1838</v>
      </c>
      <c r="C360" s="3" t="s">
        <v>9</v>
      </c>
      <c r="D360" s="4">
        <v>42326</v>
      </c>
      <c r="E360" s="2">
        <v>5284</v>
      </c>
      <c r="F360" s="3" t="s">
        <v>5</v>
      </c>
      <c r="G360" s="3" t="s">
        <v>1</v>
      </c>
      <c r="H360" s="3" t="s">
        <v>4</v>
      </c>
      <c r="I360" s="2">
        <v>1978</v>
      </c>
      <c r="J360" s="2">
        <v>100</v>
      </c>
      <c r="K360" s="2">
        <v>55</v>
      </c>
      <c r="L360" s="2">
        <v>0.7</v>
      </c>
      <c r="M360" s="1">
        <v>12.09</v>
      </c>
      <c r="N360" s="1">
        <v>2.7999999999999998E-4</v>
      </c>
      <c r="O360" s="1">
        <v>0.60499999999999998</v>
      </c>
      <c r="P360" s="1">
        <v>4.3999999999999999E-5</v>
      </c>
      <c r="Q360" s="1">
        <v>5.6179783771561798E-2</v>
      </c>
      <c r="R360" s="1">
        <v>3.33310188201359E-3</v>
      </c>
    </row>
    <row r="361" spans="1:18" s="5" customFormat="1" x14ac:dyDescent="0.25">
      <c r="A361" s="2">
        <v>2014</v>
      </c>
      <c r="B361" s="2">
        <v>1838</v>
      </c>
      <c r="C361" s="3" t="s">
        <v>9</v>
      </c>
      <c r="D361" s="4">
        <v>42326</v>
      </c>
      <c r="E361" s="2">
        <v>5285</v>
      </c>
      <c r="F361" s="3" t="s">
        <v>2</v>
      </c>
      <c r="G361" s="3" t="s">
        <v>1</v>
      </c>
      <c r="H361" s="3" t="s">
        <v>0</v>
      </c>
      <c r="I361" s="2">
        <v>2015</v>
      </c>
      <c r="J361" s="2">
        <v>100</v>
      </c>
      <c r="K361" s="2">
        <v>55</v>
      </c>
      <c r="L361" s="2">
        <v>0.7</v>
      </c>
      <c r="M361" s="1">
        <v>2.74</v>
      </c>
      <c r="N361" s="1">
        <v>3.6000000000000001E-5</v>
      </c>
      <c r="O361" s="1">
        <v>8.9999999999999993E-3</v>
      </c>
      <c r="P361" s="1">
        <v>8.9999999999999996E-7</v>
      </c>
      <c r="Q361" s="1">
        <v>1.17044751524902E-2</v>
      </c>
      <c r="R361" s="1">
        <v>4.0104164286441697E-5</v>
      </c>
    </row>
    <row r="362" spans="1:18" s="5" customFormat="1" x14ac:dyDescent="0.25">
      <c r="A362" s="2">
        <v>2014</v>
      </c>
      <c r="B362" s="2">
        <v>1840</v>
      </c>
      <c r="C362" s="3" t="s">
        <v>9</v>
      </c>
      <c r="D362" s="4">
        <v>42128</v>
      </c>
      <c r="E362" s="2">
        <v>4988</v>
      </c>
      <c r="F362" s="3" t="s">
        <v>5</v>
      </c>
      <c r="G362" s="3" t="s">
        <v>1</v>
      </c>
      <c r="H362" s="3" t="s">
        <v>4</v>
      </c>
      <c r="I362" s="2">
        <v>1974</v>
      </c>
      <c r="J362" s="2">
        <v>700</v>
      </c>
      <c r="K362" s="2">
        <v>84</v>
      </c>
      <c r="L362" s="2">
        <v>0.7</v>
      </c>
      <c r="M362" s="1">
        <v>12.09</v>
      </c>
      <c r="N362" s="1">
        <v>2.7999999999999998E-4</v>
      </c>
      <c r="O362" s="1">
        <v>0.60499999999999998</v>
      </c>
      <c r="P362" s="1">
        <v>4.3999999999999999E-5</v>
      </c>
      <c r="Q362" s="1">
        <v>0.700972221279344</v>
      </c>
      <c r="R362" s="1">
        <v>5.14046298066878E-2</v>
      </c>
    </row>
    <row r="363" spans="1:18" s="5" customFormat="1" x14ac:dyDescent="0.25">
      <c r="A363" s="2">
        <v>2014</v>
      </c>
      <c r="B363" s="2">
        <v>1840</v>
      </c>
      <c r="C363" s="3" t="s">
        <v>9</v>
      </c>
      <c r="D363" s="4">
        <v>42128</v>
      </c>
      <c r="E363" s="2">
        <v>4991</v>
      </c>
      <c r="F363" s="3" t="s">
        <v>2</v>
      </c>
      <c r="G363" s="3" t="s">
        <v>1</v>
      </c>
      <c r="H363" s="3" t="s">
        <v>0</v>
      </c>
      <c r="I363" s="2">
        <v>2015</v>
      </c>
      <c r="J363" s="2">
        <v>700</v>
      </c>
      <c r="K363" s="2">
        <v>105</v>
      </c>
      <c r="L363" s="2">
        <v>0.7</v>
      </c>
      <c r="M363" s="1">
        <v>2.3199999999999998</v>
      </c>
      <c r="N363" s="1">
        <v>3.0000000000000001E-5</v>
      </c>
      <c r="O363" s="1">
        <v>0.112</v>
      </c>
      <c r="P363" s="1">
        <v>7.9999999999999996E-6</v>
      </c>
      <c r="Q363" s="1">
        <v>0.13752892890665</v>
      </c>
      <c r="R363" s="1">
        <v>7.9398148716520005E-3</v>
      </c>
    </row>
    <row r="364" spans="1:18" s="5" customFormat="1" x14ac:dyDescent="0.25">
      <c r="A364" s="2">
        <v>2014</v>
      </c>
      <c r="B364" s="2">
        <v>1841</v>
      </c>
      <c r="C364" s="3" t="s">
        <v>9</v>
      </c>
      <c r="D364" s="4">
        <v>42087</v>
      </c>
      <c r="E364" s="2">
        <v>5013</v>
      </c>
      <c r="F364" s="3" t="s">
        <v>5</v>
      </c>
      <c r="G364" s="3" t="s">
        <v>1</v>
      </c>
      <c r="H364" s="3" t="s">
        <v>4</v>
      </c>
      <c r="I364" s="2">
        <v>1978</v>
      </c>
      <c r="J364" s="2">
        <v>1100</v>
      </c>
      <c r="K364" s="2">
        <v>57</v>
      </c>
      <c r="L364" s="2">
        <v>0.7</v>
      </c>
      <c r="M364" s="1">
        <v>12.09</v>
      </c>
      <c r="N364" s="1">
        <v>2.7999999999999998E-4</v>
      </c>
      <c r="O364" s="1">
        <v>0.60499999999999998</v>
      </c>
      <c r="P364" s="1">
        <v>4.3999999999999999E-5</v>
      </c>
      <c r="Q364" s="1">
        <v>0.74746527677236196</v>
      </c>
      <c r="R364" s="1">
        <v>5.4814120559172202E-2</v>
      </c>
    </row>
    <row r="365" spans="1:18" s="5" customFormat="1" x14ac:dyDescent="0.25">
      <c r="A365" s="2">
        <v>2014</v>
      </c>
      <c r="B365" s="2">
        <v>1841</v>
      </c>
      <c r="C365" s="3" t="s">
        <v>9</v>
      </c>
      <c r="D365" s="4">
        <v>42087</v>
      </c>
      <c r="E365" s="2">
        <v>5014</v>
      </c>
      <c r="F365" s="3" t="s">
        <v>2</v>
      </c>
      <c r="G365" s="3" t="s">
        <v>1</v>
      </c>
      <c r="H365" s="3" t="s">
        <v>0</v>
      </c>
      <c r="I365" s="2">
        <v>2014</v>
      </c>
      <c r="J365" s="2">
        <v>1100</v>
      </c>
      <c r="K365" s="2">
        <v>74</v>
      </c>
      <c r="L365" s="2">
        <v>0.7</v>
      </c>
      <c r="M365" s="1">
        <v>2.74</v>
      </c>
      <c r="N365" s="1">
        <v>3.6000000000000001E-5</v>
      </c>
      <c r="O365" s="1">
        <v>8.9999999999999993E-3</v>
      </c>
      <c r="P365" s="1">
        <v>8.9999999999999996E-7</v>
      </c>
      <c r="Q365" s="1">
        <v>0.184531788019765</v>
      </c>
      <c r="R365" s="1">
        <v>8.7618050766080505E-4</v>
      </c>
    </row>
    <row r="366" spans="1:18" s="5" customFormat="1" x14ac:dyDescent="0.25">
      <c r="A366" s="2">
        <v>2014</v>
      </c>
      <c r="B366" s="2">
        <v>1842</v>
      </c>
      <c r="C366" s="3" t="s">
        <v>9</v>
      </c>
      <c r="D366" s="4">
        <v>42096</v>
      </c>
      <c r="E366" s="2">
        <v>5027</v>
      </c>
      <c r="F366" s="3" t="s">
        <v>5</v>
      </c>
      <c r="G366" s="3" t="s">
        <v>1</v>
      </c>
      <c r="H366" s="3" t="s">
        <v>8</v>
      </c>
      <c r="I366" s="2">
        <v>1998</v>
      </c>
      <c r="J366" s="2">
        <v>1250</v>
      </c>
      <c r="K366" s="2">
        <v>186</v>
      </c>
      <c r="L366" s="2">
        <v>0.7</v>
      </c>
      <c r="M366" s="1">
        <v>5.93</v>
      </c>
      <c r="N366" s="1">
        <v>1.3999999999999999E-4</v>
      </c>
      <c r="O366" s="1">
        <v>0.12</v>
      </c>
      <c r="P366" s="1">
        <v>6.3999999999999997E-6</v>
      </c>
      <c r="Q366" s="1">
        <v>1.36521986141191</v>
      </c>
      <c r="R366" s="1">
        <v>3.5305554634130702E-2</v>
      </c>
    </row>
    <row r="367" spans="1:18" s="5" customFormat="1" x14ac:dyDescent="0.25">
      <c r="A367" s="2">
        <v>2014</v>
      </c>
      <c r="B367" s="2">
        <v>1842</v>
      </c>
      <c r="C367" s="3" t="s">
        <v>9</v>
      </c>
      <c r="D367" s="4">
        <v>42096</v>
      </c>
      <c r="E367" s="2">
        <v>5028</v>
      </c>
      <c r="F367" s="3" t="s">
        <v>2</v>
      </c>
      <c r="G367" s="3" t="s">
        <v>1</v>
      </c>
      <c r="H367" s="3" t="s">
        <v>0</v>
      </c>
      <c r="I367" s="2">
        <v>2014</v>
      </c>
      <c r="J367" s="2">
        <v>1250</v>
      </c>
      <c r="K367" s="2">
        <v>185</v>
      </c>
      <c r="L367" s="2">
        <v>0.7</v>
      </c>
      <c r="M367" s="1">
        <v>0.26</v>
      </c>
      <c r="N367" s="1">
        <v>3.5999999999999998E-6</v>
      </c>
      <c r="O367" s="1">
        <v>8.9999999999999993E-3</v>
      </c>
      <c r="P367" s="1">
        <v>2.9999999999999999E-7</v>
      </c>
      <c r="Q367" s="1">
        <v>5.04075011863502E-2</v>
      </c>
      <c r="R367" s="1">
        <v>1.94046576613875E-3</v>
      </c>
    </row>
    <row r="368" spans="1:18" s="5" customFormat="1" x14ac:dyDescent="0.25">
      <c r="A368" s="2">
        <v>2015</v>
      </c>
      <c r="B368" s="2">
        <v>1844</v>
      </c>
      <c r="C368" s="3" t="s">
        <v>9</v>
      </c>
      <c r="D368" s="4">
        <v>42214</v>
      </c>
      <c r="E368" s="2">
        <v>5154</v>
      </c>
      <c r="F368" s="3" t="s">
        <v>5</v>
      </c>
      <c r="G368" s="3" t="s">
        <v>1</v>
      </c>
      <c r="H368" s="3" t="s">
        <v>8</v>
      </c>
      <c r="I368" s="2">
        <v>1999</v>
      </c>
      <c r="J368" s="2">
        <v>500</v>
      </c>
      <c r="K368" s="2">
        <v>92</v>
      </c>
      <c r="L368" s="2">
        <v>0.7</v>
      </c>
      <c r="M368" s="1">
        <v>6.54</v>
      </c>
      <c r="N368" s="1">
        <v>1.4999999999999999E-4</v>
      </c>
      <c r="O368" s="1">
        <v>0.55200000000000005</v>
      </c>
      <c r="P368" s="1">
        <v>4.0200000000000001E-5</v>
      </c>
      <c r="Q368" s="1">
        <v>0.28803240380350198</v>
      </c>
      <c r="R368" s="1">
        <v>3.4574536148386702E-2</v>
      </c>
    </row>
    <row r="369" spans="1:18" s="5" customFormat="1" x14ac:dyDescent="0.25">
      <c r="A369" s="2">
        <v>2015</v>
      </c>
      <c r="B369" s="2">
        <v>1844</v>
      </c>
      <c r="C369" s="3" t="s">
        <v>9</v>
      </c>
      <c r="D369" s="4">
        <v>42214</v>
      </c>
      <c r="E369" s="2">
        <v>5155</v>
      </c>
      <c r="F369" s="3" t="s">
        <v>2</v>
      </c>
      <c r="G369" s="3" t="s">
        <v>1</v>
      </c>
      <c r="H369" s="3" t="s">
        <v>0</v>
      </c>
      <c r="I369" s="2">
        <v>2015</v>
      </c>
      <c r="J369" s="2">
        <v>500</v>
      </c>
      <c r="K369" s="2">
        <v>115</v>
      </c>
      <c r="L369" s="2">
        <v>0.7</v>
      </c>
      <c r="M369" s="1">
        <v>2.3199999999999998</v>
      </c>
      <c r="N369" s="1">
        <v>3.0000000000000001E-5</v>
      </c>
      <c r="O369" s="1">
        <v>0.112</v>
      </c>
      <c r="P369" s="1">
        <v>7.9999999999999996E-6</v>
      </c>
      <c r="Q369" s="1">
        <v>0.106259640206241</v>
      </c>
      <c r="R369" s="1">
        <v>5.8564815328866404E-3</v>
      </c>
    </row>
    <row r="370" spans="1:18" s="5" customFormat="1" x14ac:dyDescent="0.25">
      <c r="A370" s="2">
        <v>2015</v>
      </c>
      <c r="B370" s="2">
        <v>1845</v>
      </c>
      <c r="C370" s="3" t="s">
        <v>9</v>
      </c>
      <c r="D370" s="4">
        <v>42202</v>
      </c>
      <c r="E370" s="2">
        <v>4994</v>
      </c>
      <c r="F370" s="3" t="s">
        <v>5</v>
      </c>
      <c r="G370" s="3" t="s">
        <v>1</v>
      </c>
      <c r="H370" s="3" t="s">
        <v>4</v>
      </c>
      <c r="I370" s="2">
        <v>1982</v>
      </c>
      <c r="J370" s="2">
        <v>1000</v>
      </c>
      <c r="K370" s="2">
        <v>81</v>
      </c>
      <c r="L370" s="2">
        <v>0.7</v>
      </c>
      <c r="M370" s="1">
        <v>12.09</v>
      </c>
      <c r="N370" s="1">
        <v>2.7999999999999998E-4</v>
      </c>
      <c r="O370" s="1">
        <v>0.60499999999999998</v>
      </c>
      <c r="P370" s="1">
        <v>4.3999999999999999E-5</v>
      </c>
      <c r="Q370" s="1">
        <v>0.96562499870113705</v>
      </c>
      <c r="R370" s="1">
        <v>7.0812500243906701E-2</v>
      </c>
    </row>
    <row r="371" spans="1:18" s="5" customFormat="1" x14ac:dyDescent="0.25">
      <c r="A371" s="2">
        <v>2015</v>
      </c>
      <c r="B371" s="2">
        <v>1845</v>
      </c>
      <c r="C371" s="3" t="s">
        <v>9</v>
      </c>
      <c r="D371" s="4">
        <v>42202</v>
      </c>
      <c r="E371" s="2">
        <v>4995</v>
      </c>
      <c r="F371" s="3" t="s">
        <v>2</v>
      </c>
      <c r="G371" s="3" t="s">
        <v>1</v>
      </c>
      <c r="H371" s="3" t="s">
        <v>0</v>
      </c>
      <c r="I371" s="2">
        <v>2014</v>
      </c>
      <c r="J371" s="2">
        <v>1000</v>
      </c>
      <c r="K371" s="2">
        <v>75</v>
      </c>
      <c r="L371" s="2">
        <v>0.7</v>
      </c>
      <c r="M371" s="1">
        <v>0.26</v>
      </c>
      <c r="N371" s="1">
        <v>3.4999999999999999E-6</v>
      </c>
      <c r="O371" s="1">
        <v>8.9999999999999993E-3</v>
      </c>
      <c r="P371" s="1">
        <v>8.9999999999999996E-7</v>
      </c>
      <c r="Q371" s="1">
        <v>1.6059026966290201E-2</v>
      </c>
      <c r="R371" s="1">
        <v>7.8124995703807501E-4</v>
      </c>
    </row>
    <row r="372" spans="1:18" s="5" customFormat="1" x14ac:dyDescent="0.25">
      <c r="A372" s="2">
        <v>2014</v>
      </c>
      <c r="B372" s="2">
        <v>1846</v>
      </c>
      <c r="C372" s="3" t="s">
        <v>9</v>
      </c>
      <c r="D372" s="4">
        <v>42060</v>
      </c>
      <c r="E372" s="2">
        <v>4992</v>
      </c>
      <c r="F372" s="3" t="s">
        <v>5</v>
      </c>
      <c r="G372" s="3" t="s">
        <v>1</v>
      </c>
      <c r="H372" s="3" t="s">
        <v>4</v>
      </c>
      <c r="I372" s="2">
        <v>1987</v>
      </c>
      <c r="J372" s="2">
        <v>1500</v>
      </c>
      <c r="K372" s="2">
        <v>63</v>
      </c>
      <c r="L372" s="2">
        <v>0.7</v>
      </c>
      <c r="M372" s="1">
        <v>12.09</v>
      </c>
      <c r="N372" s="1">
        <v>2.7999999999999998E-4</v>
      </c>
      <c r="O372" s="1">
        <v>0.60499999999999998</v>
      </c>
      <c r="P372" s="1">
        <v>4.3999999999999999E-5</v>
      </c>
      <c r="Q372" s="1">
        <v>1.1265624984846601</v>
      </c>
      <c r="R372" s="1">
        <v>8.2614583617891202E-2</v>
      </c>
    </row>
    <row r="373" spans="1:18" s="5" customFormat="1" x14ac:dyDescent="0.25">
      <c r="A373" s="2">
        <v>2014</v>
      </c>
      <c r="B373" s="2">
        <v>1846</v>
      </c>
      <c r="C373" s="3" t="s">
        <v>9</v>
      </c>
      <c r="D373" s="4">
        <v>42060</v>
      </c>
      <c r="E373" s="2">
        <v>4993</v>
      </c>
      <c r="F373" s="3" t="s">
        <v>2</v>
      </c>
      <c r="G373" s="3" t="s">
        <v>1</v>
      </c>
      <c r="H373" s="3" t="s">
        <v>0</v>
      </c>
      <c r="I373" s="2">
        <v>2014</v>
      </c>
      <c r="J373" s="2">
        <v>1500</v>
      </c>
      <c r="K373" s="2">
        <v>75</v>
      </c>
      <c r="L373" s="2">
        <v>0.7</v>
      </c>
      <c r="M373" s="1">
        <v>0.26</v>
      </c>
      <c r="N373" s="1">
        <v>3.4999999999999999E-6</v>
      </c>
      <c r="O373" s="1">
        <v>8.9999999999999993E-3</v>
      </c>
      <c r="P373" s="1">
        <v>8.9999999999999996E-7</v>
      </c>
      <c r="Q373" s="1">
        <v>2.4848089058029502E-2</v>
      </c>
      <c r="R373" s="1">
        <v>1.36718742680352E-3</v>
      </c>
    </row>
    <row r="374" spans="1:18" s="5" customFormat="1" x14ac:dyDescent="0.25">
      <c r="A374" s="2">
        <v>2014</v>
      </c>
      <c r="B374" s="2">
        <v>1847</v>
      </c>
      <c r="C374" s="3" t="s">
        <v>9</v>
      </c>
      <c r="D374" s="4">
        <v>42069</v>
      </c>
      <c r="E374" s="2">
        <v>5004</v>
      </c>
      <c r="F374" s="3" t="s">
        <v>5</v>
      </c>
      <c r="G374" s="3" t="s">
        <v>1</v>
      </c>
      <c r="H374" s="3" t="s">
        <v>4</v>
      </c>
      <c r="I374" s="2">
        <v>1977</v>
      </c>
      <c r="J374" s="2">
        <v>325</v>
      </c>
      <c r="K374" s="2">
        <v>60</v>
      </c>
      <c r="L374" s="2">
        <v>0.7</v>
      </c>
      <c r="M374" s="1">
        <v>12.09</v>
      </c>
      <c r="N374" s="1">
        <v>2.7999999999999998E-4</v>
      </c>
      <c r="O374" s="1">
        <v>0.60499999999999998</v>
      </c>
      <c r="P374" s="1">
        <v>4.3999999999999999E-5</v>
      </c>
      <c r="Q374" s="1">
        <v>0.23246527746508899</v>
      </c>
      <c r="R374" s="1">
        <v>1.7047453762422001E-2</v>
      </c>
    </row>
    <row r="375" spans="1:18" s="5" customFormat="1" x14ac:dyDescent="0.25">
      <c r="A375" s="2">
        <v>2014</v>
      </c>
      <c r="B375" s="2">
        <v>1847</v>
      </c>
      <c r="C375" s="3" t="s">
        <v>9</v>
      </c>
      <c r="D375" s="4">
        <v>42069</v>
      </c>
      <c r="E375" s="2">
        <v>5005</v>
      </c>
      <c r="F375" s="3" t="s">
        <v>5</v>
      </c>
      <c r="G375" s="3" t="s">
        <v>1</v>
      </c>
      <c r="H375" s="3" t="s">
        <v>4</v>
      </c>
      <c r="I375" s="2">
        <v>1983</v>
      </c>
      <c r="J375" s="2">
        <v>325</v>
      </c>
      <c r="K375" s="2">
        <v>90</v>
      </c>
      <c r="L375" s="2">
        <v>0.7</v>
      </c>
      <c r="M375" s="1">
        <v>12.09</v>
      </c>
      <c r="N375" s="1">
        <v>2.7999999999999998E-4</v>
      </c>
      <c r="O375" s="1">
        <v>0.60499999999999998</v>
      </c>
      <c r="P375" s="1">
        <v>4.3999999999999999E-5</v>
      </c>
      <c r="Q375" s="1">
        <v>0.34680208284594999</v>
      </c>
      <c r="R375" s="1">
        <v>2.5273263979712999E-2</v>
      </c>
    </row>
    <row r="376" spans="1:18" s="5" customFormat="1" x14ac:dyDescent="0.25">
      <c r="A376" s="2">
        <v>2014</v>
      </c>
      <c r="B376" s="2">
        <v>1847</v>
      </c>
      <c r="C376" s="3" t="s">
        <v>9</v>
      </c>
      <c r="D376" s="4">
        <v>42069</v>
      </c>
      <c r="E376" s="2">
        <v>5006</v>
      </c>
      <c r="F376" s="3" t="s">
        <v>2</v>
      </c>
      <c r="G376" s="3" t="s">
        <v>1</v>
      </c>
      <c r="H376" s="3" t="s">
        <v>28</v>
      </c>
      <c r="I376" s="2">
        <v>2014</v>
      </c>
      <c r="J376" s="2">
        <v>650</v>
      </c>
      <c r="K376" s="2">
        <v>100</v>
      </c>
      <c r="L376" s="2">
        <v>0.7</v>
      </c>
      <c r="M376" s="1">
        <v>2.15</v>
      </c>
      <c r="N376" s="1">
        <v>2.6999999999999999E-5</v>
      </c>
      <c r="O376" s="1">
        <v>8.9999999999999993E-3</v>
      </c>
      <c r="P376" s="1">
        <v>3.9999999999999998E-7</v>
      </c>
      <c r="Q376" s="1">
        <v>0.11223283466931799</v>
      </c>
      <c r="R376" s="1">
        <v>5.1658947870601604E-4</v>
      </c>
    </row>
    <row r="377" spans="1:18" s="5" customFormat="1" x14ac:dyDescent="0.25">
      <c r="A377" s="2">
        <v>2015</v>
      </c>
      <c r="B377" s="2">
        <v>1848</v>
      </c>
      <c r="C377" s="3" t="s">
        <v>9</v>
      </c>
      <c r="D377" s="4">
        <v>42214</v>
      </c>
      <c r="E377" s="2">
        <v>5002</v>
      </c>
      <c r="F377" s="3" t="s">
        <v>5</v>
      </c>
      <c r="G377" s="3" t="s">
        <v>1</v>
      </c>
      <c r="H377" s="3" t="s">
        <v>4</v>
      </c>
      <c r="I377" s="2">
        <v>1977</v>
      </c>
      <c r="J377" s="2">
        <v>100</v>
      </c>
      <c r="K377" s="2">
        <v>89</v>
      </c>
      <c r="L377" s="2">
        <v>0.7</v>
      </c>
      <c r="M377" s="1">
        <v>12.09</v>
      </c>
      <c r="N377" s="1">
        <v>2.7999999999999998E-4</v>
      </c>
      <c r="O377" s="1">
        <v>0.60499999999999998</v>
      </c>
      <c r="P377" s="1">
        <v>4.3999999999999999E-5</v>
      </c>
      <c r="Q377" s="1">
        <v>9.1293672553484195E-2</v>
      </c>
      <c r="R377" s="1">
        <v>5.4539969618302604E-3</v>
      </c>
    </row>
    <row r="378" spans="1:18" s="5" customFormat="1" x14ac:dyDescent="0.25">
      <c r="A378" s="2">
        <v>2015</v>
      </c>
      <c r="B378" s="2">
        <v>1848</v>
      </c>
      <c r="C378" s="3" t="s">
        <v>9</v>
      </c>
      <c r="D378" s="4">
        <v>42214</v>
      </c>
      <c r="E378" s="2">
        <v>5003</v>
      </c>
      <c r="F378" s="3" t="s">
        <v>2</v>
      </c>
      <c r="G378" s="3" t="s">
        <v>1</v>
      </c>
      <c r="H378" s="3" t="s">
        <v>28</v>
      </c>
      <c r="I378" s="2">
        <v>2014</v>
      </c>
      <c r="J378" s="2">
        <v>100</v>
      </c>
      <c r="K378" s="2">
        <v>100</v>
      </c>
      <c r="L378" s="2">
        <v>0.7</v>
      </c>
      <c r="M378" s="1">
        <v>2.15</v>
      </c>
      <c r="N378" s="1">
        <v>2.6999999999999999E-5</v>
      </c>
      <c r="O378" s="1">
        <v>8.9999999999999993E-3</v>
      </c>
      <c r="P378" s="1">
        <v>3.9999999999999998E-7</v>
      </c>
      <c r="Q378" s="1">
        <v>1.6693673291249999E-2</v>
      </c>
      <c r="R378" s="1">
        <v>7.0987650140678804E-5</v>
      </c>
    </row>
    <row r="379" spans="1:18" s="5" customFormat="1" x14ac:dyDescent="0.25">
      <c r="A379" s="2">
        <v>2014</v>
      </c>
      <c r="B379" s="2">
        <v>1849</v>
      </c>
      <c r="C379" s="3" t="s">
        <v>9</v>
      </c>
      <c r="D379" s="4">
        <v>42146</v>
      </c>
      <c r="E379" s="2">
        <v>5000</v>
      </c>
      <c r="F379" s="3" t="s">
        <v>5</v>
      </c>
      <c r="G379" s="3" t="s">
        <v>1</v>
      </c>
      <c r="H379" s="3" t="s">
        <v>8</v>
      </c>
      <c r="I379" s="2">
        <v>2000</v>
      </c>
      <c r="J379" s="2">
        <v>400</v>
      </c>
      <c r="K379" s="2">
        <v>92</v>
      </c>
      <c r="L379" s="2">
        <v>0.7</v>
      </c>
      <c r="M379" s="1">
        <v>6.54</v>
      </c>
      <c r="N379" s="1">
        <v>1.4999999999999999E-4</v>
      </c>
      <c r="O379" s="1">
        <v>0.55200000000000005</v>
      </c>
      <c r="P379" s="1">
        <v>4.0200000000000001E-5</v>
      </c>
      <c r="Q379" s="1">
        <v>0.21807407081461899</v>
      </c>
      <c r="R379" s="1">
        <v>2.4349332636591999E-2</v>
      </c>
    </row>
    <row r="380" spans="1:18" s="5" customFormat="1" x14ac:dyDescent="0.25">
      <c r="A380" s="2">
        <v>2014</v>
      </c>
      <c r="B380" s="2">
        <v>1849</v>
      </c>
      <c r="C380" s="3" t="s">
        <v>9</v>
      </c>
      <c r="D380" s="4">
        <v>42146</v>
      </c>
      <c r="E380" s="2">
        <v>5001</v>
      </c>
      <c r="F380" s="3" t="s">
        <v>2</v>
      </c>
      <c r="G380" s="3" t="s">
        <v>1</v>
      </c>
      <c r="H380" s="3" t="s">
        <v>28</v>
      </c>
      <c r="I380" s="2">
        <v>2014</v>
      </c>
      <c r="J380" s="2">
        <v>400</v>
      </c>
      <c r="K380" s="2">
        <v>100</v>
      </c>
      <c r="L380" s="2">
        <v>0.7</v>
      </c>
      <c r="M380" s="1">
        <v>2.15</v>
      </c>
      <c r="N380" s="1">
        <v>2.6999999999999999E-5</v>
      </c>
      <c r="O380" s="1">
        <v>8.9999999999999993E-3</v>
      </c>
      <c r="P380" s="1">
        <v>3.9999999999999998E-7</v>
      </c>
      <c r="Q380" s="1">
        <v>6.8024693145820103E-2</v>
      </c>
      <c r="R380" s="1">
        <v>3.0246911898227399E-4</v>
      </c>
    </row>
    <row r="381" spans="1:18" s="5" customFormat="1" x14ac:dyDescent="0.25">
      <c r="A381" s="2">
        <v>2014</v>
      </c>
      <c r="B381" s="2">
        <v>1850</v>
      </c>
      <c r="C381" s="3" t="s">
        <v>9</v>
      </c>
      <c r="D381" s="4">
        <v>42109</v>
      </c>
      <c r="E381" s="2">
        <v>5015</v>
      </c>
      <c r="F381" s="3" t="s">
        <v>5</v>
      </c>
      <c r="G381" s="3" t="s">
        <v>1</v>
      </c>
      <c r="H381" s="3" t="s">
        <v>4</v>
      </c>
      <c r="I381" s="2">
        <v>1961</v>
      </c>
      <c r="J381" s="2">
        <v>150</v>
      </c>
      <c r="K381" s="2">
        <v>60</v>
      </c>
      <c r="L381" s="2">
        <v>0.7</v>
      </c>
      <c r="M381" s="1">
        <v>12.09</v>
      </c>
      <c r="N381" s="1">
        <v>2.7999999999999998E-4</v>
      </c>
      <c r="O381" s="1">
        <v>0.60499999999999998</v>
      </c>
      <c r="P381" s="1">
        <v>4.3999999999999999E-5</v>
      </c>
      <c r="Q381" s="1">
        <v>0.10087499979357401</v>
      </c>
      <c r="R381" s="1">
        <v>6.8597222586192896E-3</v>
      </c>
    </row>
    <row r="382" spans="1:18" s="5" customFormat="1" x14ac:dyDescent="0.25">
      <c r="A382" s="2">
        <v>2014</v>
      </c>
      <c r="B382" s="2">
        <v>1850</v>
      </c>
      <c r="C382" s="3" t="s">
        <v>9</v>
      </c>
      <c r="D382" s="4">
        <v>42109</v>
      </c>
      <c r="E382" s="2">
        <v>5016</v>
      </c>
      <c r="F382" s="3" t="s">
        <v>2</v>
      </c>
      <c r="G382" s="3" t="s">
        <v>1</v>
      </c>
      <c r="H382" s="3" t="s">
        <v>0</v>
      </c>
      <c r="I382" s="2">
        <v>2014</v>
      </c>
      <c r="J382" s="2">
        <v>150</v>
      </c>
      <c r="K382" s="2">
        <v>74</v>
      </c>
      <c r="L382" s="2">
        <v>0.7</v>
      </c>
      <c r="M382" s="1">
        <v>2.74</v>
      </c>
      <c r="N382" s="1">
        <v>3.6000000000000001E-5</v>
      </c>
      <c r="O382" s="1">
        <v>8.9999999999999993E-3</v>
      </c>
      <c r="P382" s="1">
        <v>8.9999999999999996E-7</v>
      </c>
      <c r="Q382" s="1">
        <v>2.3698842278863701E-2</v>
      </c>
      <c r="R382" s="1">
        <v>8.2864578443237805E-5</v>
      </c>
    </row>
    <row r="383" spans="1:18" s="5" customFormat="1" x14ac:dyDescent="0.25">
      <c r="A383" s="2">
        <v>2014</v>
      </c>
      <c r="B383" s="2">
        <v>1851</v>
      </c>
      <c r="C383" s="3" t="s">
        <v>9</v>
      </c>
      <c r="D383" s="4">
        <v>42181</v>
      </c>
      <c r="E383" s="2">
        <v>5011</v>
      </c>
      <c r="F383" s="3" t="s">
        <v>5</v>
      </c>
      <c r="G383" s="3" t="s">
        <v>1</v>
      </c>
      <c r="H383" s="3" t="s">
        <v>4</v>
      </c>
      <c r="I383" s="2">
        <v>1965</v>
      </c>
      <c r="J383" s="2">
        <v>400</v>
      </c>
      <c r="K383" s="2">
        <v>130</v>
      </c>
      <c r="L383" s="2">
        <v>0.7</v>
      </c>
      <c r="M383" s="1">
        <v>13.02</v>
      </c>
      <c r="N383" s="1">
        <v>2.9999999999999997E-4</v>
      </c>
      <c r="O383" s="1">
        <v>0.55400000000000005</v>
      </c>
      <c r="P383" s="1">
        <v>4.0299999999999997E-5</v>
      </c>
      <c r="Q383" s="1">
        <v>0.66685186572323596</v>
      </c>
      <c r="R383" s="1">
        <v>4.1632099473342003E-2</v>
      </c>
    </row>
    <row r="384" spans="1:18" s="5" customFormat="1" x14ac:dyDescent="0.25">
      <c r="A384" s="2">
        <v>2014</v>
      </c>
      <c r="B384" s="2">
        <v>1851</v>
      </c>
      <c r="C384" s="3" t="s">
        <v>9</v>
      </c>
      <c r="D384" s="4">
        <v>42181</v>
      </c>
      <c r="E384" s="2">
        <v>5012</v>
      </c>
      <c r="F384" s="3" t="s">
        <v>2</v>
      </c>
      <c r="G384" s="3" t="s">
        <v>1</v>
      </c>
      <c r="H384" s="3" t="s">
        <v>28</v>
      </c>
      <c r="I384" s="2">
        <v>2014</v>
      </c>
      <c r="J384" s="2">
        <v>400</v>
      </c>
      <c r="K384" s="2">
        <v>150</v>
      </c>
      <c r="L384" s="2">
        <v>0.7</v>
      </c>
      <c r="M384" s="1">
        <v>2.15</v>
      </c>
      <c r="N384" s="1">
        <v>2.6999999999999999E-5</v>
      </c>
      <c r="O384" s="1">
        <v>8.9999999999999993E-3</v>
      </c>
      <c r="P384" s="1">
        <v>3.9999999999999998E-7</v>
      </c>
      <c r="Q384" s="1">
        <v>0.10203703971873</v>
      </c>
      <c r="R384" s="1">
        <v>4.5370367847341099E-4</v>
      </c>
    </row>
    <row r="385" spans="1:18" s="5" customFormat="1" x14ac:dyDescent="0.25">
      <c r="A385" s="2">
        <v>2014</v>
      </c>
      <c r="B385" s="2">
        <v>1852</v>
      </c>
      <c r="C385" s="3" t="s">
        <v>9</v>
      </c>
      <c r="D385" s="4">
        <v>42144</v>
      </c>
      <c r="E385" s="2">
        <v>4982</v>
      </c>
      <c r="F385" s="3" t="s">
        <v>5</v>
      </c>
      <c r="G385" s="3" t="s">
        <v>1</v>
      </c>
      <c r="H385" s="3" t="s">
        <v>4</v>
      </c>
      <c r="I385" s="2">
        <v>1991</v>
      </c>
      <c r="J385" s="2">
        <v>1000</v>
      </c>
      <c r="K385" s="2">
        <v>88</v>
      </c>
      <c r="L385" s="2">
        <v>0.7</v>
      </c>
      <c r="M385" s="1">
        <v>8.17</v>
      </c>
      <c r="N385" s="1">
        <v>1.9000000000000001E-4</v>
      </c>
      <c r="O385" s="1">
        <v>0.47899999999999998</v>
      </c>
      <c r="P385" s="1">
        <v>3.6100000000000003E-5</v>
      </c>
      <c r="Q385" s="1">
        <v>0.70956789931303699</v>
      </c>
      <c r="R385" s="1">
        <v>6.1939503957422502E-2</v>
      </c>
    </row>
    <row r="386" spans="1:18" s="5" customFormat="1" x14ac:dyDescent="0.25">
      <c r="A386" s="2">
        <v>2014</v>
      </c>
      <c r="B386" s="2">
        <v>1852</v>
      </c>
      <c r="C386" s="3" t="s">
        <v>9</v>
      </c>
      <c r="D386" s="4">
        <v>42144</v>
      </c>
      <c r="E386" s="2">
        <v>4983</v>
      </c>
      <c r="F386" s="3" t="s">
        <v>2</v>
      </c>
      <c r="G386" s="3" t="s">
        <v>1</v>
      </c>
      <c r="H386" s="3" t="s">
        <v>28</v>
      </c>
      <c r="I386" s="2">
        <v>2014</v>
      </c>
      <c r="J386" s="2">
        <v>1000</v>
      </c>
      <c r="K386" s="2">
        <v>100</v>
      </c>
      <c r="L386" s="2">
        <v>0.7</v>
      </c>
      <c r="M386" s="1">
        <v>2.15</v>
      </c>
      <c r="N386" s="1">
        <v>2.6999999999999999E-5</v>
      </c>
      <c r="O386" s="1">
        <v>8.9999999999999993E-3</v>
      </c>
      <c r="P386" s="1">
        <v>3.9999999999999998E-7</v>
      </c>
      <c r="Q386" s="1">
        <v>0.17631173276865</v>
      </c>
      <c r="R386" s="1">
        <v>8.4876538955348205E-4</v>
      </c>
    </row>
    <row r="387" spans="1:18" s="5" customFormat="1" x14ac:dyDescent="0.25">
      <c r="A387" s="2">
        <v>2015</v>
      </c>
      <c r="B387" s="2">
        <v>1853</v>
      </c>
      <c r="C387" s="3" t="s">
        <v>9</v>
      </c>
      <c r="D387" s="4">
        <v>42201</v>
      </c>
      <c r="E387" s="2">
        <v>5009</v>
      </c>
      <c r="F387" s="3" t="s">
        <v>5</v>
      </c>
      <c r="G387" s="3" t="s">
        <v>1</v>
      </c>
      <c r="H387" s="3" t="s">
        <v>4</v>
      </c>
      <c r="I387" s="2">
        <v>1991</v>
      </c>
      <c r="J387" s="2">
        <v>620</v>
      </c>
      <c r="K387" s="2">
        <v>93</v>
      </c>
      <c r="L387" s="2">
        <v>0.7</v>
      </c>
      <c r="M387" s="1">
        <v>8.17</v>
      </c>
      <c r="N387" s="1">
        <v>1.9000000000000001E-4</v>
      </c>
      <c r="O387" s="1">
        <v>0.47899999999999998</v>
      </c>
      <c r="P387" s="1">
        <v>3.6100000000000003E-5</v>
      </c>
      <c r="Q387" s="1">
        <v>0.46492823948170198</v>
      </c>
      <c r="R387" s="1">
        <v>4.0584452252102103E-2</v>
      </c>
    </row>
    <row r="388" spans="1:18" s="5" customFormat="1" x14ac:dyDescent="0.25">
      <c r="A388" s="2">
        <v>2015</v>
      </c>
      <c r="B388" s="2">
        <v>1853</v>
      </c>
      <c r="C388" s="3" t="s">
        <v>9</v>
      </c>
      <c r="D388" s="4">
        <v>42201</v>
      </c>
      <c r="E388" s="2">
        <v>5010</v>
      </c>
      <c r="F388" s="3" t="s">
        <v>2</v>
      </c>
      <c r="G388" s="3" t="s">
        <v>1</v>
      </c>
      <c r="H388" s="3" t="s">
        <v>28</v>
      </c>
      <c r="I388" s="2">
        <v>2014</v>
      </c>
      <c r="J388" s="2">
        <v>620</v>
      </c>
      <c r="K388" s="2">
        <v>100</v>
      </c>
      <c r="L388" s="2">
        <v>0.7</v>
      </c>
      <c r="M388" s="1">
        <v>2.15</v>
      </c>
      <c r="N388" s="1">
        <v>2.6999999999999999E-5</v>
      </c>
      <c r="O388" s="1">
        <v>8.9999999999999993E-3</v>
      </c>
      <c r="P388" s="1">
        <v>3.9999999999999998E-7</v>
      </c>
      <c r="Q388" s="1">
        <v>0.106859107687553</v>
      </c>
      <c r="R388" s="1">
        <v>4.8987651702609098E-4</v>
      </c>
    </row>
    <row r="389" spans="1:18" s="5" customFormat="1" x14ac:dyDescent="0.25">
      <c r="A389" s="2">
        <v>2014</v>
      </c>
      <c r="B389" s="2">
        <v>1854</v>
      </c>
      <c r="C389" s="3" t="s">
        <v>9</v>
      </c>
      <c r="D389" s="4">
        <v>42087</v>
      </c>
      <c r="E389" s="2">
        <v>4984</v>
      </c>
      <c r="F389" s="3" t="s">
        <v>5</v>
      </c>
      <c r="G389" s="3" t="s">
        <v>1</v>
      </c>
      <c r="H389" s="3" t="s">
        <v>4</v>
      </c>
      <c r="I389" s="2">
        <v>1975</v>
      </c>
      <c r="J389" s="2">
        <v>400</v>
      </c>
      <c r="K389" s="2">
        <v>163</v>
      </c>
      <c r="L389" s="2">
        <v>0.7</v>
      </c>
      <c r="M389" s="1">
        <v>11.16</v>
      </c>
      <c r="N389" s="1">
        <v>2.5999999999999998E-4</v>
      </c>
      <c r="O389" s="1">
        <v>0.39600000000000002</v>
      </c>
      <c r="P389" s="1">
        <v>2.8799999999999999E-5</v>
      </c>
      <c r="Q389" s="1">
        <v>0.71840738792381698</v>
      </c>
      <c r="R389" s="1">
        <v>3.7308887662422303E-2</v>
      </c>
    </row>
    <row r="390" spans="1:18" s="5" customFormat="1" x14ac:dyDescent="0.25">
      <c r="A390" s="2">
        <v>2014</v>
      </c>
      <c r="B390" s="2">
        <v>1854</v>
      </c>
      <c r="C390" s="3" t="s">
        <v>9</v>
      </c>
      <c r="D390" s="4">
        <v>42087</v>
      </c>
      <c r="E390" s="2">
        <v>4985</v>
      </c>
      <c r="F390" s="3" t="s">
        <v>2</v>
      </c>
      <c r="G390" s="3" t="s">
        <v>1</v>
      </c>
      <c r="H390" s="3" t="s">
        <v>28</v>
      </c>
      <c r="I390" s="2">
        <v>2014</v>
      </c>
      <c r="J390" s="2">
        <v>400</v>
      </c>
      <c r="K390" s="2">
        <v>115</v>
      </c>
      <c r="L390" s="2">
        <v>0.7</v>
      </c>
      <c r="M390" s="1">
        <v>2.15</v>
      </c>
      <c r="N390" s="1">
        <v>2.6999999999999999E-5</v>
      </c>
      <c r="O390" s="1">
        <v>8.9999999999999993E-3</v>
      </c>
      <c r="P390" s="1">
        <v>3.9999999999999998E-7</v>
      </c>
      <c r="Q390" s="1">
        <v>7.8228397117693096E-2</v>
      </c>
      <c r="R390" s="1">
        <v>3.4783948682961499E-4</v>
      </c>
    </row>
    <row r="391" spans="1:18" s="5" customFormat="1" x14ac:dyDescent="0.25">
      <c r="A391" s="2">
        <v>2015</v>
      </c>
      <c r="B391" s="2">
        <v>1855</v>
      </c>
      <c r="C391" s="3" t="s">
        <v>10</v>
      </c>
      <c r="D391" s="4">
        <v>42313</v>
      </c>
      <c r="E391" s="2">
        <v>5266</v>
      </c>
      <c r="F391" s="3" t="s">
        <v>5</v>
      </c>
      <c r="G391" s="3" t="s">
        <v>1</v>
      </c>
      <c r="H391" s="3" t="s">
        <v>4</v>
      </c>
      <c r="I391" s="2">
        <v>1995</v>
      </c>
      <c r="J391" s="2">
        <v>500</v>
      </c>
      <c r="K391" s="2">
        <v>114</v>
      </c>
      <c r="L391" s="2">
        <v>0.7</v>
      </c>
      <c r="M391" s="1">
        <v>8.17</v>
      </c>
      <c r="N391" s="1">
        <v>1.9000000000000001E-4</v>
      </c>
      <c r="O391" s="1">
        <v>0.47899999999999998</v>
      </c>
      <c r="P391" s="1">
        <v>3.6100000000000003E-5</v>
      </c>
      <c r="Q391" s="1">
        <v>0.45960648023685402</v>
      </c>
      <c r="R391" s="1">
        <v>4.0119905972421398E-2</v>
      </c>
    </row>
    <row r="392" spans="1:18" s="5" customFormat="1" x14ac:dyDescent="0.25">
      <c r="A392" s="2">
        <v>2015</v>
      </c>
      <c r="B392" s="2">
        <v>1855</v>
      </c>
      <c r="C392" s="3" t="s">
        <v>10</v>
      </c>
      <c r="D392" s="4">
        <v>42313</v>
      </c>
      <c r="E392" s="2">
        <v>5267</v>
      </c>
      <c r="F392" s="3" t="s">
        <v>2</v>
      </c>
      <c r="G392" s="3" t="s">
        <v>1</v>
      </c>
      <c r="H392" s="3" t="s">
        <v>13</v>
      </c>
      <c r="I392" s="2">
        <v>2014</v>
      </c>
      <c r="J392" s="2">
        <v>500</v>
      </c>
      <c r="K392" s="2">
        <v>108</v>
      </c>
      <c r="L392" s="2">
        <v>0.7</v>
      </c>
      <c r="M392" s="1">
        <v>2.3199999999999998</v>
      </c>
      <c r="N392" s="1">
        <v>3.0000000000000001E-5</v>
      </c>
      <c r="O392" s="1">
        <v>0.112</v>
      </c>
      <c r="P392" s="1">
        <v>7.9999999999999996E-6</v>
      </c>
      <c r="Q392" s="1">
        <v>9.9791662106730503E-2</v>
      </c>
      <c r="R392" s="1">
        <v>5.5000000482761501E-3</v>
      </c>
    </row>
    <row r="393" spans="1:18" s="5" customFormat="1" x14ac:dyDescent="0.25">
      <c r="A393" s="2">
        <v>2015</v>
      </c>
      <c r="B393" s="2">
        <v>1856</v>
      </c>
      <c r="C393" s="3" t="s">
        <v>10</v>
      </c>
      <c r="D393" s="4">
        <v>42313</v>
      </c>
      <c r="E393" s="2">
        <v>5264</v>
      </c>
      <c r="F393" s="3" t="s">
        <v>5</v>
      </c>
      <c r="G393" s="3" t="s">
        <v>1</v>
      </c>
      <c r="H393" s="3" t="s">
        <v>4</v>
      </c>
      <c r="I393" s="2">
        <v>1987</v>
      </c>
      <c r="J393" s="2">
        <v>300</v>
      </c>
      <c r="K393" s="2">
        <v>97</v>
      </c>
      <c r="L393" s="2">
        <v>0.7</v>
      </c>
      <c r="M393" s="1">
        <v>12.09</v>
      </c>
      <c r="N393" s="1">
        <v>2.7999999999999998E-4</v>
      </c>
      <c r="O393" s="1">
        <v>0.60499999999999998</v>
      </c>
      <c r="P393" s="1">
        <v>4.3999999999999999E-5</v>
      </c>
      <c r="Q393" s="1">
        <v>0.33370694385002497</v>
      </c>
      <c r="R393" s="1">
        <v>2.33653241808277E-2</v>
      </c>
    </row>
    <row r="394" spans="1:18" s="5" customFormat="1" x14ac:dyDescent="0.25">
      <c r="A394" s="2">
        <v>2015</v>
      </c>
      <c r="B394" s="2">
        <v>1856</v>
      </c>
      <c r="C394" s="3" t="s">
        <v>10</v>
      </c>
      <c r="D394" s="4">
        <v>42313</v>
      </c>
      <c r="E394" s="2">
        <v>5265</v>
      </c>
      <c r="F394" s="3" t="s">
        <v>2</v>
      </c>
      <c r="G394" s="3" t="s">
        <v>1</v>
      </c>
      <c r="H394" s="3" t="s">
        <v>28</v>
      </c>
      <c r="I394" s="2">
        <v>2014</v>
      </c>
      <c r="J394" s="2">
        <v>300</v>
      </c>
      <c r="K394" s="2">
        <v>99</v>
      </c>
      <c r="L394" s="2">
        <v>0.7</v>
      </c>
      <c r="M394" s="1">
        <v>2.15</v>
      </c>
      <c r="N394" s="1">
        <v>2.6999999999999999E-5</v>
      </c>
      <c r="O394" s="1">
        <v>8.9999999999999993E-3</v>
      </c>
      <c r="P394" s="1">
        <v>8.9999999999999996E-7</v>
      </c>
      <c r="Q394" s="1">
        <v>5.0198959665518503E-2</v>
      </c>
      <c r="R394" s="1">
        <v>2.3718748622240601E-4</v>
      </c>
    </row>
    <row r="395" spans="1:18" s="5" customFormat="1" x14ac:dyDescent="0.25">
      <c r="A395" s="2">
        <v>2015</v>
      </c>
      <c r="B395" s="2">
        <v>1857</v>
      </c>
      <c r="C395" s="3" t="s">
        <v>10</v>
      </c>
      <c r="D395" s="4">
        <v>42286</v>
      </c>
      <c r="E395" s="2">
        <v>5262</v>
      </c>
      <c r="F395" s="3" t="s">
        <v>5</v>
      </c>
      <c r="G395" s="3" t="s">
        <v>1</v>
      </c>
      <c r="H395" s="3" t="s">
        <v>4</v>
      </c>
      <c r="I395" s="2">
        <v>1963</v>
      </c>
      <c r="J395" s="2">
        <v>150</v>
      </c>
      <c r="K395" s="2">
        <v>100</v>
      </c>
      <c r="L395" s="2">
        <v>0.7</v>
      </c>
      <c r="M395" s="1">
        <v>12.09</v>
      </c>
      <c r="N395" s="1">
        <v>2.7999999999999998E-4</v>
      </c>
      <c r="O395" s="1">
        <v>0.60499999999999998</v>
      </c>
      <c r="P395" s="1">
        <v>4.3999999999999999E-5</v>
      </c>
      <c r="Q395" s="1">
        <v>0.167638888540141</v>
      </c>
      <c r="R395" s="1">
        <v>1.1356481542847499E-2</v>
      </c>
    </row>
    <row r="396" spans="1:18" s="5" customFormat="1" x14ac:dyDescent="0.25">
      <c r="A396" s="2">
        <v>2015</v>
      </c>
      <c r="B396" s="2">
        <v>1857</v>
      </c>
      <c r="C396" s="3" t="s">
        <v>10</v>
      </c>
      <c r="D396" s="4">
        <v>42286</v>
      </c>
      <c r="E396" s="2">
        <v>5263</v>
      </c>
      <c r="F396" s="3" t="s">
        <v>2</v>
      </c>
      <c r="G396" s="3" t="s">
        <v>1</v>
      </c>
      <c r="H396" s="3" t="s">
        <v>0</v>
      </c>
      <c r="I396" s="2">
        <v>2015</v>
      </c>
      <c r="J396" s="2">
        <v>150</v>
      </c>
      <c r="K396" s="2">
        <v>115</v>
      </c>
      <c r="L396" s="2">
        <v>0.7</v>
      </c>
      <c r="M396" s="1">
        <v>2.3199999999999998</v>
      </c>
      <c r="N396" s="1">
        <v>3.0000000000000001E-5</v>
      </c>
      <c r="O396" s="1">
        <v>0.112</v>
      </c>
      <c r="P396" s="1">
        <v>7.9999999999999996E-6</v>
      </c>
      <c r="Q396" s="1">
        <v>3.11791073692031E-2</v>
      </c>
      <c r="R396" s="1">
        <v>1.57060187091726E-3</v>
      </c>
    </row>
    <row r="397" spans="1:18" s="5" customFormat="1" x14ac:dyDescent="0.25">
      <c r="A397" s="2">
        <v>2014</v>
      </c>
      <c r="B397" s="2">
        <v>1858</v>
      </c>
      <c r="C397" s="3" t="s">
        <v>10</v>
      </c>
      <c r="D397" s="4">
        <v>42303</v>
      </c>
      <c r="E397" s="2">
        <v>5282</v>
      </c>
      <c r="F397" s="3" t="s">
        <v>5</v>
      </c>
      <c r="G397" s="3" t="s">
        <v>1</v>
      </c>
      <c r="H397" s="3" t="s">
        <v>4</v>
      </c>
      <c r="I397" s="2">
        <v>1996</v>
      </c>
      <c r="J397" s="2">
        <v>600</v>
      </c>
      <c r="K397" s="2">
        <v>60</v>
      </c>
      <c r="L397" s="2">
        <v>0.7</v>
      </c>
      <c r="M397" s="1">
        <v>8.17</v>
      </c>
      <c r="N397" s="1">
        <v>1.9000000000000001E-4</v>
      </c>
      <c r="O397" s="1">
        <v>0.47899999999999998</v>
      </c>
      <c r="P397" s="1">
        <v>3.6100000000000003E-5</v>
      </c>
      <c r="Q397" s="1">
        <v>0.29027777699169699</v>
      </c>
      <c r="R397" s="1">
        <v>2.5338887982581899E-2</v>
      </c>
    </row>
    <row r="398" spans="1:18" s="5" customFormat="1" x14ac:dyDescent="0.25">
      <c r="A398" s="2">
        <v>2014</v>
      </c>
      <c r="B398" s="2">
        <v>1858</v>
      </c>
      <c r="C398" s="3" t="s">
        <v>10</v>
      </c>
      <c r="D398" s="4">
        <v>42303</v>
      </c>
      <c r="E398" s="2">
        <v>5283</v>
      </c>
      <c r="F398" s="3" t="s">
        <v>2</v>
      </c>
      <c r="G398" s="3" t="s">
        <v>1</v>
      </c>
      <c r="H398" s="3" t="s">
        <v>0</v>
      </c>
      <c r="I398" s="2">
        <v>2014</v>
      </c>
      <c r="J398" s="2">
        <v>600</v>
      </c>
      <c r="K398" s="2">
        <v>71</v>
      </c>
      <c r="L398" s="2">
        <v>0.7</v>
      </c>
      <c r="M398" s="1">
        <v>2.74</v>
      </c>
      <c r="N398" s="1">
        <v>3.6000000000000001E-5</v>
      </c>
      <c r="O398" s="1">
        <v>8.9999999999999993E-3</v>
      </c>
      <c r="P398" s="1">
        <v>8.9999999999999996E-7</v>
      </c>
      <c r="Q398" s="1">
        <v>9.3614813659606805E-2</v>
      </c>
      <c r="R398" s="1">
        <v>3.8458331158271501E-4</v>
      </c>
    </row>
    <row r="399" spans="1:18" s="5" customFormat="1" x14ac:dyDescent="0.25">
      <c r="A399" s="2">
        <v>2014</v>
      </c>
      <c r="B399" s="2">
        <v>1859</v>
      </c>
      <c r="C399" s="3" t="s">
        <v>10</v>
      </c>
      <c r="D399" s="4">
        <v>42286</v>
      </c>
      <c r="E399" s="2">
        <v>5274</v>
      </c>
      <c r="F399" s="3" t="s">
        <v>5</v>
      </c>
      <c r="G399" s="3" t="s">
        <v>1</v>
      </c>
      <c r="H399" s="3" t="s">
        <v>4</v>
      </c>
      <c r="I399" s="2">
        <v>1986</v>
      </c>
      <c r="J399" s="2">
        <v>500</v>
      </c>
      <c r="K399" s="2">
        <v>82</v>
      </c>
      <c r="L399" s="2">
        <v>0.7</v>
      </c>
      <c r="M399" s="1">
        <v>12.09</v>
      </c>
      <c r="N399" s="1">
        <v>2.7999999999999998E-4</v>
      </c>
      <c r="O399" s="1">
        <v>0.60499999999999998</v>
      </c>
      <c r="P399" s="1">
        <v>4.3999999999999999E-5</v>
      </c>
      <c r="Q399" s="1">
        <v>0.488773147490699</v>
      </c>
      <c r="R399" s="1">
        <v>3.58433643209898E-2</v>
      </c>
    </row>
    <row r="400" spans="1:18" s="5" customFormat="1" x14ac:dyDescent="0.25">
      <c r="A400" s="2">
        <v>2014</v>
      </c>
      <c r="B400" s="2">
        <v>1859</v>
      </c>
      <c r="C400" s="3" t="s">
        <v>10</v>
      </c>
      <c r="D400" s="4">
        <v>42286</v>
      </c>
      <c r="E400" s="2">
        <v>5275</v>
      </c>
      <c r="F400" s="3" t="s">
        <v>2</v>
      </c>
      <c r="G400" s="3" t="s">
        <v>1</v>
      </c>
      <c r="H400" s="3" t="s">
        <v>0</v>
      </c>
      <c r="I400" s="2">
        <v>2015</v>
      </c>
      <c r="J400" s="2">
        <v>500</v>
      </c>
      <c r="K400" s="2">
        <v>100</v>
      </c>
      <c r="L400" s="2">
        <v>0.7</v>
      </c>
      <c r="M400" s="1">
        <v>2.3199999999999998</v>
      </c>
      <c r="N400" s="1">
        <v>3.0000000000000001E-5</v>
      </c>
      <c r="O400" s="1">
        <v>0.112</v>
      </c>
      <c r="P400" s="1">
        <v>7.9999999999999996E-6</v>
      </c>
      <c r="Q400" s="1">
        <v>9.2399687135861594E-2</v>
      </c>
      <c r="R400" s="1">
        <v>5.0925926372927298E-3</v>
      </c>
    </row>
    <row r="401" spans="1:18" s="5" customFormat="1" x14ac:dyDescent="0.25">
      <c r="A401" s="2">
        <v>2014</v>
      </c>
      <c r="B401" s="2">
        <v>1860</v>
      </c>
      <c r="C401" s="3" t="s">
        <v>10</v>
      </c>
      <c r="D401" s="4">
        <v>42303</v>
      </c>
      <c r="E401" s="2">
        <v>5280</v>
      </c>
      <c r="F401" s="3" t="s">
        <v>5</v>
      </c>
      <c r="G401" s="3" t="s">
        <v>1</v>
      </c>
      <c r="H401" s="3" t="s">
        <v>4</v>
      </c>
      <c r="I401" s="2">
        <v>1980</v>
      </c>
      <c r="J401" s="2">
        <v>500</v>
      </c>
      <c r="K401" s="2">
        <v>60</v>
      </c>
      <c r="L401" s="2">
        <v>0.7</v>
      </c>
      <c r="M401" s="1">
        <v>12.09</v>
      </c>
      <c r="N401" s="1">
        <v>2.7999999999999998E-4</v>
      </c>
      <c r="O401" s="1">
        <v>0.60499999999999998</v>
      </c>
      <c r="P401" s="1">
        <v>4.3999999999999999E-5</v>
      </c>
      <c r="Q401" s="1">
        <v>0.35763888840782898</v>
      </c>
      <c r="R401" s="1">
        <v>2.6226851942187698E-2</v>
      </c>
    </row>
    <row r="402" spans="1:18" s="5" customFormat="1" x14ac:dyDescent="0.25">
      <c r="A402" s="2">
        <v>2014</v>
      </c>
      <c r="B402" s="2">
        <v>1860</v>
      </c>
      <c r="C402" s="3" t="s">
        <v>10</v>
      </c>
      <c r="D402" s="4">
        <v>42303</v>
      </c>
      <c r="E402" s="2">
        <v>5281</v>
      </c>
      <c r="F402" s="3" t="s">
        <v>2</v>
      </c>
      <c r="G402" s="3" t="s">
        <v>1</v>
      </c>
      <c r="H402" s="3" t="s">
        <v>0</v>
      </c>
      <c r="I402" s="2">
        <v>2015</v>
      </c>
      <c r="J402" s="2">
        <v>500</v>
      </c>
      <c r="K402" s="2">
        <v>75</v>
      </c>
      <c r="L402" s="2">
        <v>0.7</v>
      </c>
      <c r="M402" s="1">
        <v>0.26</v>
      </c>
      <c r="N402" s="1">
        <v>3.4999999999999999E-6</v>
      </c>
      <c r="O402" s="1">
        <v>8.9999999999999993E-3</v>
      </c>
      <c r="P402" s="1">
        <v>8.9999999999999996E-7</v>
      </c>
      <c r="Q402" s="1">
        <v>7.7763306136136804E-3</v>
      </c>
      <c r="R402" s="1">
        <v>3.2552081477023499E-4</v>
      </c>
    </row>
    <row r="403" spans="1:18" s="5" customFormat="1" x14ac:dyDescent="0.25">
      <c r="A403" s="2">
        <v>2014</v>
      </c>
      <c r="B403" s="2">
        <v>1861</v>
      </c>
      <c r="C403" s="3" t="s">
        <v>10</v>
      </c>
      <c r="D403" s="4">
        <v>42304</v>
      </c>
      <c r="E403" s="2">
        <v>5272</v>
      </c>
      <c r="F403" s="3" t="s">
        <v>5</v>
      </c>
      <c r="G403" s="3" t="s">
        <v>1</v>
      </c>
      <c r="H403" s="3" t="s">
        <v>4</v>
      </c>
      <c r="I403" s="2">
        <v>1994</v>
      </c>
      <c r="J403" s="2">
        <v>900</v>
      </c>
      <c r="K403" s="2">
        <v>135</v>
      </c>
      <c r="L403" s="2">
        <v>0.7</v>
      </c>
      <c r="M403" s="1">
        <v>7.6</v>
      </c>
      <c r="N403" s="1">
        <v>1.8000000000000001E-4</v>
      </c>
      <c r="O403" s="1">
        <v>0.27400000000000002</v>
      </c>
      <c r="P403" s="1">
        <v>1.9899999999999999E-5</v>
      </c>
      <c r="Q403" s="1">
        <v>0.91499997854681803</v>
      </c>
      <c r="R403" s="1">
        <v>4.8074998774442303E-2</v>
      </c>
    </row>
    <row r="404" spans="1:18" s="5" customFormat="1" x14ac:dyDescent="0.25">
      <c r="A404" s="2">
        <v>2014</v>
      </c>
      <c r="B404" s="2">
        <v>1861</v>
      </c>
      <c r="C404" s="3" t="s">
        <v>10</v>
      </c>
      <c r="D404" s="4">
        <v>42304</v>
      </c>
      <c r="E404" s="2">
        <v>5273</v>
      </c>
      <c r="F404" s="3" t="s">
        <v>2</v>
      </c>
      <c r="G404" s="3" t="s">
        <v>1</v>
      </c>
      <c r="H404" s="3" t="s">
        <v>28</v>
      </c>
      <c r="I404" s="2">
        <v>2014</v>
      </c>
      <c r="J404" s="2">
        <v>900</v>
      </c>
      <c r="K404" s="2">
        <v>148</v>
      </c>
      <c r="L404" s="2">
        <v>0.7</v>
      </c>
      <c r="M404" s="1">
        <v>2.15</v>
      </c>
      <c r="N404" s="1">
        <v>2.6999999999999999E-5</v>
      </c>
      <c r="O404" s="1">
        <v>8.9999999999999993E-3</v>
      </c>
      <c r="P404" s="1">
        <v>3.9999999999999998E-7</v>
      </c>
      <c r="Q404" s="1">
        <v>0.23345972806913201</v>
      </c>
      <c r="R404" s="1">
        <v>1.10999994343953E-3</v>
      </c>
    </row>
    <row r="405" spans="1:18" s="5" customFormat="1" x14ac:dyDescent="0.25">
      <c r="A405" s="2">
        <v>2014</v>
      </c>
      <c r="B405" s="2">
        <v>1862</v>
      </c>
      <c r="C405" s="3" t="s">
        <v>10</v>
      </c>
      <c r="D405" s="4">
        <v>42311</v>
      </c>
      <c r="E405" s="2">
        <v>5276</v>
      </c>
      <c r="F405" s="3" t="s">
        <v>5</v>
      </c>
      <c r="G405" s="3" t="s">
        <v>1</v>
      </c>
      <c r="H405" s="3" t="s">
        <v>4</v>
      </c>
      <c r="I405" s="2">
        <v>1995</v>
      </c>
      <c r="J405" s="2">
        <v>500</v>
      </c>
      <c r="K405" s="2">
        <v>110</v>
      </c>
      <c r="L405" s="2">
        <v>0.7</v>
      </c>
      <c r="M405" s="1">
        <v>8.17</v>
      </c>
      <c r="N405" s="1">
        <v>1.9000000000000001E-4</v>
      </c>
      <c r="O405" s="1">
        <v>0.47899999999999998</v>
      </c>
      <c r="P405" s="1">
        <v>3.6100000000000003E-5</v>
      </c>
      <c r="Q405" s="1">
        <v>0.44347993707064798</v>
      </c>
      <c r="R405" s="1">
        <v>3.87121899733891E-2</v>
      </c>
    </row>
    <row r="406" spans="1:18" s="5" customFormat="1" x14ac:dyDescent="0.25">
      <c r="A406" s="2">
        <v>2014</v>
      </c>
      <c r="B406" s="2">
        <v>1862</v>
      </c>
      <c r="C406" s="3" t="s">
        <v>10</v>
      </c>
      <c r="D406" s="4">
        <v>42311</v>
      </c>
      <c r="E406" s="2">
        <v>5277</v>
      </c>
      <c r="F406" s="3" t="s">
        <v>2</v>
      </c>
      <c r="G406" s="3" t="s">
        <v>1</v>
      </c>
      <c r="H406" s="3" t="s">
        <v>28</v>
      </c>
      <c r="I406" s="2">
        <v>2014</v>
      </c>
      <c r="J406" s="2">
        <v>500</v>
      </c>
      <c r="K406" s="2">
        <v>125</v>
      </c>
      <c r="L406" s="2">
        <v>0.7</v>
      </c>
      <c r="M406" s="1">
        <v>2.15</v>
      </c>
      <c r="N406" s="1">
        <v>2.6999999999999999E-5</v>
      </c>
      <c r="O406" s="1">
        <v>8.9999999999999993E-3</v>
      </c>
      <c r="P406" s="1">
        <v>3.9999999999999998E-7</v>
      </c>
      <c r="Q406" s="1">
        <v>0.10693962469702099</v>
      </c>
      <c r="R406" s="1">
        <v>4.8225306008665698E-4</v>
      </c>
    </row>
    <row r="407" spans="1:18" s="5" customFormat="1" x14ac:dyDescent="0.25">
      <c r="A407" s="2">
        <v>2014</v>
      </c>
      <c r="B407" s="2">
        <v>1863</v>
      </c>
      <c r="C407" s="3" t="s">
        <v>10</v>
      </c>
      <c r="D407" s="4">
        <v>42303</v>
      </c>
      <c r="E407" s="2">
        <v>5278</v>
      </c>
      <c r="F407" s="3" t="s">
        <v>5</v>
      </c>
      <c r="G407" s="3" t="s">
        <v>1</v>
      </c>
      <c r="H407" s="3" t="s">
        <v>8</v>
      </c>
      <c r="I407" s="2">
        <v>2000</v>
      </c>
      <c r="J407" s="2">
        <v>500</v>
      </c>
      <c r="K407" s="2">
        <v>126</v>
      </c>
      <c r="L407" s="2">
        <v>0.7</v>
      </c>
      <c r="M407" s="1">
        <v>6.54</v>
      </c>
      <c r="N407" s="1">
        <v>1.4999999999999999E-4</v>
      </c>
      <c r="O407" s="1">
        <v>0.30399999999999999</v>
      </c>
      <c r="P407" s="1">
        <v>2.2099999999999998E-5</v>
      </c>
      <c r="Q407" s="1">
        <v>0.387187494842058</v>
      </c>
      <c r="R407" s="1">
        <v>2.4983679245878299E-2</v>
      </c>
    </row>
    <row r="408" spans="1:18" s="5" customFormat="1" x14ac:dyDescent="0.25">
      <c r="A408" s="2">
        <v>2014</v>
      </c>
      <c r="B408" s="2">
        <v>1863</v>
      </c>
      <c r="C408" s="3" t="s">
        <v>10</v>
      </c>
      <c r="D408" s="4">
        <v>42303</v>
      </c>
      <c r="E408" s="2">
        <v>5279</v>
      </c>
      <c r="F408" s="3" t="s">
        <v>2</v>
      </c>
      <c r="G408" s="3" t="s">
        <v>1</v>
      </c>
      <c r="H408" s="3" t="s">
        <v>28</v>
      </c>
      <c r="I408" s="2">
        <v>2014</v>
      </c>
      <c r="J408" s="2">
        <v>500</v>
      </c>
      <c r="K408" s="2">
        <v>125</v>
      </c>
      <c r="L408" s="2">
        <v>0.7</v>
      </c>
      <c r="M408" s="1">
        <v>2.15</v>
      </c>
      <c r="N408" s="1">
        <v>2.6999999999999999E-5</v>
      </c>
      <c r="O408" s="1">
        <v>8.9999999999999993E-3</v>
      </c>
      <c r="P408" s="1">
        <v>3.9999999999999998E-7</v>
      </c>
      <c r="Q408" s="1">
        <v>0.10693962469702099</v>
      </c>
      <c r="R408" s="1">
        <v>4.8225306008665698E-4</v>
      </c>
    </row>
    <row r="409" spans="1:18" s="5" customFormat="1" x14ac:dyDescent="0.25">
      <c r="A409" s="2">
        <v>2014</v>
      </c>
      <c r="B409" s="2">
        <v>1864</v>
      </c>
      <c r="C409" s="3" t="s">
        <v>10</v>
      </c>
      <c r="D409" s="4">
        <v>42226</v>
      </c>
      <c r="E409" s="2">
        <v>5270</v>
      </c>
      <c r="F409" s="3" t="s">
        <v>5</v>
      </c>
      <c r="G409" s="3" t="s">
        <v>1</v>
      </c>
      <c r="H409" s="3" t="s">
        <v>4</v>
      </c>
      <c r="I409" s="2">
        <v>1990</v>
      </c>
      <c r="J409" s="2">
        <v>400</v>
      </c>
      <c r="K409" s="2">
        <v>90</v>
      </c>
      <c r="L409" s="2">
        <v>0.7</v>
      </c>
      <c r="M409" s="1">
        <v>8.17</v>
      </c>
      <c r="N409" s="1">
        <v>1.9000000000000001E-4</v>
      </c>
      <c r="O409" s="1">
        <v>0.47899999999999998</v>
      </c>
      <c r="P409" s="1">
        <v>3.6100000000000003E-5</v>
      </c>
      <c r="Q409" s="1">
        <v>0.28816666584860301</v>
      </c>
      <c r="R409" s="1">
        <v>2.4937776896114799E-2</v>
      </c>
    </row>
    <row r="410" spans="1:18" s="5" customFormat="1" x14ac:dyDescent="0.25">
      <c r="A410" s="2">
        <v>2014</v>
      </c>
      <c r="B410" s="2">
        <v>1864</v>
      </c>
      <c r="C410" s="3" t="s">
        <v>10</v>
      </c>
      <c r="D410" s="4">
        <v>42226</v>
      </c>
      <c r="E410" s="2">
        <v>5271</v>
      </c>
      <c r="F410" s="3" t="s">
        <v>2</v>
      </c>
      <c r="G410" s="3" t="s">
        <v>1</v>
      </c>
      <c r="H410" s="3" t="s">
        <v>13</v>
      </c>
      <c r="I410" s="2">
        <v>2015</v>
      </c>
      <c r="J410" s="2">
        <v>400</v>
      </c>
      <c r="K410" s="2">
        <v>102</v>
      </c>
      <c r="L410" s="2">
        <v>0.7</v>
      </c>
      <c r="M410" s="1">
        <v>2.3199999999999998</v>
      </c>
      <c r="N410" s="1">
        <v>3.0000000000000001E-5</v>
      </c>
      <c r="O410" s="1">
        <v>0.112</v>
      </c>
      <c r="P410" s="1">
        <v>7.9999999999999996E-6</v>
      </c>
      <c r="Q410" s="1">
        <v>7.4925922500612099E-2</v>
      </c>
      <c r="R410" s="1">
        <v>4.0296296685673801E-3</v>
      </c>
    </row>
    <row r="411" spans="1:18" s="5" customFormat="1" x14ac:dyDescent="0.25">
      <c r="A411" s="2">
        <v>2015</v>
      </c>
      <c r="B411" s="2">
        <v>1865</v>
      </c>
      <c r="C411" s="3" t="s">
        <v>10</v>
      </c>
      <c r="D411" s="4">
        <v>42333</v>
      </c>
      <c r="E411" s="2">
        <v>5344</v>
      </c>
      <c r="F411" s="3" t="s">
        <v>5</v>
      </c>
      <c r="G411" s="3" t="s">
        <v>1</v>
      </c>
      <c r="H411" s="3" t="s">
        <v>4</v>
      </c>
      <c r="I411" s="2">
        <v>1971</v>
      </c>
      <c r="J411" s="2">
        <v>150</v>
      </c>
      <c r="K411" s="2">
        <v>114</v>
      </c>
      <c r="L411" s="2">
        <v>0.7</v>
      </c>
      <c r="M411" s="1">
        <v>12.09</v>
      </c>
      <c r="N411" s="1">
        <v>2.7999999999999998E-4</v>
      </c>
      <c r="O411" s="1">
        <v>0.60499999999999998</v>
      </c>
      <c r="P411" s="1">
        <v>4.3999999999999999E-5</v>
      </c>
      <c r="Q411" s="1">
        <v>0.186674999559517</v>
      </c>
      <c r="R411" s="1">
        <v>1.2249722298602401E-2</v>
      </c>
    </row>
    <row r="412" spans="1:18" s="5" customFormat="1" x14ac:dyDescent="0.25">
      <c r="A412" s="2">
        <v>2015</v>
      </c>
      <c r="B412" s="2">
        <v>1865</v>
      </c>
      <c r="C412" s="3" t="s">
        <v>10</v>
      </c>
      <c r="D412" s="4">
        <v>42333</v>
      </c>
      <c r="E412" s="2">
        <v>5345</v>
      </c>
      <c r="F412" s="3" t="s">
        <v>2</v>
      </c>
      <c r="G412" s="3" t="s">
        <v>1</v>
      </c>
      <c r="H412" s="3" t="s">
        <v>0</v>
      </c>
      <c r="I412" s="2">
        <v>2015</v>
      </c>
      <c r="J412" s="2">
        <v>150</v>
      </c>
      <c r="K412" s="2">
        <v>105</v>
      </c>
      <c r="L412" s="2">
        <v>0.7</v>
      </c>
      <c r="M412" s="1">
        <v>0.26</v>
      </c>
      <c r="N412" s="1">
        <v>3.9999999999999998E-6</v>
      </c>
      <c r="O412" s="1">
        <v>8.9999999999999993E-3</v>
      </c>
      <c r="P412" s="1">
        <v>3.9999999999999998E-7</v>
      </c>
      <c r="Q412" s="1">
        <v>3.1961803851349598E-3</v>
      </c>
      <c r="R412" s="1">
        <v>1.13020826742853E-4</v>
      </c>
    </row>
    <row r="413" spans="1:18" s="5" customFormat="1" x14ac:dyDescent="0.25">
      <c r="A413" s="2">
        <v>2015</v>
      </c>
      <c r="B413" s="2">
        <v>1866</v>
      </c>
      <c r="C413" s="3" t="s">
        <v>10</v>
      </c>
      <c r="D413" s="4">
        <v>42290</v>
      </c>
      <c r="E413" s="2">
        <v>5342</v>
      </c>
      <c r="F413" s="3" t="s">
        <v>5</v>
      </c>
      <c r="G413" s="3" t="s">
        <v>1</v>
      </c>
      <c r="H413" s="3" t="s">
        <v>4</v>
      </c>
      <c r="I413" s="2">
        <v>1962</v>
      </c>
      <c r="J413" s="2">
        <v>200</v>
      </c>
      <c r="K413" s="2">
        <v>76</v>
      </c>
      <c r="L413" s="2">
        <v>0.7</v>
      </c>
      <c r="M413" s="1">
        <v>12.09</v>
      </c>
      <c r="N413" s="1">
        <v>2.7999999999999998E-4</v>
      </c>
      <c r="O413" s="1">
        <v>0.60499999999999998</v>
      </c>
      <c r="P413" s="1">
        <v>4.3999999999999999E-5</v>
      </c>
      <c r="Q413" s="1">
        <v>0.17989012320033901</v>
      </c>
      <c r="R413" s="1">
        <v>1.30818518995251E-2</v>
      </c>
    </row>
    <row r="414" spans="1:18" s="5" customFormat="1" x14ac:dyDescent="0.25">
      <c r="A414" s="2">
        <v>2015</v>
      </c>
      <c r="B414" s="2">
        <v>1866</v>
      </c>
      <c r="C414" s="3" t="s">
        <v>10</v>
      </c>
      <c r="D414" s="4">
        <v>42290</v>
      </c>
      <c r="E414" s="2">
        <v>5343</v>
      </c>
      <c r="F414" s="3" t="s">
        <v>2</v>
      </c>
      <c r="G414" s="3" t="s">
        <v>1</v>
      </c>
      <c r="H414" s="3" t="s">
        <v>13</v>
      </c>
      <c r="I414" s="2">
        <v>2015</v>
      </c>
      <c r="J414" s="2">
        <v>200</v>
      </c>
      <c r="K414" s="2">
        <v>95</v>
      </c>
      <c r="L414" s="2">
        <v>0.7</v>
      </c>
      <c r="M414" s="1">
        <v>2.74</v>
      </c>
      <c r="N414" s="1">
        <v>3.6000000000000001E-5</v>
      </c>
      <c r="O414" s="1">
        <v>0.112</v>
      </c>
      <c r="P414" s="1">
        <v>7.9999999999999996E-6</v>
      </c>
      <c r="Q414" s="1">
        <v>4.0697530329603999E-2</v>
      </c>
      <c r="R414" s="1">
        <v>1.7592592796854801E-3</v>
      </c>
    </row>
    <row r="415" spans="1:18" s="5" customFormat="1" x14ac:dyDescent="0.25">
      <c r="A415" s="2">
        <v>2015</v>
      </c>
      <c r="B415" s="2">
        <v>1867</v>
      </c>
      <c r="C415" s="3" t="s">
        <v>10</v>
      </c>
      <c r="D415" s="4">
        <v>42292</v>
      </c>
      <c r="E415" s="2">
        <v>5338</v>
      </c>
      <c r="F415" s="3" t="s">
        <v>5</v>
      </c>
      <c r="G415" s="3" t="s">
        <v>1</v>
      </c>
      <c r="H415" s="3" t="s">
        <v>4</v>
      </c>
      <c r="I415" s="2">
        <v>1997</v>
      </c>
      <c r="J415" s="2">
        <v>200</v>
      </c>
      <c r="K415" s="2">
        <v>80</v>
      </c>
      <c r="L415" s="2">
        <v>0.7</v>
      </c>
      <c r="M415" s="1">
        <v>8.17</v>
      </c>
      <c r="N415" s="1">
        <v>1.9000000000000001E-4</v>
      </c>
      <c r="O415" s="1">
        <v>0.47899999999999998</v>
      </c>
      <c r="P415" s="1">
        <v>3.6100000000000003E-5</v>
      </c>
      <c r="Q415" s="1">
        <v>0.111654320375315</v>
      </c>
      <c r="R415" s="1">
        <v>7.9637035035288808E-3</v>
      </c>
    </row>
    <row r="416" spans="1:18" s="5" customFormat="1" x14ac:dyDescent="0.25">
      <c r="A416" s="2">
        <v>2015</v>
      </c>
      <c r="B416" s="2">
        <v>1867</v>
      </c>
      <c r="C416" s="3" t="s">
        <v>10</v>
      </c>
      <c r="D416" s="4">
        <v>42292</v>
      </c>
      <c r="E416" s="2">
        <v>5339</v>
      </c>
      <c r="F416" s="3" t="s">
        <v>2</v>
      </c>
      <c r="G416" s="3" t="s">
        <v>1</v>
      </c>
      <c r="H416" s="3" t="s">
        <v>13</v>
      </c>
      <c r="I416" s="2">
        <v>2014</v>
      </c>
      <c r="J416" s="2">
        <v>200</v>
      </c>
      <c r="K416" s="2">
        <v>85</v>
      </c>
      <c r="L416" s="2">
        <v>0.7</v>
      </c>
      <c r="M416" s="1">
        <v>2.74</v>
      </c>
      <c r="N416" s="1">
        <v>3.6000000000000001E-5</v>
      </c>
      <c r="O416" s="1">
        <v>0.112</v>
      </c>
      <c r="P416" s="1">
        <v>7.9999999999999996E-6</v>
      </c>
      <c r="Q416" s="1">
        <v>3.64135797685931E-2</v>
      </c>
      <c r="R416" s="1">
        <v>1.57407409235017E-3</v>
      </c>
    </row>
    <row r="417" spans="1:18" s="5" customFormat="1" x14ac:dyDescent="0.25">
      <c r="A417" s="2">
        <v>2015</v>
      </c>
      <c r="B417" s="2">
        <v>1868</v>
      </c>
      <c r="C417" s="3" t="s">
        <v>10</v>
      </c>
      <c r="D417" s="4">
        <v>42297</v>
      </c>
      <c r="E417" s="2">
        <v>5336</v>
      </c>
      <c r="F417" s="3" t="s">
        <v>5</v>
      </c>
      <c r="G417" s="3" t="s">
        <v>1</v>
      </c>
      <c r="H417" s="3" t="s">
        <v>4</v>
      </c>
      <c r="I417" s="2">
        <v>1975</v>
      </c>
      <c r="J417" s="2">
        <v>200</v>
      </c>
      <c r="K417" s="2">
        <v>98</v>
      </c>
      <c r="L417" s="2">
        <v>0.7</v>
      </c>
      <c r="M417" s="1">
        <v>12.09</v>
      </c>
      <c r="N417" s="1">
        <v>2.7999999999999998E-4</v>
      </c>
      <c r="O417" s="1">
        <v>0.60499999999999998</v>
      </c>
      <c r="P417" s="1">
        <v>4.3999999999999999E-5</v>
      </c>
      <c r="Q417" s="1">
        <v>0.220953703266451</v>
      </c>
      <c r="R417" s="1">
        <v>1.51385803243378E-2</v>
      </c>
    </row>
    <row r="418" spans="1:18" s="5" customFormat="1" x14ac:dyDescent="0.25">
      <c r="A418" s="2">
        <v>2015</v>
      </c>
      <c r="B418" s="2">
        <v>1868</v>
      </c>
      <c r="C418" s="3" t="s">
        <v>10</v>
      </c>
      <c r="D418" s="4">
        <v>42297</v>
      </c>
      <c r="E418" s="2">
        <v>5337</v>
      </c>
      <c r="F418" s="3" t="s">
        <v>2</v>
      </c>
      <c r="G418" s="3" t="s">
        <v>1</v>
      </c>
      <c r="H418" s="3" t="s">
        <v>28</v>
      </c>
      <c r="I418" s="2">
        <v>2012</v>
      </c>
      <c r="J418" s="2">
        <v>200</v>
      </c>
      <c r="K418" s="2">
        <v>100</v>
      </c>
      <c r="L418" s="2">
        <v>0.7</v>
      </c>
      <c r="M418" s="1">
        <v>2.15</v>
      </c>
      <c r="N418" s="1">
        <v>2.6999999999999999E-5</v>
      </c>
      <c r="O418" s="1">
        <v>8.9999999999999993E-3</v>
      </c>
      <c r="P418" s="1">
        <v>3.9999999999999998E-7</v>
      </c>
      <c r="Q418" s="1">
        <v>3.3595679912636699E-2</v>
      </c>
      <c r="R418" s="1">
        <v>1.4506172001795101E-4</v>
      </c>
    </row>
    <row r="419" spans="1:18" s="5" customFormat="1" x14ac:dyDescent="0.25">
      <c r="A419" s="2">
        <v>2015</v>
      </c>
      <c r="B419" s="2">
        <v>1869</v>
      </c>
      <c r="C419" s="3" t="s">
        <v>10</v>
      </c>
      <c r="D419" s="4">
        <v>42338</v>
      </c>
      <c r="E419" s="2">
        <v>5334</v>
      </c>
      <c r="F419" s="3" t="s">
        <v>5</v>
      </c>
      <c r="G419" s="3" t="s">
        <v>1</v>
      </c>
      <c r="H419" s="3" t="s">
        <v>4</v>
      </c>
      <c r="I419" s="2">
        <v>1989</v>
      </c>
      <c r="J419" s="2">
        <v>600</v>
      </c>
      <c r="K419" s="2">
        <v>96</v>
      </c>
      <c r="L419" s="2">
        <v>0.7</v>
      </c>
      <c r="M419" s="1">
        <v>8.17</v>
      </c>
      <c r="N419" s="1">
        <v>1.9000000000000001E-4</v>
      </c>
      <c r="O419" s="1">
        <v>0.47899999999999998</v>
      </c>
      <c r="P419" s="1">
        <v>3.6100000000000003E-5</v>
      </c>
      <c r="Q419" s="1">
        <v>0.46444444318671502</v>
      </c>
      <c r="R419" s="1">
        <v>4.0542220772131099E-2</v>
      </c>
    </row>
    <row r="420" spans="1:18" s="5" customFormat="1" x14ac:dyDescent="0.25">
      <c r="A420" s="2">
        <v>2015</v>
      </c>
      <c r="B420" s="2">
        <v>1869</v>
      </c>
      <c r="C420" s="3" t="s">
        <v>10</v>
      </c>
      <c r="D420" s="4">
        <v>42338</v>
      </c>
      <c r="E420" s="2">
        <v>5335</v>
      </c>
      <c r="F420" s="3" t="s">
        <v>2</v>
      </c>
      <c r="G420" s="3" t="s">
        <v>1</v>
      </c>
      <c r="H420" s="3" t="s">
        <v>28</v>
      </c>
      <c r="I420" s="2">
        <v>2014</v>
      </c>
      <c r="J420" s="2">
        <v>600</v>
      </c>
      <c r="K420" s="2">
        <v>115</v>
      </c>
      <c r="L420" s="2">
        <v>0.7</v>
      </c>
      <c r="M420" s="1">
        <v>2.15</v>
      </c>
      <c r="N420" s="1">
        <v>2.6999999999999999E-5</v>
      </c>
      <c r="O420" s="1">
        <v>8.9999999999999993E-3</v>
      </c>
      <c r="P420" s="1">
        <v>3.9999999999999998E-7</v>
      </c>
      <c r="Q420" s="1">
        <v>0.118780095654483</v>
      </c>
      <c r="R420" s="1">
        <v>5.4305552642691603E-4</v>
      </c>
    </row>
    <row r="421" spans="1:18" s="5" customFormat="1" x14ac:dyDescent="0.25">
      <c r="A421" s="2">
        <v>2015</v>
      </c>
      <c r="B421" s="2">
        <v>1870</v>
      </c>
      <c r="C421" s="3" t="s">
        <v>10</v>
      </c>
      <c r="D421" s="4">
        <v>42338</v>
      </c>
      <c r="E421" s="2">
        <v>5332</v>
      </c>
      <c r="F421" s="3" t="s">
        <v>5</v>
      </c>
      <c r="G421" s="3" t="s">
        <v>1</v>
      </c>
      <c r="H421" s="3" t="s">
        <v>4</v>
      </c>
      <c r="I421" s="2">
        <v>1985</v>
      </c>
      <c r="J421" s="2">
        <v>350</v>
      </c>
      <c r="K421" s="2">
        <v>118</v>
      </c>
      <c r="L421" s="2">
        <v>0.7</v>
      </c>
      <c r="M421" s="1">
        <v>12.09</v>
      </c>
      <c r="N421" s="1">
        <v>2.7999999999999998E-4</v>
      </c>
      <c r="O421" s="1">
        <v>0.60499999999999998</v>
      </c>
      <c r="P421" s="1">
        <v>4.3999999999999999E-5</v>
      </c>
      <c r="Q421" s="1">
        <v>0.49234953637477702</v>
      </c>
      <c r="R421" s="1">
        <v>3.6105632840411697E-2</v>
      </c>
    </row>
    <row r="422" spans="1:18" s="5" customFormat="1" x14ac:dyDescent="0.25">
      <c r="A422" s="2">
        <v>2015</v>
      </c>
      <c r="B422" s="2">
        <v>1870</v>
      </c>
      <c r="C422" s="3" t="s">
        <v>10</v>
      </c>
      <c r="D422" s="4">
        <v>42338</v>
      </c>
      <c r="E422" s="2">
        <v>5333</v>
      </c>
      <c r="F422" s="3" t="s">
        <v>2</v>
      </c>
      <c r="G422" s="3" t="s">
        <v>1</v>
      </c>
      <c r="H422" s="3" t="s">
        <v>28</v>
      </c>
      <c r="I422" s="2">
        <v>2014</v>
      </c>
      <c r="J422" s="2">
        <v>350</v>
      </c>
      <c r="K422" s="2">
        <v>115</v>
      </c>
      <c r="L422" s="2">
        <v>0.7</v>
      </c>
      <c r="M422" s="1">
        <v>2.15</v>
      </c>
      <c r="N422" s="1">
        <v>2.6999999999999999E-5</v>
      </c>
      <c r="O422" s="1">
        <v>8.9999999999999993E-3</v>
      </c>
      <c r="P422" s="1">
        <v>3.9999999999999998E-7</v>
      </c>
      <c r="Q422" s="1">
        <v>6.8240212064531403E-2</v>
      </c>
      <c r="R422" s="1">
        <v>3.0125384111596699E-4</v>
      </c>
    </row>
    <row r="423" spans="1:18" s="5" customFormat="1" x14ac:dyDescent="0.25">
      <c r="A423" s="2">
        <v>2015</v>
      </c>
      <c r="B423" s="2">
        <v>1871</v>
      </c>
      <c r="C423" s="3" t="s">
        <v>10</v>
      </c>
      <c r="D423" s="4">
        <v>42320</v>
      </c>
      <c r="E423" s="2">
        <v>5340</v>
      </c>
      <c r="F423" s="3" t="s">
        <v>5</v>
      </c>
      <c r="G423" s="3" t="s">
        <v>1</v>
      </c>
      <c r="H423" s="3" t="s">
        <v>4</v>
      </c>
      <c r="I423" s="2">
        <v>1992</v>
      </c>
      <c r="J423" s="2">
        <v>200</v>
      </c>
      <c r="K423" s="2">
        <v>87</v>
      </c>
      <c r="L423" s="2">
        <v>0.7</v>
      </c>
      <c r="M423" s="1">
        <v>8.17</v>
      </c>
      <c r="N423" s="1">
        <v>1.9000000000000001E-4</v>
      </c>
      <c r="O423" s="1">
        <v>0.47899999999999998</v>
      </c>
      <c r="P423" s="1">
        <v>3.6100000000000003E-5</v>
      </c>
      <c r="Q423" s="1">
        <v>0.123974999372727</v>
      </c>
      <c r="R423" s="1">
        <v>9.1452034562354394E-3</v>
      </c>
    </row>
    <row r="424" spans="1:18" s="5" customFormat="1" x14ac:dyDescent="0.25">
      <c r="A424" s="2">
        <v>2015</v>
      </c>
      <c r="B424" s="2">
        <v>1871</v>
      </c>
      <c r="C424" s="3" t="s">
        <v>10</v>
      </c>
      <c r="D424" s="4">
        <v>42320</v>
      </c>
      <c r="E424" s="2">
        <v>5341</v>
      </c>
      <c r="F424" s="3" t="s">
        <v>2</v>
      </c>
      <c r="G424" s="3" t="s">
        <v>1</v>
      </c>
      <c r="H424" s="3" t="s">
        <v>13</v>
      </c>
      <c r="I424" s="2">
        <v>2014</v>
      </c>
      <c r="J424" s="2">
        <v>200</v>
      </c>
      <c r="K424" s="2">
        <v>108</v>
      </c>
      <c r="L424" s="2">
        <v>0.7</v>
      </c>
      <c r="M424" s="1">
        <v>2.3199999999999998</v>
      </c>
      <c r="N424" s="1">
        <v>3.0000000000000001E-5</v>
      </c>
      <c r="O424" s="1">
        <v>0.112</v>
      </c>
      <c r="P424" s="1">
        <v>7.9999999999999996E-6</v>
      </c>
      <c r="Q424" s="1">
        <v>3.91666648744112E-2</v>
      </c>
      <c r="R424" s="1">
        <v>2.0000000232213901E-3</v>
      </c>
    </row>
    <row r="425" spans="1:18" s="5" customFormat="1" x14ac:dyDescent="0.25">
      <c r="A425" s="2">
        <v>2015</v>
      </c>
      <c r="B425" s="2">
        <v>1872</v>
      </c>
      <c r="C425" s="3" t="s">
        <v>10</v>
      </c>
      <c r="D425" s="4">
        <v>42349</v>
      </c>
      <c r="E425" s="2">
        <v>5330</v>
      </c>
      <c r="F425" s="3" t="s">
        <v>5</v>
      </c>
      <c r="G425" s="3" t="s">
        <v>1</v>
      </c>
      <c r="H425" s="3" t="s">
        <v>4</v>
      </c>
      <c r="I425" s="2">
        <v>1997</v>
      </c>
      <c r="J425" s="2">
        <v>500</v>
      </c>
      <c r="K425" s="2">
        <v>89</v>
      </c>
      <c r="L425" s="2">
        <v>0.7</v>
      </c>
      <c r="M425" s="1">
        <v>8.17</v>
      </c>
      <c r="N425" s="1">
        <v>1.9000000000000001E-4</v>
      </c>
      <c r="O425" s="1">
        <v>0.47899999999999998</v>
      </c>
      <c r="P425" s="1">
        <v>3.6100000000000003E-5</v>
      </c>
      <c r="Q425" s="1">
        <v>0.35555362552210901</v>
      </c>
      <c r="R425" s="1">
        <v>3.0701908640004501E-2</v>
      </c>
    </row>
    <row r="426" spans="1:18" s="5" customFormat="1" x14ac:dyDescent="0.25">
      <c r="A426" s="2">
        <v>2015</v>
      </c>
      <c r="B426" s="2">
        <v>1872</v>
      </c>
      <c r="C426" s="3" t="s">
        <v>10</v>
      </c>
      <c r="D426" s="4">
        <v>42349</v>
      </c>
      <c r="E426" s="2">
        <v>5331</v>
      </c>
      <c r="F426" s="3" t="s">
        <v>2</v>
      </c>
      <c r="G426" s="3" t="s">
        <v>1</v>
      </c>
      <c r="H426" s="3" t="s">
        <v>13</v>
      </c>
      <c r="I426" s="2">
        <v>2015</v>
      </c>
      <c r="J426" s="2">
        <v>500</v>
      </c>
      <c r="K426" s="2">
        <v>105</v>
      </c>
      <c r="L426" s="2">
        <v>0.7</v>
      </c>
      <c r="M426" s="1">
        <v>2.3199999999999998</v>
      </c>
      <c r="N426" s="1">
        <v>3.0000000000000001E-5</v>
      </c>
      <c r="O426" s="1">
        <v>0.112</v>
      </c>
      <c r="P426" s="1">
        <v>7.9999999999999996E-6</v>
      </c>
      <c r="Q426" s="1">
        <v>9.7019671492654697E-2</v>
      </c>
      <c r="R426" s="1">
        <v>5.3472222691573696E-3</v>
      </c>
    </row>
    <row r="427" spans="1:18" s="5" customFormat="1" x14ac:dyDescent="0.25">
      <c r="A427" s="2">
        <v>2014</v>
      </c>
      <c r="B427" s="2">
        <v>1873</v>
      </c>
      <c r="C427" s="3" t="s">
        <v>10</v>
      </c>
      <c r="D427" s="4">
        <v>42297</v>
      </c>
      <c r="E427" s="2">
        <v>5268</v>
      </c>
      <c r="F427" s="3" t="s">
        <v>5</v>
      </c>
      <c r="G427" s="3" t="s">
        <v>1</v>
      </c>
      <c r="H427" s="3" t="s">
        <v>4</v>
      </c>
      <c r="I427" s="2">
        <v>1991</v>
      </c>
      <c r="J427" s="2">
        <v>900</v>
      </c>
      <c r="K427" s="2">
        <v>72</v>
      </c>
      <c r="L427" s="2">
        <v>0.7</v>
      </c>
      <c r="M427" s="1">
        <v>8.17</v>
      </c>
      <c r="N427" s="1">
        <v>1.9000000000000001E-4</v>
      </c>
      <c r="O427" s="1">
        <v>0.47899999999999998</v>
      </c>
      <c r="P427" s="1">
        <v>3.6100000000000003E-5</v>
      </c>
      <c r="Q427" s="1">
        <v>0.52249999858505503</v>
      </c>
      <c r="R427" s="1">
        <v>4.56099983686475E-2</v>
      </c>
    </row>
    <row r="428" spans="1:18" s="5" customFormat="1" x14ac:dyDescent="0.25">
      <c r="A428" s="2">
        <v>2014</v>
      </c>
      <c r="B428" s="2">
        <v>1873</v>
      </c>
      <c r="C428" s="3" t="s">
        <v>10</v>
      </c>
      <c r="D428" s="4">
        <v>42297</v>
      </c>
      <c r="E428" s="2">
        <v>5269</v>
      </c>
      <c r="F428" s="3" t="s">
        <v>2</v>
      </c>
      <c r="G428" s="3" t="s">
        <v>1</v>
      </c>
      <c r="H428" s="3" t="s">
        <v>23</v>
      </c>
      <c r="I428" s="2">
        <v>2014</v>
      </c>
      <c r="J428" s="2">
        <v>900</v>
      </c>
      <c r="K428" s="2">
        <v>85</v>
      </c>
      <c r="L428" s="2">
        <v>0.7</v>
      </c>
      <c r="M428" s="1">
        <v>2.74</v>
      </c>
      <c r="N428" s="1">
        <v>3.6000000000000001E-5</v>
      </c>
      <c r="O428" s="1">
        <v>8.9999999999999993E-3</v>
      </c>
      <c r="P428" s="1">
        <v>8.9999999999999996E-7</v>
      </c>
      <c r="Q428" s="1">
        <v>0.17129860909507999</v>
      </c>
      <c r="R428" s="1">
        <v>7.7031245736932502E-4</v>
      </c>
    </row>
    <row r="429" spans="1:18" s="5" customFormat="1" x14ac:dyDescent="0.25">
      <c r="A429" s="2">
        <v>2015</v>
      </c>
      <c r="B429" s="2">
        <v>1874</v>
      </c>
      <c r="C429" s="3" t="s">
        <v>10</v>
      </c>
      <c r="D429" s="4">
        <v>42305</v>
      </c>
      <c r="E429" s="2">
        <v>5358</v>
      </c>
      <c r="F429" s="3" t="s">
        <v>5</v>
      </c>
      <c r="G429" s="3" t="s">
        <v>1</v>
      </c>
      <c r="H429" s="3" t="s">
        <v>4</v>
      </c>
      <c r="I429" s="2">
        <v>1976</v>
      </c>
      <c r="J429" s="2">
        <v>250</v>
      </c>
      <c r="K429" s="2">
        <v>84</v>
      </c>
      <c r="L429" s="2">
        <v>0.7</v>
      </c>
      <c r="M429" s="1">
        <v>12.09</v>
      </c>
      <c r="N429" s="1">
        <v>2.7999999999999998E-4</v>
      </c>
      <c r="O429" s="1">
        <v>0.60499999999999998</v>
      </c>
      <c r="P429" s="1">
        <v>4.3999999999999999E-5</v>
      </c>
      <c r="Q429" s="1">
        <v>0.24581018480452901</v>
      </c>
      <c r="R429" s="1">
        <v>1.76458334031416E-2</v>
      </c>
    </row>
    <row r="430" spans="1:18" s="5" customFormat="1" x14ac:dyDescent="0.25">
      <c r="A430" s="2">
        <v>2015</v>
      </c>
      <c r="B430" s="2">
        <v>1874</v>
      </c>
      <c r="C430" s="3" t="s">
        <v>10</v>
      </c>
      <c r="D430" s="4">
        <v>42305</v>
      </c>
      <c r="E430" s="2">
        <v>5359</v>
      </c>
      <c r="F430" s="3" t="s">
        <v>2</v>
      </c>
      <c r="G430" s="3" t="s">
        <v>1</v>
      </c>
      <c r="H430" s="3" t="s">
        <v>28</v>
      </c>
      <c r="I430" s="2">
        <v>2014</v>
      </c>
      <c r="J430" s="2">
        <v>250</v>
      </c>
      <c r="K430" s="2">
        <v>105</v>
      </c>
      <c r="L430" s="2">
        <v>0.7</v>
      </c>
      <c r="M430" s="1">
        <v>2.15</v>
      </c>
      <c r="N430" s="1">
        <v>2.6999999999999999E-5</v>
      </c>
      <c r="O430" s="1">
        <v>8.9999999999999993E-3</v>
      </c>
      <c r="P430" s="1">
        <v>3.9999999999999998E-7</v>
      </c>
      <c r="Q430" s="1">
        <v>4.4231048633237902E-2</v>
      </c>
      <c r="R430" s="1">
        <v>1.9241897047569999E-4</v>
      </c>
    </row>
    <row r="431" spans="1:18" s="5" customFormat="1" x14ac:dyDescent="0.25">
      <c r="A431" s="2">
        <v>2015</v>
      </c>
      <c r="B431" s="2">
        <v>1875</v>
      </c>
      <c r="C431" s="3" t="s">
        <v>10</v>
      </c>
      <c r="D431" s="4">
        <v>42286</v>
      </c>
      <c r="E431" s="2">
        <v>5356</v>
      </c>
      <c r="F431" s="3" t="s">
        <v>5</v>
      </c>
      <c r="G431" s="3" t="s">
        <v>1</v>
      </c>
      <c r="H431" s="3" t="s">
        <v>4</v>
      </c>
      <c r="I431" s="2">
        <v>1963</v>
      </c>
      <c r="J431" s="2">
        <v>400</v>
      </c>
      <c r="K431" s="2">
        <v>92</v>
      </c>
      <c r="L431" s="2">
        <v>0.7</v>
      </c>
      <c r="M431" s="1">
        <v>12.09</v>
      </c>
      <c r="N431" s="1">
        <v>2.7999999999999998E-4</v>
      </c>
      <c r="O431" s="1">
        <v>0.60499999999999998</v>
      </c>
      <c r="P431" s="1">
        <v>4.3999999999999999E-5</v>
      </c>
      <c r="Q431" s="1">
        <v>0.43870370311360302</v>
      </c>
      <c r="R431" s="1">
        <v>3.21716050490835E-2</v>
      </c>
    </row>
    <row r="432" spans="1:18" s="5" customFormat="1" x14ac:dyDescent="0.25">
      <c r="A432" s="2">
        <v>2015</v>
      </c>
      <c r="B432" s="2">
        <v>1875</v>
      </c>
      <c r="C432" s="3" t="s">
        <v>10</v>
      </c>
      <c r="D432" s="4">
        <v>42286</v>
      </c>
      <c r="E432" s="2">
        <v>5357</v>
      </c>
      <c r="F432" s="3" t="s">
        <v>2</v>
      </c>
      <c r="G432" s="3" t="s">
        <v>1</v>
      </c>
      <c r="H432" s="3" t="s">
        <v>28</v>
      </c>
      <c r="I432" s="2">
        <v>2014</v>
      </c>
      <c r="J432" s="2">
        <v>400</v>
      </c>
      <c r="K432" s="2">
        <v>115</v>
      </c>
      <c r="L432" s="2">
        <v>0.7</v>
      </c>
      <c r="M432" s="1">
        <v>2.15</v>
      </c>
      <c r="N432" s="1">
        <v>2.6999999999999999E-5</v>
      </c>
      <c r="O432" s="1">
        <v>8.9999999999999993E-3</v>
      </c>
      <c r="P432" s="1">
        <v>3.9999999999999998E-7</v>
      </c>
      <c r="Q432" s="1">
        <v>7.8228397117693096E-2</v>
      </c>
      <c r="R432" s="1">
        <v>3.4783948682961499E-4</v>
      </c>
    </row>
    <row r="433" spans="1:18" s="5" customFormat="1" x14ac:dyDescent="0.25">
      <c r="A433" s="2">
        <v>2014</v>
      </c>
      <c r="B433" s="2">
        <v>1876</v>
      </c>
      <c r="C433" s="3" t="s">
        <v>10</v>
      </c>
      <c r="D433" s="4">
        <v>42360</v>
      </c>
      <c r="E433" s="2">
        <v>5354</v>
      </c>
      <c r="F433" s="3" t="s">
        <v>5</v>
      </c>
      <c r="G433" s="3" t="s">
        <v>1</v>
      </c>
      <c r="H433" s="3" t="s">
        <v>4</v>
      </c>
      <c r="I433" s="2">
        <v>1981</v>
      </c>
      <c r="J433" s="2">
        <v>600</v>
      </c>
      <c r="K433" s="2">
        <v>60</v>
      </c>
      <c r="L433" s="2">
        <v>0.7</v>
      </c>
      <c r="M433" s="1">
        <v>12.09</v>
      </c>
      <c r="N433" s="1">
        <v>2.7999999999999998E-4</v>
      </c>
      <c r="O433" s="1">
        <v>0.60499999999999998</v>
      </c>
      <c r="P433" s="1">
        <v>4.3999999999999999E-5</v>
      </c>
      <c r="Q433" s="1">
        <v>0.42916666608939402</v>
      </c>
      <c r="R433" s="1">
        <v>3.1472222330625202E-2</v>
      </c>
    </row>
    <row r="434" spans="1:18" s="5" customFormat="1" x14ac:dyDescent="0.25">
      <c r="A434" s="2">
        <v>2014</v>
      </c>
      <c r="B434" s="2">
        <v>1876</v>
      </c>
      <c r="C434" s="3" t="s">
        <v>10</v>
      </c>
      <c r="D434" s="4">
        <v>42360</v>
      </c>
      <c r="E434" s="2">
        <v>5355</v>
      </c>
      <c r="F434" s="3" t="s">
        <v>2</v>
      </c>
      <c r="G434" s="3" t="s">
        <v>1</v>
      </c>
      <c r="H434" s="3" t="s">
        <v>0</v>
      </c>
      <c r="I434" s="2">
        <v>2013</v>
      </c>
      <c r="J434" s="2">
        <v>600</v>
      </c>
      <c r="K434" s="2">
        <v>74</v>
      </c>
      <c r="L434" s="2">
        <v>0.7</v>
      </c>
      <c r="M434" s="1">
        <v>2.74</v>
      </c>
      <c r="N434" s="1">
        <v>3.6000000000000001E-5</v>
      </c>
      <c r="O434" s="1">
        <v>8.9999999999999993E-3</v>
      </c>
      <c r="P434" s="1">
        <v>8.9999999999999996E-7</v>
      </c>
      <c r="Q434" s="1">
        <v>9.7570369166350798E-2</v>
      </c>
      <c r="R434" s="1">
        <v>4.0083331066367498E-4</v>
      </c>
    </row>
    <row r="435" spans="1:18" s="5" customFormat="1" x14ac:dyDescent="0.25">
      <c r="A435" s="2">
        <v>2015</v>
      </c>
      <c r="B435" s="2">
        <v>1877</v>
      </c>
      <c r="C435" s="3" t="s">
        <v>10</v>
      </c>
      <c r="D435" s="4">
        <v>42341</v>
      </c>
      <c r="E435" s="2">
        <v>5352</v>
      </c>
      <c r="F435" s="3" t="s">
        <v>5</v>
      </c>
      <c r="G435" s="3" t="s">
        <v>1</v>
      </c>
      <c r="H435" s="3" t="s">
        <v>4</v>
      </c>
      <c r="I435" s="2">
        <v>1975</v>
      </c>
      <c r="J435" s="2">
        <v>500</v>
      </c>
      <c r="K435" s="2">
        <v>76</v>
      </c>
      <c r="L435" s="2">
        <v>0.7</v>
      </c>
      <c r="M435" s="1">
        <v>12.09</v>
      </c>
      <c r="N435" s="1">
        <v>2.7999999999999998E-4</v>
      </c>
      <c r="O435" s="1">
        <v>0.60499999999999998</v>
      </c>
      <c r="P435" s="1">
        <v>4.3999999999999999E-5</v>
      </c>
      <c r="Q435" s="1">
        <v>0.45300925864991598</v>
      </c>
      <c r="R435" s="1">
        <v>3.3220679126770999E-2</v>
      </c>
    </row>
    <row r="436" spans="1:18" s="5" customFormat="1" x14ac:dyDescent="0.25">
      <c r="A436" s="2">
        <v>2015</v>
      </c>
      <c r="B436" s="2">
        <v>1877</v>
      </c>
      <c r="C436" s="3" t="s">
        <v>10</v>
      </c>
      <c r="D436" s="4">
        <v>42341</v>
      </c>
      <c r="E436" s="2">
        <v>5353</v>
      </c>
      <c r="F436" s="3" t="s">
        <v>2</v>
      </c>
      <c r="G436" s="3" t="s">
        <v>1</v>
      </c>
      <c r="H436" s="3" t="s">
        <v>28</v>
      </c>
      <c r="I436" s="2">
        <v>2013</v>
      </c>
      <c r="J436" s="2">
        <v>500</v>
      </c>
      <c r="K436" s="2">
        <v>90</v>
      </c>
      <c r="L436" s="2">
        <v>0.7</v>
      </c>
      <c r="M436" s="1">
        <v>2.15</v>
      </c>
      <c r="N436" s="1">
        <v>2.6999999999999999E-5</v>
      </c>
      <c r="O436" s="1">
        <v>8.9999999999999993E-3</v>
      </c>
      <c r="P436" s="1">
        <v>8.9999999999999996E-7</v>
      </c>
      <c r="Q436" s="1">
        <v>7.6996529781855103E-2</v>
      </c>
      <c r="R436" s="1">
        <v>3.9062497772428202E-4</v>
      </c>
    </row>
    <row r="437" spans="1:18" s="5" customFormat="1" x14ac:dyDescent="0.25">
      <c r="A437" s="2">
        <v>2015</v>
      </c>
      <c r="B437" s="2">
        <v>1878</v>
      </c>
      <c r="C437" s="3" t="s">
        <v>10</v>
      </c>
      <c r="D437" s="4">
        <v>42327</v>
      </c>
      <c r="E437" s="2">
        <v>5350</v>
      </c>
      <c r="F437" s="3" t="s">
        <v>5</v>
      </c>
      <c r="G437" s="3" t="s">
        <v>1</v>
      </c>
      <c r="H437" s="3" t="s">
        <v>4</v>
      </c>
      <c r="I437" s="2">
        <v>1976</v>
      </c>
      <c r="J437" s="2">
        <v>150</v>
      </c>
      <c r="K437" s="2">
        <v>72</v>
      </c>
      <c r="L437" s="2">
        <v>0.7</v>
      </c>
      <c r="M437" s="1">
        <v>12.09</v>
      </c>
      <c r="N437" s="1">
        <v>2.7999999999999998E-4</v>
      </c>
      <c r="O437" s="1">
        <v>0.60499999999999998</v>
      </c>
      <c r="P437" s="1">
        <v>4.3999999999999999E-5</v>
      </c>
      <c r="Q437" s="1">
        <v>0.11614999970486201</v>
      </c>
      <c r="R437" s="1">
        <v>7.4616667174421496E-3</v>
      </c>
    </row>
    <row r="438" spans="1:18" s="5" customFormat="1" x14ac:dyDescent="0.25">
      <c r="A438" s="2">
        <v>2015</v>
      </c>
      <c r="B438" s="2">
        <v>1878</v>
      </c>
      <c r="C438" s="3" t="s">
        <v>10</v>
      </c>
      <c r="D438" s="4">
        <v>42327</v>
      </c>
      <c r="E438" s="2">
        <v>5351</v>
      </c>
      <c r="F438" s="3" t="s">
        <v>2</v>
      </c>
      <c r="G438" s="3" t="s">
        <v>1</v>
      </c>
      <c r="H438" s="3" t="s">
        <v>0</v>
      </c>
      <c r="I438" s="2">
        <v>2014</v>
      </c>
      <c r="J438" s="2">
        <v>150</v>
      </c>
      <c r="K438" s="2">
        <v>75</v>
      </c>
      <c r="L438" s="2">
        <v>0.7</v>
      </c>
      <c r="M438" s="1">
        <v>0.26</v>
      </c>
      <c r="N438" s="1">
        <v>3.4999999999999999E-6</v>
      </c>
      <c r="O438" s="1">
        <v>8.9999999999999993E-3</v>
      </c>
      <c r="P438" s="1">
        <v>8.9999999999999996E-7</v>
      </c>
      <c r="Q438" s="1">
        <v>2.27973078148251E-3</v>
      </c>
      <c r="R438" s="1">
        <v>8.3984370043822205E-5</v>
      </c>
    </row>
    <row r="439" spans="1:18" s="5" customFormat="1" x14ac:dyDescent="0.25">
      <c r="A439" s="2">
        <v>2015</v>
      </c>
      <c r="B439" s="2">
        <v>1879</v>
      </c>
      <c r="C439" s="3" t="s">
        <v>10</v>
      </c>
      <c r="D439" s="4">
        <v>42310</v>
      </c>
      <c r="E439" s="2">
        <v>5348</v>
      </c>
      <c r="F439" s="3" t="s">
        <v>5</v>
      </c>
      <c r="G439" s="3" t="s">
        <v>1</v>
      </c>
      <c r="H439" s="3" t="s">
        <v>4</v>
      </c>
      <c r="I439" s="2">
        <v>1977</v>
      </c>
      <c r="J439" s="2">
        <v>200</v>
      </c>
      <c r="K439" s="2">
        <v>72</v>
      </c>
      <c r="L439" s="2">
        <v>0.7</v>
      </c>
      <c r="M439" s="1">
        <v>12.09</v>
      </c>
      <c r="N439" s="1">
        <v>2.7999999999999998E-4</v>
      </c>
      <c r="O439" s="1">
        <v>0.60499999999999998</v>
      </c>
      <c r="P439" s="1">
        <v>4.3999999999999999E-5</v>
      </c>
      <c r="Q439" s="1">
        <v>0.161088888555597</v>
      </c>
      <c r="R439" s="1">
        <v>1.09266667253527E-2</v>
      </c>
    </row>
    <row r="440" spans="1:18" s="5" customFormat="1" x14ac:dyDescent="0.25">
      <c r="A440" s="2">
        <v>2015</v>
      </c>
      <c r="B440" s="2">
        <v>1879</v>
      </c>
      <c r="C440" s="3" t="s">
        <v>10</v>
      </c>
      <c r="D440" s="4">
        <v>42310</v>
      </c>
      <c r="E440" s="2">
        <v>5349</v>
      </c>
      <c r="F440" s="3" t="s">
        <v>2</v>
      </c>
      <c r="G440" s="3" t="s">
        <v>1</v>
      </c>
      <c r="H440" s="3" t="s">
        <v>23</v>
      </c>
      <c r="I440" s="2">
        <v>2015</v>
      </c>
      <c r="J440" s="2">
        <v>200</v>
      </c>
      <c r="K440" s="2">
        <v>71</v>
      </c>
      <c r="L440" s="2">
        <v>0.7</v>
      </c>
      <c r="M440" s="1">
        <v>2.74</v>
      </c>
      <c r="N440" s="1">
        <v>3.6000000000000001E-5</v>
      </c>
      <c r="O440" s="1">
        <v>0.112</v>
      </c>
      <c r="P440" s="1">
        <v>7.9999999999999996E-6</v>
      </c>
      <c r="Q440" s="1">
        <v>3.04160489831777E-2</v>
      </c>
      <c r="R440" s="1">
        <v>1.3148148300807299E-3</v>
      </c>
    </row>
    <row r="441" spans="1:18" s="5" customFormat="1" x14ac:dyDescent="0.25">
      <c r="A441" s="2">
        <v>2015</v>
      </c>
      <c r="B441" s="2">
        <v>1880</v>
      </c>
      <c r="C441" s="3" t="s">
        <v>10</v>
      </c>
      <c r="D441" s="4">
        <v>42299</v>
      </c>
      <c r="E441" s="2">
        <v>5346</v>
      </c>
      <c r="F441" s="3" t="s">
        <v>5</v>
      </c>
      <c r="G441" s="3" t="s">
        <v>1</v>
      </c>
      <c r="H441" s="3" t="s">
        <v>4</v>
      </c>
      <c r="I441" s="2">
        <v>1973</v>
      </c>
      <c r="J441" s="2">
        <v>450</v>
      </c>
      <c r="K441" s="2">
        <v>144</v>
      </c>
      <c r="L441" s="2">
        <v>0.7</v>
      </c>
      <c r="M441" s="1">
        <v>11.16</v>
      </c>
      <c r="N441" s="1">
        <v>2.5999999999999998E-4</v>
      </c>
      <c r="O441" s="1">
        <v>0.39600000000000002</v>
      </c>
      <c r="P441" s="1">
        <v>2.8799999999999999E-5</v>
      </c>
      <c r="Q441" s="1">
        <v>0.71399998063594095</v>
      </c>
      <c r="R441" s="1">
        <v>3.7079998781057701E-2</v>
      </c>
    </row>
    <row r="442" spans="1:18" s="5" customFormat="1" x14ac:dyDescent="0.25">
      <c r="A442" s="2">
        <v>2015</v>
      </c>
      <c r="B442" s="2">
        <v>1880</v>
      </c>
      <c r="C442" s="3" t="s">
        <v>10</v>
      </c>
      <c r="D442" s="4">
        <v>42299</v>
      </c>
      <c r="E442" s="2">
        <v>5347</v>
      </c>
      <c r="F442" s="3" t="s">
        <v>2</v>
      </c>
      <c r="G442" s="3" t="s">
        <v>1</v>
      </c>
      <c r="H442" s="3" t="s">
        <v>28</v>
      </c>
      <c r="I442" s="2">
        <v>2014</v>
      </c>
      <c r="J442" s="2">
        <v>450</v>
      </c>
      <c r="K442" s="2">
        <v>99</v>
      </c>
      <c r="L442" s="2">
        <v>0.7</v>
      </c>
      <c r="M442" s="1">
        <v>2.15</v>
      </c>
      <c r="N442" s="1">
        <v>2.6999999999999999E-5</v>
      </c>
      <c r="O442" s="1">
        <v>8.9999999999999993E-3</v>
      </c>
      <c r="P442" s="1">
        <v>8.9999999999999996E-7</v>
      </c>
      <c r="Q442" s="1">
        <v>7.5994533237596806E-2</v>
      </c>
      <c r="R442" s="1">
        <v>3.7898435329368198E-4</v>
      </c>
    </row>
    <row r="443" spans="1:18" s="5" customFormat="1" x14ac:dyDescent="0.25">
      <c r="A443" s="2">
        <v>2014</v>
      </c>
      <c r="B443" s="2">
        <v>1881</v>
      </c>
      <c r="C443" s="3" t="s">
        <v>10</v>
      </c>
      <c r="D443" s="4">
        <v>42160</v>
      </c>
      <c r="E443" s="2">
        <v>5093</v>
      </c>
      <c r="F443" s="3" t="s">
        <v>5</v>
      </c>
      <c r="G443" s="3" t="s">
        <v>1</v>
      </c>
      <c r="H443" s="3" t="s">
        <v>8</v>
      </c>
      <c r="I443" s="2">
        <v>1998</v>
      </c>
      <c r="J443" s="2">
        <v>300</v>
      </c>
      <c r="K443" s="2">
        <v>108</v>
      </c>
      <c r="L443" s="2">
        <v>0.7</v>
      </c>
      <c r="M443" s="1">
        <v>6.54</v>
      </c>
      <c r="N443" s="1">
        <v>1.4999999999999999E-4</v>
      </c>
      <c r="O443" s="1">
        <v>0.30399999999999999</v>
      </c>
      <c r="P443" s="1">
        <v>2.2099999999999998E-5</v>
      </c>
      <c r="Q443" s="1">
        <v>0.18712499698173299</v>
      </c>
      <c r="R443" s="1">
        <v>1.1080749427417399E-2</v>
      </c>
    </row>
    <row r="444" spans="1:18" s="5" customFormat="1" x14ac:dyDescent="0.25">
      <c r="A444" s="2">
        <v>2014</v>
      </c>
      <c r="B444" s="2">
        <v>1881</v>
      </c>
      <c r="C444" s="3" t="s">
        <v>10</v>
      </c>
      <c r="D444" s="4">
        <v>42160</v>
      </c>
      <c r="E444" s="2">
        <v>5094</v>
      </c>
      <c r="F444" s="3" t="s">
        <v>2</v>
      </c>
      <c r="G444" s="3" t="s">
        <v>1</v>
      </c>
      <c r="H444" s="3" t="s">
        <v>28</v>
      </c>
      <c r="I444" s="2">
        <v>2014</v>
      </c>
      <c r="J444" s="2">
        <v>300</v>
      </c>
      <c r="K444" s="2">
        <v>125</v>
      </c>
      <c r="L444" s="2">
        <v>0.7</v>
      </c>
      <c r="M444" s="1">
        <v>2.15</v>
      </c>
      <c r="N444" s="1">
        <v>2.6999999999999999E-5</v>
      </c>
      <c r="O444" s="1">
        <v>8.9999999999999993E-3</v>
      </c>
      <c r="P444" s="1">
        <v>3.9999999999999998E-7</v>
      </c>
      <c r="Q444" s="1">
        <v>6.3382524830200099E-2</v>
      </c>
      <c r="R444" s="1">
        <v>2.7777776203976998E-4</v>
      </c>
    </row>
    <row r="445" spans="1:18" s="5" customFormat="1" x14ac:dyDescent="0.25">
      <c r="A445" s="2">
        <v>2014</v>
      </c>
      <c r="B445" s="2">
        <v>1882</v>
      </c>
      <c r="C445" s="3" t="s">
        <v>10</v>
      </c>
      <c r="D445" s="4">
        <v>42222</v>
      </c>
      <c r="E445" s="2">
        <v>5095</v>
      </c>
      <c r="F445" s="3" t="s">
        <v>5</v>
      </c>
      <c r="G445" s="3" t="s">
        <v>1</v>
      </c>
      <c r="H445" s="3" t="s">
        <v>8</v>
      </c>
      <c r="I445" s="2">
        <v>1998</v>
      </c>
      <c r="J445" s="2">
        <v>300</v>
      </c>
      <c r="K445" s="2">
        <v>75</v>
      </c>
      <c r="L445" s="2">
        <v>0.7</v>
      </c>
      <c r="M445" s="1">
        <v>6.54</v>
      </c>
      <c r="N445" s="1">
        <v>1.4999999999999999E-4</v>
      </c>
      <c r="O445" s="1">
        <v>0.55200000000000005</v>
      </c>
      <c r="P445" s="1">
        <v>4.0200000000000001E-5</v>
      </c>
      <c r="Q445" s="1">
        <v>0.129947914570648</v>
      </c>
      <c r="R445" s="1">
        <v>1.39802079112228E-2</v>
      </c>
    </row>
    <row r="446" spans="1:18" s="5" customFormat="1" x14ac:dyDescent="0.25">
      <c r="A446" s="2">
        <v>2014</v>
      </c>
      <c r="B446" s="2">
        <v>1882</v>
      </c>
      <c r="C446" s="3" t="s">
        <v>10</v>
      </c>
      <c r="D446" s="4">
        <v>42222</v>
      </c>
      <c r="E446" s="2">
        <v>5096</v>
      </c>
      <c r="F446" s="3" t="s">
        <v>2</v>
      </c>
      <c r="G446" s="3" t="s">
        <v>1</v>
      </c>
      <c r="H446" s="3" t="s">
        <v>28</v>
      </c>
      <c r="I446" s="2">
        <v>2012</v>
      </c>
      <c r="J446" s="2">
        <v>300</v>
      </c>
      <c r="K446" s="2">
        <v>85</v>
      </c>
      <c r="L446" s="2">
        <v>0.7</v>
      </c>
      <c r="M446" s="1">
        <v>2.15</v>
      </c>
      <c r="N446" s="1">
        <v>2.6999999999999999E-5</v>
      </c>
      <c r="O446" s="1">
        <v>8.9999999999999993E-3</v>
      </c>
      <c r="P446" s="1">
        <v>8.9999999999999996E-7</v>
      </c>
      <c r="Q446" s="1">
        <v>4.3100116884536098E-2</v>
      </c>
      <c r="R446" s="1">
        <v>2.03645821504086E-4</v>
      </c>
    </row>
    <row r="447" spans="1:18" s="5" customFormat="1" x14ac:dyDescent="0.25">
      <c r="A447" s="2">
        <v>2014</v>
      </c>
      <c r="B447" s="2">
        <v>1883</v>
      </c>
      <c r="C447" s="3" t="s">
        <v>10</v>
      </c>
      <c r="D447" s="4">
        <v>42222</v>
      </c>
      <c r="E447" s="2">
        <v>5091</v>
      </c>
      <c r="F447" s="3" t="s">
        <v>5</v>
      </c>
      <c r="G447" s="3" t="s">
        <v>1</v>
      </c>
      <c r="H447" s="3" t="s">
        <v>4</v>
      </c>
      <c r="I447" s="2">
        <v>1988</v>
      </c>
      <c r="J447" s="2">
        <v>550</v>
      </c>
      <c r="K447" s="2">
        <v>74</v>
      </c>
      <c r="L447" s="2">
        <v>0.7</v>
      </c>
      <c r="M447" s="1">
        <v>8.17</v>
      </c>
      <c r="N447" s="1">
        <v>1.9000000000000001E-4</v>
      </c>
      <c r="O447" s="1">
        <v>0.47899999999999998</v>
      </c>
      <c r="P447" s="1">
        <v>3.6100000000000003E-5</v>
      </c>
      <c r="Q447" s="1">
        <v>0.32817515343227999</v>
      </c>
      <c r="R447" s="1">
        <v>2.8647020580307901E-2</v>
      </c>
    </row>
    <row r="448" spans="1:18" s="5" customFormat="1" x14ac:dyDescent="0.25">
      <c r="A448" s="2">
        <v>2014</v>
      </c>
      <c r="B448" s="2">
        <v>1883</v>
      </c>
      <c r="C448" s="3" t="s">
        <v>10</v>
      </c>
      <c r="D448" s="4">
        <v>42222</v>
      </c>
      <c r="E448" s="2">
        <v>5092</v>
      </c>
      <c r="F448" s="3" t="s">
        <v>2</v>
      </c>
      <c r="G448" s="3" t="s">
        <v>1</v>
      </c>
      <c r="H448" s="3" t="s">
        <v>28</v>
      </c>
      <c r="I448" s="2">
        <v>2012</v>
      </c>
      <c r="J448" s="2">
        <v>550</v>
      </c>
      <c r="K448" s="2">
        <v>85</v>
      </c>
      <c r="L448" s="2">
        <v>0.7</v>
      </c>
      <c r="M448" s="1">
        <v>2.15</v>
      </c>
      <c r="N448" s="1">
        <v>2.6999999999999999E-5</v>
      </c>
      <c r="O448" s="1">
        <v>8.9999999999999993E-3</v>
      </c>
      <c r="P448" s="1">
        <v>8.9999999999999996E-7</v>
      </c>
      <c r="Q448" s="1">
        <v>8.0234328852968897E-2</v>
      </c>
      <c r="R448" s="1">
        <v>4.13932268160911E-4</v>
      </c>
    </row>
    <row r="449" spans="1:18" s="5" customFormat="1" x14ac:dyDescent="0.25">
      <c r="A449" s="2">
        <v>2014</v>
      </c>
      <c r="B449" s="2">
        <v>1884</v>
      </c>
      <c r="C449" s="3" t="s">
        <v>10</v>
      </c>
      <c r="D449" s="4">
        <v>42108</v>
      </c>
      <c r="E449" s="2">
        <v>5065</v>
      </c>
      <c r="F449" s="3" t="s">
        <v>5</v>
      </c>
      <c r="G449" s="3" t="s">
        <v>1</v>
      </c>
      <c r="H449" s="3" t="s">
        <v>4</v>
      </c>
      <c r="I449" s="2">
        <v>1980</v>
      </c>
      <c r="J449" s="2">
        <v>100</v>
      </c>
      <c r="K449" s="2">
        <v>72</v>
      </c>
      <c r="L449" s="2">
        <v>0.7</v>
      </c>
      <c r="M449" s="1">
        <v>12.09</v>
      </c>
      <c r="N449" s="1">
        <v>2.7999999999999998E-4</v>
      </c>
      <c r="O449" s="1">
        <v>0.60499999999999998</v>
      </c>
      <c r="P449" s="1">
        <v>4.3999999999999999E-5</v>
      </c>
      <c r="Q449" s="1">
        <v>7.3233333095922198E-2</v>
      </c>
      <c r="R449" s="1">
        <v>4.3144444843796299E-3</v>
      </c>
    </row>
    <row r="450" spans="1:18" s="5" customFormat="1" x14ac:dyDescent="0.25">
      <c r="A450" s="2">
        <v>2014</v>
      </c>
      <c r="B450" s="2">
        <v>1884</v>
      </c>
      <c r="C450" s="3" t="s">
        <v>10</v>
      </c>
      <c r="D450" s="4">
        <v>42108</v>
      </c>
      <c r="E450" s="2">
        <v>5066</v>
      </c>
      <c r="F450" s="3" t="s">
        <v>2</v>
      </c>
      <c r="G450" s="3" t="s">
        <v>1</v>
      </c>
      <c r="H450" s="3" t="s">
        <v>28</v>
      </c>
      <c r="I450" s="2">
        <v>2014</v>
      </c>
      <c r="J450" s="2">
        <v>100</v>
      </c>
      <c r="K450" s="2">
        <v>85</v>
      </c>
      <c r="L450" s="2">
        <v>0.7</v>
      </c>
      <c r="M450" s="1">
        <v>2.15</v>
      </c>
      <c r="N450" s="1">
        <v>2.6999999999999999E-5</v>
      </c>
      <c r="O450" s="1">
        <v>8.9999999999999993E-3</v>
      </c>
      <c r="P450" s="1">
        <v>8.9999999999999996E-7</v>
      </c>
      <c r="Q450" s="1">
        <v>1.41896222975625E-2</v>
      </c>
      <c r="R450" s="1">
        <v>6.1979162988137198E-5</v>
      </c>
    </row>
    <row r="451" spans="1:18" s="5" customFormat="1" x14ac:dyDescent="0.25">
      <c r="A451" s="2">
        <v>2014</v>
      </c>
      <c r="B451" s="2">
        <v>1885</v>
      </c>
      <c r="C451" s="3" t="s">
        <v>10</v>
      </c>
      <c r="D451" s="4">
        <v>42109</v>
      </c>
      <c r="E451" s="2">
        <v>5089</v>
      </c>
      <c r="F451" s="3" t="s">
        <v>5</v>
      </c>
      <c r="G451" s="3" t="s">
        <v>1</v>
      </c>
      <c r="H451" s="3" t="s">
        <v>4</v>
      </c>
      <c r="I451" s="2">
        <v>1987</v>
      </c>
      <c r="J451" s="2">
        <v>500</v>
      </c>
      <c r="K451" s="2">
        <v>88</v>
      </c>
      <c r="L451" s="2">
        <v>0.7</v>
      </c>
      <c r="M451" s="1">
        <v>12.09</v>
      </c>
      <c r="N451" s="1">
        <v>2.7999999999999998E-4</v>
      </c>
      <c r="O451" s="1">
        <v>0.60499999999999998</v>
      </c>
      <c r="P451" s="1">
        <v>4.3999999999999999E-5</v>
      </c>
      <c r="Q451" s="1">
        <v>0.52453703633148197</v>
      </c>
      <c r="R451" s="1">
        <v>3.84660495152086E-2</v>
      </c>
    </row>
    <row r="452" spans="1:18" s="5" customFormat="1" x14ac:dyDescent="0.25">
      <c r="A452" s="2">
        <v>2014</v>
      </c>
      <c r="B452" s="2">
        <v>1885</v>
      </c>
      <c r="C452" s="3" t="s">
        <v>10</v>
      </c>
      <c r="D452" s="4">
        <v>42109</v>
      </c>
      <c r="E452" s="2">
        <v>5090</v>
      </c>
      <c r="F452" s="3" t="s">
        <v>2</v>
      </c>
      <c r="G452" s="3" t="s">
        <v>1</v>
      </c>
      <c r="H452" s="3" t="s">
        <v>28</v>
      </c>
      <c r="I452" s="2">
        <v>2012</v>
      </c>
      <c r="J452" s="2">
        <v>500</v>
      </c>
      <c r="K452" s="2">
        <v>102</v>
      </c>
      <c r="L452" s="2">
        <v>0.7</v>
      </c>
      <c r="M452" s="1">
        <v>2.15</v>
      </c>
      <c r="N452" s="1">
        <v>2.6999999999999999E-5</v>
      </c>
      <c r="O452" s="1">
        <v>8.9999999999999993E-3</v>
      </c>
      <c r="P452" s="1">
        <v>3.9999999999999998E-7</v>
      </c>
      <c r="Q452" s="1">
        <v>8.7262733752769106E-2</v>
      </c>
      <c r="R452" s="1">
        <v>3.9351849703071198E-4</v>
      </c>
    </row>
    <row r="453" spans="1:18" s="5" customFormat="1" x14ac:dyDescent="0.25">
      <c r="A453" s="2">
        <v>2014</v>
      </c>
      <c r="B453" s="2">
        <v>1886</v>
      </c>
      <c r="C453" s="3" t="s">
        <v>10</v>
      </c>
      <c r="D453" s="4">
        <v>42215</v>
      </c>
      <c r="E453" s="2">
        <v>5105</v>
      </c>
      <c r="F453" s="3" t="s">
        <v>5</v>
      </c>
      <c r="G453" s="3" t="s">
        <v>1</v>
      </c>
      <c r="H453" s="3" t="s">
        <v>4</v>
      </c>
      <c r="I453" s="2">
        <v>1973</v>
      </c>
      <c r="J453" s="2">
        <v>400</v>
      </c>
      <c r="K453" s="2">
        <v>73</v>
      </c>
      <c r="L453" s="2">
        <v>0.7</v>
      </c>
      <c r="M453" s="1">
        <v>12.09</v>
      </c>
      <c r="N453" s="1">
        <v>2.7999999999999998E-4</v>
      </c>
      <c r="O453" s="1">
        <v>0.60499999999999998</v>
      </c>
      <c r="P453" s="1">
        <v>4.3999999999999999E-5</v>
      </c>
      <c r="Q453" s="1">
        <v>0.34810185138361999</v>
      </c>
      <c r="R453" s="1">
        <v>2.55274692237293E-2</v>
      </c>
    </row>
    <row r="454" spans="1:18" s="5" customFormat="1" x14ac:dyDescent="0.25">
      <c r="A454" s="2">
        <v>2014</v>
      </c>
      <c r="B454" s="2">
        <v>1886</v>
      </c>
      <c r="C454" s="3" t="s">
        <v>10</v>
      </c>
      <c r="D454" s="4">
        <v>42215</v>
      </c>
      <c r="E454" s="2">
        <v>5106</v>
      </c>
      <c r="F454" s="3" t="s">
        <v>2</v>
      </c>
      <c r="G454" s="3" t="s">
        <v>1</v>
      </c>
      <c r="H454" s="3" t="s">
        <v>13</v>
      </c>
      <c r="I454" s="2">
        <v>2015</v>
      </c>
      <c r="J454" s="2">
        <v>400</v>
      </c>
      <c r="K454" s="2">
        <v>89</v>
      </c>
      <c r="L454" s="2">
        <v>0.7</v>
      </c>
      <c r="M454" s="1">
        <v>2.74</v>
      </c>
      <c r="N454" s="1">
        <v>3.6000000000000001E-5</v>
      </c>
      <c r="O454" s="1">
        <v>0.112</v>
      </c>
      <c r="P454" s="1">
        <v>7.9999999999999996E-6</v>
      </c>
      <c r="Q454" s="1">
        <v>7.7243208893020998E-2</v>
      </c>
      <c r="R454" s="1">
        <v>3.5160494166911502E-3</v>
      </c>
    </row>
    <row r="455" spans="1:18" s="5" customFormat="1" x14ac:dyDescent="0.25">
      <c r="A455" s="2">
        <v>2014</v>
      </c>
      <c r="B455" s="2">
        <v>1887</v>
      </c>
      <c r="C455" s="3" t="s">
        <v>10</v>
      </c>
      <c r="D455" s="4">
        <v>42132</v>
      </c>
      <c r="E455" s="2">
        <v>5073</v>
      </c>
      <c r="F455" s="3" t="s">
        <v>5</v>
      </c>
      <c r="G455" s="3" t="s">
        <v>1</v>
      </c>
      <c r="H455" s="3" t="s">
        <v>4</v>
      </c>
      <c r="I455" s="2">
        <v>1981</v>
      </c>
      <c r="J455" s="2">
        <v>100</v>
      </c>
      <c r="K455" s="2">
        <v>140</v>
      </c>
      <c r="L455" s="2">
        <v>0.7</v>
      </c>
      <c r="M455" s="1">
        <v>10.23</v>
      </c>
      <c r="N455" s="1">
        <v>2.4000000000000001E-4</v>
      </c>
      <c r="O455" s="1">
        <v>0.39600000000000002</v>
      </c>
      <c r="P455" s="1">
        <v>2.8799999999999999E-5</v>
      </c>
      <c r="Q455" s="1">
        <v>0.120361103867517</v>
      </c>
      <c r="R455" s="1">
        <v>5.45999985098499E-3</v>
      </c>
    </row>
    <row r="456" spans="1:18" s="5" customFormat="1" x14ac:dyDescent="0.25">
      <c r="A456" s="2">
        <v>2014</v>
      </c>
      <c r="B456" s="2">
        <v>1887</v>
      </c>
      <c r="C456" s="3" t="s">
        <v>10</v>
      </c>
      <c r="D456" s="4">
        <v>42132</v>
      </c>
      <c r="E456" s="2">
        <v>5074</v>
      </c>
      <c r="F456" s="3" t="s">
        <v>2</v>
      </c>
      <c r="G456" s="3" t="s">
        <v>1</v>
      </c>
      <c r="H456" s="3" t="s">
        <v>28</v>
      </c>
      <c r="I456" s="2">
        <v>2013</v>
      </c>
      <c r="J456" s="2">
        <v>100</v>
      </c>
      <c r="K456" s="2">
        <v>110</v>
      </c>
      <c r="L456" s="2">
        <v>0.7</v>
      </c>
      <c r="M456" s="1">
        <v>2.15</v>
      </c>
      <c r="N456" s="1">
        <v>2.6999999999999999E-5</v>
      </c>
      <c r="O456" s="1">
        <v>8.9999999999999993E-3</v>
      </c>
      <c r="P456" s="1">
        <v>3.9999999999999998E-7</v>
      </c>
      <c r="Q456" s="1">
        <v>1.8363040620374999E-2</v>
      </c>
      <c r="R456" s="1">
        <v>7.8086415154746705E-5</v>
      </c>
    </row>
    <row r="457" spans="1:18" s="5" customFormat="1" x14ac:dyDescent="0.25">
      <c r="A457" s="2">
        <v>2014</v>
      </c>
      <c r="B457" s="2">
        <v>1888</v>
      </c>
      <c r="C457" s="3" t="s">
        <v>10</v>
      </c>
      <c r="D457" s="4">
        <v>42208</v>
      </c>
      <c r="E457" s="2">
        <v>5079</v>
      </c>
      <c r="F457" s="3" t="s">
        <v>5</v>
      </c>
      <c r="G457" s="3" t="s">
        <v>1</v>
      </c>
      <c r="H457" s="3" t="s">
        <v>4</v>
      </c>
      <c r="I457" s="2">
        <v>1996</v>
      </c>
      <c r="J457" s="2">
        <v>600</v>
      </c>
      <c r="K457" s="2">
        <v>72</v>
      </c>
      <c r="L457" s="2">
        <v>0.7</v>
      </c>
      <c r="M457" s="1">
        <v>8.17</v>
      </c>
      <c r="N457" s="1">
        <v>1.9000000000000001E-4</v>
      </c>
      <c r="O457" s="1">
        <v>0.47899999999999998</v>
      </c>
      <c r="P457" s="1">
        <v>3.6100000000000003E-5</v>
      </c>
      <c r="Q457" s="1">
        <v>0.348333332390037</v>
      </c>
      <c r="R457" s="1">
        <v>3.04066655790983E-2</v>
      </c>
    </row>
    <row r="458" spans="1:18" s="5" customFormat="1" x14ac:dyDescent="0.25">
      <c r="A458" s="2">
        <v>2014</v>
      </c>
      <c r="B458" s="2">
        <v>1888</v>
      </c>
      <c r="C458" s="3" t="s">
        <v>10</v>
      </c>
      <c r="D458" s="4">
        <v>42208</v>
      </c>
      <c r="E458" s="2">
        <v>5080</v>
      </c>
      <c r="F458" s="3" t="s">
        <v>2</v>
      </c>
      <c r="G458" s="3" t="s">
        <v>1</v>
      </c>
      <c r="H458" s="3" t="s">
        <v>0</v>
      </c>
      <c r="I458" s="2">
        <v>2015</v>
      </c>
      <c r="J458" s="2">
        <v>600</v>
      </c>
      <c r="K458" s="2">
        <v>85</v>
      </c>
      <c r="L458" s="2">
        <v>0.7</v>
      </c>
      <c r="M458" s="1">
        <v>2.74</v>
      </c>
      <c r="N458" s="1">
        <v>3.6000000000000001E-5</v>
      </c>
      <c r="O458" s="1">
        <v>0.112</v>
      </c>
      <c r="P458" s="1">
        <v>7.9999999999999996E-6</v>
      </c>
      <c r="Q458" s="1">
        <v>0.112074072691079</v>
      </c>
      <c r="R458" s="1">
        <v>5.3518518943679498E-3</v>
      </c>
    </row>
    <row r="459" spans="1:18" s="5" customFormat="1" x14ac:dyDescent="0.25">
      <c r="A459" s="2">
        <v>2014</v>
      </c>
      <c r="B459" s="2">
        <v>1889</v>
      </c>
      <c r="C459" s="3" t="s">
        <v>10</v>
      </c>
      <c r="D459" s="4">
        <v>42208</v>
      </c>
      <c r="E459" s="2">
        <v>5077</v>
      </c>
      <c r="F459" s="3" t="s">
        <v>5</v>
      </c>
      <c r="G459" s="3" t="s">
        <v>1</v>
      </c>
      <c r="H459" s="3" t="s">
        <v>4</v>
      </c>
      <c r="I459" s="2">
        <v>1988</v>
      </c>
      <c r="J459" s="2">
        <v>400</v>
      </c>
      <c r="K459" s="2">
        <v>72</v>
      </c>
      <c r="L459" s="2">
        <v>0.7</v>
      </c>
      <c r="M459" s="1">
        <v>8.17</v>
      </c>
      <c r="N459" s="1">
        <v>1.9000000000000001E-4</v>
      </c>
      <c r="O459" s="1">
        <v>0.47899999999999998</v>
      </c>
      <c r="P459" s="1">
        <v>3.6100000000000003E-5</v>
      </c>
      <c r="Q459" s="1">
        <v>0.23222222159335801</v>
      </c>
      <c r="R459" s="1">
        <v>2.0271110386065602E-2</v>
      </c>
    </row>
    <row r="460" spans="1:18" s="5" customFormat="1" x14ac:dyDescent="0.25">
      <c r="A460" s="2">
        <v>2014</v>
      </c>
      <c r="B460" s="2">
        <v>1889</v>
      </c>
      <c r="C460" s="3" t="s">
        <v>10</v>
      </c>
      <c r="D460" s="4">
        <v>42208</v>
      </c>
      <c r="E460" s="2">
        <v>5078</v>
      </c>
      <c r="F460" s="3" t="s">
        <v>2</v>
      </c>
      <c r="G460" s="3" t="s">
        <v>1</v>
      </c>
      <c r="H460" s="3" t="s">
        <v>0</v>
      </c>
      <c r="I460" s="2">
        <v>2015</v>
      </c>
      <c r="J460" s="2">
        <v>400</v>
      </c>
      <c r="K460" s="2">
        <v>85</v>
      </c>
      <c r="L460" s="2">
        <v>0.7</v>
      </c>
      <c r="M460" s="1">
        <v>2.74</v>
      </c>
      <c r="N460" s="1">
        <v>3.6000000000000001E-5</v>
      </c>
      <c r="O460" s="1">
        <v>0.112</v>
      </c>
      <c r="P460" s="1">
        <v>7.9999999999999996E-6</v>
      </c>
      <c r="Q460" s="1">
        <v>7.3771603998952606E-2</v>
      </c>
      <c r="R460" s="1">
        <v>3.3580247238061498E-3</v>
      </c>
    </row>
    <row r="461" spans="1:18" s="5" customFormat="1" x14ac:dyDescent="0.25">
      <c r="A461" s="2">
        <v>2014</v>
      </c>
      <c r="B461" s="2">
        <v>1890</v>
      </c>
      <c r="C461" s="3" t="s">
        <v>10</v>
      </c>
      <c r="D461" s="4">
        <v>42165</v>
      </c>
      <c r="E461" s="2">
        <v>5075</v>
      </c>
      <c r="F461" s="3" t="s">
        <v>5</v>
      </c>
      <c r="G461" s="3" t="s">
        <v>1</v>
      </c>
      <c r="H461" s="3" t="s">
        <v>4</v>
      </c>
      <c r="I461" s="2">
        <v>1982</v>
      </c>
      <c r="J461" s="2">
        <v>300</v>
      </c>
      <c r="K461" s="2">
        <v>84</v>
      </c>
      <c r="L461" s="2">
        <v>0.7</v>
      </c>
      <c r="M461" s="1">
        <v>12.09</v>
      </c>
      <c r="N461" s="1">
        <v>2.7999999999999998E-4</v>
      </c>
      <c r="O461" s="1">
        <v>0.60499999999999998</v>
      </c>
      <c r="P461" s="1">
        <v>4.3999999999999999E-5</v>
      </c>
      <c r="Q461" s="1">
        <v>0.29551666621514799</v>
      </c>
      <c r="R461" s="1">
        <v>2.1260555638536599E-2</v>
      </c>
    </row>
    <row r="462" spans="1:18" s="5" customFormat="1" x14ac:dyDescent="0.25">
      <c r="A462" s="2">
        <v>2014</v>
      </c>
      <c r="B462" s="2">
        <v>1890</v>
      </c>
      <c r="C462" s="3" t="s">
        <v>10</v>
      </c>
      <c r="D462" s="4">
        <v>42165</v>
      </c>
      <c r="E462" s="2">
        <v>5076</v>
      </c>
      <c r="F462" s="3" t="s">
        <v>2</v>
      </c>
      <c r="G462" s="3" t="s">
        <v>1</v>
      </c>
      <c r="H462" s="3" t="s">
        <v>0</v>
      </c>
      <c r="I462" s="2">
        <v>2015</v>
      </c>
      <c r="J462" s="2">
        <v>300</v>
      </c>
      <c r="K462" s="2">
        <v>85</v>
      </c>
      <c r="L462" s="2">
        <v>0.7</v>
      </c>
      <c r="M462" s="1">
        <v>2.74</v>
      </c>
      <c r="N462" s="1">
        <v>3.6000000000000001E-5</v>
      </c>
      <c r="O462" s="1">
        <v>0.112</v>
      </c>
      <c r="P462" s="1">
        <v>7.9999999999999996E-6</v>
      </c>
      <c r="Q462" s="1">
        <v>5.4974536326052002E-2</v>
      </c>
      <c r="R462" s="1">
        <v>2.4398148406899302E-3</v>
      </c>
    </row>
    <row r="463" spans="1:18" s="5" customFormat="1" x14ac:dyDescent="0.25">
      <c r="A463" s="2">
        <v>2014</v>
      </c>
      <c r="B463" s="2">
        <v>1891</v>
      </c>
      <c r="C463" s="3" t="s">
        <v>10</v>
      </c>
      <c r="D463" s="4">
        <v>42220</v>
      </c>
      <c r="E463" s="2">
        <v>5107</v>
      </c>
      <c r="F463" s="3" t="s">
        <v>5</v>
      </c>
      <c r="G463" s="3" t="s">
        <v>1</v>
      </c>
      <c r="H463" s="3" t="s">
        <v>4</v>
      </c>
      <c r="I463" s="2">
        <v>1968</v>
      </c>
      <c r="J463" s="2">
        <v>350</v>
      </c>
      <c r="K463" s="2">
        <v>85</v>
      </c>
      <c r="L463" s="2">
        <v>0.7</v>
      </c>
      <c r="M463" s="1">
        <v>12.09</v>
      </c>
      <c r="N463" s="1">
        <v>2.7999999999999998E-4</v>
      </c>
      <c r="O463" s="1">
        <v>0.60499999999999998</v>
      </c>
      <c r="P463" s="1">
        <v>4.3999999999999999E-5</v>
      </c>
      <c r="Q463" s="1">
        <v>0.35465856433776299</v>
      </c>
      <c r="R463" s="1">
        <v>2.6008294842669401E-2</v>
      </c>
    </row>
    <row r="464" spans="1:18" s="5" customFormat="1" x14ac:dyDescent="0.25">
      <c r="A464" s="2">
        <v>2014</v>
      </c>
      <c r="B464" s="2">
        <v>1891</v>
      </c>
      <c r="C464" s="3" t="s">
        <v>10</v>
      </c>
      <c r="D464" s="4">
        <v>42220</v>
      </c>
      <c r="E464" s="2">
        <v>5108</v>
      </c>
      <c r="F464" s="3" t="s">
        <v>2</v>
      </c>
      <c r="G464" s="3" t="s">
        <v>1</v>
      </c>
      <c r="H464" s="3" t="s">
        <v>28</v>
      </c>
      <c r="I464" s="2">
        <v>2014</v>
      </c>
      <c r="J464" s="2">
        <v>350</v>
      </c>
      <c r="K464" s="2">
        <v>106</v>
      </c>
      <c r="L464" s="2">
        <v>0.7</v>
      </c>
      <c r="M464" s="1">
        <v>2.15</v>
      </c>
      <c r="N464" s="1">
        <v>2.6999999999999999E-5</v>
      </c>
      <c r="O464" s="1">
        <v>8.9999999999999993E-3</v>
      </c>
      <c r="P464" s="1">
        <v>3.9999999999999998E-7</v>
      </c>
      <c r="Q464" s="1">
        <v>6.2899673729046396E-2</v>
      </c>
      <c r="R464" s="1">
        <v>2.7767745355036902E-4</v>
      </c>
    </row>
    <row r="465" spans="1:18" s="5" customFormat="1" x14ac:dyDescent="0.25">
      <c r="A465" s="2">
        <v>2014</v>
      </c>
      <c r="B465" s="2">
        <v>1892</v>
      </c>
      <c r="C465" s="3" t="s">
        <v>10</v>
      </c>
      <c r="D465" s="4">
        <v>42159</v>
      </c>
      <c r="E465" s="2">
        <v>5103</v>
      </c>
      <c r="F465" s="3" t="s">
        <v>5</v>
      </c>
      <c r="G465" s="3" t="s">
        <v>1</v>
      </c>
      <c r="H465" s="3" t="s">
        <v>4</v>
      </c>
      <c r="I465" s="2">
        <v>1984</v>
      </c>
      <c r="J465" s="2">
        <v>200</v>
      </c>
      <c r="K465" s="2">
        <v>80</v>
      </c>
      <c r="L465" s="2">
        <v>0.7</v>
      </c>
      <c r="M465" s="1">
        <v>12.09</v>
      </c>
      <c r="N465" s="1">
        <v>2.7999999999999998E-4</v>
      </c>
      <c r="O465" s="1">
        <v>0.60499999999999998</v>
      </c>
      <c r="P465" s="1">
        <v>4.3999999999999999E-5</v>
      </c>
      <c r="Q465" s="1">
        <v>0.17345678969959799</v>
      </c>
      <c r="R465" s="1">
        <v>1.12716050114913E-2</v>
      </c>
    </row>
    <row r="466" spans="1:18" s="5" customFormat="1" x14ac:dyDescent="0.25">
      <c r="A466" s="2">
        <v>2014</v>
      </c>
      <c r="B466" s="2">
        <v>1892</v>
      </c>
      <c r="C466" s="3" t="s">
        <v>10</v>
      </c>
      <c r="D466" s="4">
        <v>42159</v>
      </c>
      <c r="E466" s="2">
        <v>5104</v>
      </c>
      <c r="F466" s="3" t="s">
        <v>2</v>
      </c>
      <c r="G466" s="3" t="s">
        <v>1</v>
      </c>
      <c r="H466" s="3" t="s">
        <v>28</v>
      </c>
      <c r="I466" s="2">
        <v>2014</v>
      </c>
      <c r="J466" s="2">
        <v>200</v>
      </c>
      <c r="K466" s="2">
        <v>84</v>
      </c>
      <c r="L466" s="2">
        <v>0.7</v>
      </c>
      <c r="M466" s="1">
        <v>2.15</v>
      </c>
      <c r="N466" s="1">
        <v>2.6999999999999999E-5</v>
      </c>
      <c r="O466" s="1">
        <v>8.9999999999999993E-3</v>
      </c>
      <c r="P466" s="1">
        <v>8.9999999999999996E-7</v>
      </c>
      <c r="Q466" s="1">
        <v>2.82203711266148E-2</v>
      </c>
      <c r="R466" s="1">
        <v>1.2833332580138699E-4</v>
      </c>
    </row>
    <row r="467" spans="1:18" s="5" customFormat="1" x14ac:dyDescent="0.25">
      <c r="A467" s="2">
        <v>2014</v>
      </c>
      <c r="B467" s="2">
        <v>1893</v>
      </c>
      <c r="C467" s="3" t="s">
        <v>10</v>
      </c>
      <c r="D467" s="4">
        <v>42165</v>
      </c>
      <c r="E467" s="2">
        <v>5081</v>
      </c>
      <c r="F467" s="3" t="s">
        <v>5</v>
      </c>
      <c r="G467" s="3" t="s">
        <v>1</v>
      </c>
      <c r="H467" s="3" t="s">
        <v>4</v>
      </c>
      <c r="I467" s="2">
        <v>1980</v>
      </c>
      <c r="J467" s="2">
        <v>500</v>
      </c>
      <c r="K467" s="2">
        <v>97</v>
      </c>
      <c r="L467" s="2">
        <v>0.7</v>
      </c>
      <c r="M467" s="1">
        <v>12.09</v>
      </c>
      <c r="N467" s="1">
        <v>2.7999999999999998E-4</v>
      </c>
      <c r="O467" s="1">
        <v>0.60499999999999998</v>
      </c>
      <c r="P467" s="1">
        <v>4.3999999999999999E-5</v>
      </c>
      <c r="Q467" s="1">
        <v>0.57818286959265597</v>
      </c>
      <c r="R467" s="1">
        <v>4.24000773065367E-2</v>
      </c>
    </row>
    <row r="468" spans="1:18" s="5" customFormat="1" x14ac:dyDescent="0.25">
      <c r="A468" s="2">
        <v>2014</v>
      </c>
      <c r="B468" s="2">
        <v>1893</v>
      </c>
      <c r="C468" s="3" t="s">
        <v>10</v>
      </c>
      <c r="D468" s="4">
        <v>42165</v>
      </c>
      <c r="E468" s="2">
        <v>5082</v>
      </c>
      <c r="F468" s="3" t="s">
        <v>2</v>
      </c>
      <c r="G468" s="3" t="s">
        <v>1</v>
      </c>
      <c r="H468" s="3" t="s">
        <v>28</v>
      </c>
      <c r="I468" s="2">
        <v>2014</v>
      </c>
      <c r="J468" s="2">
        <v>500</v>
      </c>
      <c r="K468" s="2">
        <v>105</v>
      </c>
      <c r="L468" s="2">
        <v>0.7</v>
      </c>
      <c r="M468" s="1">
        <v>2.15</v>
      </c>
      <c r="N468" s="1">
        <v>2.6999999999999999E-5</v>
      </c>
      <c r="O468" s="1">
        <v>8.9999999999999993E-3</v>
      </c>
      <c r="P468" s="1">
        <v>3.9999999999999998E-7</v>
      </c>
      <c r="Q468" s="1">
        <v>8.9829284745497603E-2</v>
      </c>
      <c r="R468" s="1">
        <v>4.0509257047279202E-4</v>
      </c>
    </row>
    <row r="469" spans="1:18" s="5" customFormat="1" x14ac:dyDescent="0.25">
      <c r="A469" s="2">
        <v>2015</v>
      </c>
      <c r="B469" s="2">
        <v>1894</v>
      </c>
      <c r="C469" s="3" t="s">
        <v>10</v>
      </c>
      <c r="D469" s="4">
        <v>42171</v>
      </c>
      <c r="E469" s="2">
        <v>5083</v>
      </c>
      <c r="F469" s="3" t="s">
        <v>5</v>
      </c>
      <c r="G469" s="3" t="s">
        <v>1</v>
      </c>
      <c r="H469" s="3" t="s">
        <v>4</v>
      </c>
      <c r="I469" s="2">
        <v>1994</v>
      </c>
      <c r="J469" s="2">
        <v>150</v>
      </c>
      <c r="K469" s="2">
        <v>102</v>
      </c>
      <c r="L469" s="2">
        <v>0.7</v>
      </c>
      <c r="M469" s="1">
        <v>8.17</v>
      </c>
      <c r="N469" s="1">
        <v>1.9000000000000001E-4</v>
      </c>
      <c r="O469" s="1">
        <v>0.47899999999999998</v>
      </c>
      <c r="P469" s="1">
        <v>3.6100000000000003E-5</v>
      </c>
      <c r="Q469" s="1">
        <v>0.105199304946219</v>
      </c>
      <c r="R469" s="1">
        <v>7.3169651046895599E-3</v>
      </c>
    </row>
    <row r="470" spans="1:18" s="5" customFormat="1" x14ac:dyDescent="0.25">
      <c r="A470" s="2">
        <v>2015</v>
      </c>
      <c r="B470" s="2">
        <v>1894</v>
      </c>
      <c r="C470" s="3" t="s">
        <v>10</v>
      </c>
      <c r="D470" s="4">
        <v>42171</v>
      </c>
      <c r="E470" s="2">
        <v>5084</v>
      </c>
      <c r="F470" s="3" t="s">
        <v>2</v>
      </c>
      <c r="G470" s="3" t="s">
        <v>1</v>
      </c>
      <c r="H470" s="3" t="s">
        <v>28</v>
      </c>
      <c r="I470" s="2">
        <v>2014</v>
      </c>
      <c r="J470" s="2">
        <v>150</v>
      </c>
      <c r="K470" s="2">
        <v>115</v>
      </c>
      <c r="L470" s="2">
        <v>0.7</v>
      </c>
      <c r="M470" s="1">
        <v>2.15</v>
      </c>
      <c r="N470" s="1">
        <v>2.6999999999999999E-5</v>
      </c>
      <c r="O470" s="1">
        <v>8.9999999999999993E-3</v>
      </c>
      <c r="P470" s="1">
        <v>3.9999999999999998E-7</v>
      </c>
      <c r="Q470" s="1">
        <v>2.88864301760277E-2</v>
      </c>
      <c r="R470" s="1">
        <v>1.2378471500407699E-4</v>
      </c>
    </row>
    <row r="471" spans="1:18" s="5" customFormat="1" x14ac:dyDescent="0.25">
      <c r="A471" s="2">
        <v>2015</v>
      </c>
      <c r="B471" s="2">
        <v>1895</v>
      </c>
      <c r="C471" s="3" t="s">
        <v>10</v>
      </c>
      <c r="D471" s="4">
        <v>42199</v>
      </c>
      <c r="E471" s="2">
        <v>5085</v>
      </c>
      <c r="F471" s="3" t="s">
        <v>5</v>
      </c>
      <c r="G471" s="3" t="s">
        <v>1</v>
      </c>
      <c r="H471" s="3" t="s">
        <v>4</v>
      </c>
      <c r="I471" s="2">
        <v>1967</v>
      </c>
      <c r="J471" s="2">
        <v>150</v>
      </c>
      <c r="K471" s="2">
        <v>112</v>
      </c>
      <c r="L471" s="2">
        <v>0.7</v>
      </c>
      <c r="M471" s="1">
        <v>12.09</v>
      </c>
      <c r="N471" s="1">
        <v>2.7999999999999998E-4</v>
      </c>
      <c r="O471" s="1">
        <v>0.60499999999999998</v>
      </c>
      <c r="P471" s="1">
        <v>4.3999999999999999E-5</v>
      </c>
      <c r="Q471" s="1">
        <v>0.18557777736610101</v>
      </c>
      <c r="R471" s="1">
        <v>1.2377037108922099E-2</v>
      </c>
    </row>
    <row r="472" spans="1:18" s="5" customFormat="1" x14ac:dyDescent="0.25">
      <c r="A472" s="2">
        <v>2015</v>
      </c>
      <c r="B472" s="2">
        <v>1895</v>
      </c>
      <c r="C472" s="3" t="s">
        <v>10</v>
      </c>
      <c r="D472" s="4">
        <v>42199</v>
      </c>
      <c r="E472" s="2">
        <v>5086</v>
      </c>
      <c r="F472" s="3" t="s">
        <v>2</v>
      </c>
      <c r="G472" s="3" t="s">
        <v>1</v>
      </c>
      <c r="H472" s="3" t="s">
        <v>28</v>
      </c>
      <c r="I472" s="2">
        <v>2014</v>
      </c>
      <c r="J472" s="2">
        <v>150</v>
      </c>
      <c r="K472" s="2">
        <v>115</v>
      </c>
      <c r="L472" s="2">
        <v>0.7</v>
      </c>
      <c r="M472" s="1">
        <v>2.15</v>
      </c>
      <c r="N472" s="1">
        <v>2.6999999999999999E-5</v>
      </c>
      <c r="O472" s="1">
        <v>8.9999999999999993E-3</v>
      </c>
      <c r="P472" s="1">
        <v>3.9999999999999998E-7</v>
      </c>
      <c r="Q472" s="1">
        <v>2.88864301760277E-2</v>
      </c>
      <c r="R472" s="1">
        <v>1.2378471500407699E-4</v>
      </c>
    </row>
    <row r="473" spans="1:18" s="5" customFormat="1" x14ac:dyDescent="0.25">
      <c r="A473" s="2">
        <v>2014</v>
      </c>
      <c r="B473" s="2">
        <v>1896</v>
      </c>
      <c r="C473" s="3" t="s">
        <v>10</v>
      </c>
      <c r="D473" s="4">
        <v>42135</v>
      </c>
      <c r="E473" s="2">
        <v>5043</v>
      </c>
      <c r="F473" s="3" t="s">
        <v>5</v>
      </c>
      <c r="G473" s="3" t="s">
        <v>1</v>
      </c>
      <c r="H473" s="3" t="s">
        <v>4</v>
      </c>
      <c r="I473" s="2">
        <v>1992</v>
      </c>
      <c r="J473" s="2">
        <v>200</v>
      </c>
      <c r="K473" s="2">
        <v>104</v>
      </c>
      <c r="L473" s="2">
        <v>0.7</v>
      </c>
      <c r="M473" s="1">
        <v>8.17</v>
      </c>
      <c r="N473" s="1">
        <v>1.9000000000000001E-4</v>
      </c>
      <c r="O473" s="1">
        <v>0.47899999999999998</v>
      </c>
      <c r="P473" s="1">
        <v>3.6100000000000003E-5</v>
      </c>
      <c r="Q473" s="1">
        <v>0.14759012269770699</v>
      </c>
      <c r="R473" s="1">
        <v>1.08163206989496E-2</v>
      </c>
    </row>
    <row r="474" spans="1:18" s="5" customFormat="1" x14ac:dyDescent="0.25">
      <c r="A474" s="2">
        <v>2014</v>
      </c>
      <c r="B474" s="2">
        <v>1896</v>
      </c>
      <c r="C474" s="3" t="s">
        <v>10</v>
      </c>
      <c r="D474" s="4">
        <v>42135</v>
      </c>
      <c r="E474" s="2">
        <v>5044</v>
      </c>
      <c r="F474" s="3" t="s">
        <v>2</v>
      </c>
      <c r="G474" s="3" t="s">
        <v>1</v>
      </c>
      <c r="H474" s="3" t="s">
        <v>28</v>
      </c>
      <c r="I474" s="2">
        <v>2014</v>
      </c>
      <c r="J474" s="2">
        <v>200</v>
      </c>
      <c r="K474" s="2">
        <v>99</v>
      </c>
      <c r="L474" s="2">
        <v>0.7</v>
      </c>
      <c r="M474" s="1">
        <v>2.15</v>
      </c>
      <c r="N474" s="1">
        <v>2.6999999999999999E-5</v>
      </c>
      <c r="O474" s="1">
        <v>8.9999999999999993E-3</v>
      </c>
      <c r="P474" s="1">
        <v>8.9999999999999996E-7</v>
      </c>
      <c r="Q474" s="1">
        <v>3.32597231135104E-2</v>
      </c>
      <c r="R474" s="1">
        <v>1.5124999112306399E-4</v>
      </c>
    </row>
    <row r="475" spans="1:18" s="5" customFormat="1" x14ac:dyDescent="0.25">
      <c r="A475" s="2">
        <v>2014</v>
      </c>
      <c r="B475" s="2">
        <v>1897</v>
      </c>
      <c r="C475" s="3" t="s">
        <v>10</v>
      </c>
      <c r="D475" s="4">
        <v>42108</v>
      </c>
      <c r="E475" s="2">
        <v>5087</v>
      </c>
      <c r="F475" s="3" t="s">
        <v>5</v>
      </c>
      <c r="G475" s="3" t="s">
        <v>1</v>
      </c>
      <c r="H475" s="3" t="s">
        <v>8</v>
      </c>
      <c r="I475" s="2">
        <v>2003</v>
      </c>
      <c r="J475" s="2">
        <v>300</v>
      </c>
      <c r="K475" s="2">
        <v>103</v>
      </c>
      <c r="L475" s="2">
        <v>0.7</v>
      </c>
      <c r="M475" s="1">
        <v>6.54</v>
      </c>
      <c r="N475" s="1">
        <v>1.4999999999999999E-4</v>
      </c>
      <c r="O475" s="1">
        <v>0.30399999999999999</v>
      </c>
      <c r="P475" s="1">
        <v>2.2099999999999998E-5</v>
      </c>
      <c r="Q475" s="1">
        <v>0.17309721918024401</v>
      </c>
      <c r="R475" s="1">
        <v>9.7773698694328393E-3</v>
      </c>
    </row>
    <row r="476" spans="1:18" s="5" customFormat="1" x14ac:dyDescent="0.25">
      <c r="A476" s="2">
        <v>2014</v>
      </c>
      <c r="B476" s="2">
        <v>1897</v>
      </c>
      <c r="C476" s="3" t="s">
        <v>10</v>
      </c>
      <c r="D476" s="4">
        <v>42108</v>
      </c>
      <c r="E476" s="2">
        <v>5088</v>
      </c>
      <c r="F476" s="3" t="s">
        <v>2</v>
      </c>
      <c r="G476" s="3" t="s">
        <v>1</v>
      </c>
      <c r="H476" s="3" t="s">
        <v>28</v>
      </c>
      <c r="I476" s="2">
        <v>2014</v>
      </c>
      <c r="J476" s="2">
        <v>300</v>
      </c>
      <c r="K476" s="2">
        <v>108</v>
      </c>
      <c r="L476" s="2">
        <v>0.7</v>
      </c>
      <c r="M476" s="1">
        <v>2.15</v>
      </c>
      <c r="N476" s="1">
        <v>2.6999999999999999E-5</v>
      </c>
      <c r="O476" s="1">
        <v>8.9999999999999993E-3</v>
      </c>
      <c r="P476" s="1">
        <v>3.9999999999999998E-7</v>
      </c>
      <c r="Q476" s="1">
        <v>5.4762501453292901E-2</v>
      </c>
      <c r="R476" s="1">
        <v>2.3999998640236099E-4</v>
      </c>
    </row>
    <row r="477" spans="1:18" s="5" customFormat="1" x14ac:dyDescent="0.25">
      <c r="A477" s="2">
        <v>2015</v>
      </c>
      <c r="B477" s="2">
        <v>1899</v>
      </c>
      <c r="C477" s="3" t="s">
        <v>7</v>
      </c>
      <c r="D477" s="4">
        <v>42312</v>
      </c>
      <c r="E477" s="2">
        <v>5382</v>
      </c>
      <c r="F477" s="3" t="s">
        <v>5</v>
      </c>
      <c r="G477" s="3" t="s">
        <v>1</v>
      </c>
      <c r="H477" s="3" t="s">
        <v>4</v>
      </c>
      <c r="I477" s="2">
        <v>1977</v>
      </c>
      <c r="J477" s="2">
        <v>1000</v>
      </c>
      <c r="K477" s="2">
        <v>75</v>
      </c>
      <c r="L477" s="2">
        <v>0.7</v>
      </c>
      <c r="M477" s="1">
        <v>12.09</v>
      </c>
      <c r="N477" s="1">
        <v>2.7999999999999998E-4</v>
      </c>
      <c r="O477" s="1">
        <v>0.60499999999999998</v>
      </c>
      <c r="P477" s="1">
        <v>4.3999999999999999E-5</v>
      </c>
      <c r="Q477" s="1">
        <v>0.89409722101957201</v>
      </c>
      <c r="R477" s="1">
        <v>6.5567129855469197E-2</v>
      </c>
    </row>
    <row r="478" spans="1:18" s="5" customFormat="1" x14ac:dyDescent="0.25">
      <c r="A478" s="2">
        <v>2015</v>
      </c>
      <c r="B478" s="2">
        <v>1899</v>
      </c>
      <c r="C478" s="3" t="s">
        <v>7</v>
      </c>
      <c r="D478" s="4">
        <v>42312</v>
      </c>
      <c r="E478" s="2">
        <v>5383</v>
      </c>
      <c r="F478" s="3" t="s">
        <v>2</v>
      </c>
      <c r="G478" s="3" t="s">
        <v>1</v>
      </c>
      <c r="H478" s="3" t="s">
        <v>13</v>
      </c>
      <c r="I478" s="2">
        <v>2015</v>
      </c>
      <c r="J478" s="2">
        <v>1000</v>
      </c>
      <c r="K478" s="2">
        <v>101</v>
      </c>
      <c r="L478" s="2">
        <v>0.7</v>
      </c>
      <c r="M478" s="1">
        <v>2.3199999999999998</v>
      </c>
      <c r="N478" s="1">
        <v>3.0000000000000001E-5</v>
      </c>
      <c r="O478" s="1">
        <v>0.112</v>
      </c>
      <c r="P478" s="1">
        <v>7.9999999999999996E-6</v>
      </c>
      <c r="Q478" s="1">
        <v>0.192492275174655</v>
      </c>
      <c r="R478" s="1">
        <v>1.1845679072161301E-2</v>
      </c>
    </row>
    <row r="479" spans="1:18" s="5" customFormat="1" x14ac:dyDescent="0.25">
      <c r="A479" s="2">
        <v>2015</v>
      </c>
      <c r="B479" s="2">
        <v>1900</v>
      </c>
      <c r="C479" s="3" t="s">
        <v>7</v>
      </c>
      <c r="D479" s="4">
        <v>42353</v>
      </c>
      <c r="E479" s="2">
        <v>5416</v>
      </c>
      <c r="F479" s="3" t="s">
        <v>5</v>
      </c>
      <c r="G479" s="3" t="s">
        <v>1</v>
      </c>
      <c r="H479" s="3" t="s">
        <v>4</v>
      </c>
      <c r="I479" s="2">
        <v>1970</v>
      </c>
      <c r="J479" s="2">
        <v>2500</v>
      </c>
      <c r="K479" s="2">
        <v>168</v>
      </c>
      <c r="L479" s="2">
        <v>0.7</v>
      </c>
      <c r="M479" s="1">
        <v>11.16</v>
      </c>
      <c r="N479" s="1">
        <v>2.5999999999999998E-4</v>
      </c>
      <c r="O479" s="1">
        <v>0.39600000000000002</v>
      </c>
      <c r="P479" s="1">
        <v>2.8799999999999999E-5</v>
      </c>
      <c r="Q479" s="1">
        <v>4.62777765226999</v>
      </c>
      <c r="R479" s="1">
        <v>0.24033332543278199</v>
      </c>
    </row>
    <row r="480" spans="1:18" s="5" customFormat="1" x14ac:dyDescent="0.25">
      <c r="A480" s="2">
        <v>2015</v>
      </c>
      <c r="B480" s="2">
        <v>1900</v>
      </c>
      <c r="C480" s="3" t="s">
        <v>7</v>
      </c>
      <c r="D480" s="4">
        <v>42353</v>
      </c>
      <c r="E480" s="2">
        <v>5418</v>
      </c>
      <c r="F480" s="3" t="s">
        <v>2</v>
      </c>
      <c r="G480" s="3" t="s">
        <v>1</v>
      </c>
      <c r="H480" s="3" t="s">
        <v>0</v>
      </c>
      <c r="I480" s="2">
        <v>2015</v>
      </c>
      <c r="J480" s="2">
        <v>2000</v>
      </c>
      <c r="K480" s="2">
        <v>210</v>
      </c>
      <c r="L480" s="2">
        <v>0.7</v>
      </c>
      <c r="M480" s="1">
        <v>0.26</v>
      </c>
      <c r="N480" s="1">
        <v>3.5999999999999998E-6</v>
      </c>
      <c r="O480" s="1">
        <v>8.9999999999999993E-3</v>
      </c>
      <c r="P480" s="1">
        <v>2.9999999999999999E-7</v>
      </c>
      <c r="Q480" s="1">
        <v>9.5925920877506801E-2</v>
      </c>
      <c r="R480" s="1">
        <v>3.8888887314937602E-3</v>
      </c>
    </row>
    <row r="481" spans="1:18" s="5" customFormat="1" x14ac:dyDescent="0.25">
      <c r="A481" s="2">
        <v>2015</v>
      </c>
      <c r="B481" s="2">
        <v>1901</v>
      </c>
      <c r="C481" s="3" t="s">
        <v>7</v>
      </c>
      <c r="D481" s="4">
        <v>42284</v>
      </c>
      <c r="E481" s="2">
        <v>5414</v>
      </c>
      <c r="F481" s="3" t="s">
        <v>5</v>
      </c>
      <c r="G481" s="3" t="s">
        <v>1</v>
      </c>
      <c r="H481" s="3" t="s">
        <v>8</v>
      </c>
      <c r="I481" s="2">
        <v>1997</v>
      </c>
      <c r="J481" s="2">
        <v>800</v>
      </c>
      <c r="K481" s="2">
        <v>120</v>
      </c>
      <c r="L481" s="2">
        <v>0.7</v>
      </c>
      <c r="M481" s="1">
        <v>6.54</v>
      </c>
      <c r="N481" s="1">
        <v>1.4999999999999999E-4</v>
      </c>
      <c r="O481" s="1">
        <v>0.30399999999999999</v>
      </c>
      <c r="P481" s="1">
        <v>2.2099999999999998E-5</v>
      </c>
      <c r="Q481" s="1">
        <v>0.61777777076437701</v>
      </c>
      <c r="R481" s="1">
        <v>4.2162960733547201E-2</v>
      </c>
    </row>
    <row r="482" spans="1:18" s="5" customFormat="1" x14ac:dyDescent="0.25">
      <c r="A482" s="2">
        <v>2015</v>
      </c>
      <c r="B482" s="2">
        <v>1901</v>
      </c>
      <c r="C482" s="3" t="s">
        <v>7</v>
      </c>
      <c r="D482" s="4">
        <v>42284</v>
      </c>
      <c r="E482" s="2">
        <v>5415</v>
      </c>
      <c r="F482" s="3" t="s">
        <v>2</v>
      </c>
      <c r="G482" s="3" t="s">
        <v>1</v>
      </c>
      <c r="H482" s="3" t="s">
        <v>28</v>
      </c>
      <c r="I482" s="2">
        <v>2014</v>
      </c>
      <c r="J482" s="2">
        <v>800</v>
      </c>
      <c r="K482" s="2">
        <v>125</v>
      </c>
      <c r="L482" s="2">
        <v>0.7</v>
      </c>
      <c r="M482" s="1">
        <v>2.15</v>
      </c>
      <c r="N482" s="1">
        <v>2.6999999999999999E-5</v>
      </c>
      <c r="O482" s="1">
        <v>8.9999999999999993E-3</v>
      </c>
      <c r="P482" s="1">
        <v>3.9999999999999998E-7</v>
      </c>
      <c r="Q482" s="1">
        <v>0.174228399467283</v>
      </c>
      <c r="R482" s="1">
        <v>8.1790119218754995E-4</v>
      </c>
    </row>
    <row r="483" spans="1:18" s="5" customFormat="1" x14ac:dyDescent="0.25">
      <c r="A483" s="2">
        <v>2015</v>
      </c>
      <c r="B483" s="2">
        <v>1902</v>
      </c>
      <c r="C483" s="3" t="s">
        <v>7</v>
      </c>
      <c r="D483" s="4">
        <v>42345</v>
      </c>
      <c r="E483" s="2">
        <v>5412</v>
      </c>
      <c r="F483" s="3" t="s">
        <v>5</v>
      </c>
      <c r="G483" s="3" t="s">
        <v>1</v>
      </c>
      <c r="H483" s="3" t="s">
        <v>4</v>
      </c>
      <c r="I483" s="2">
        <v>1971</v>
      </c>
      <c r="J483" s="2">
        <v>400</v>
      </c>
      <c r="K483" s="2">
        <v>107</v>
      </c>
      <c r="L483" s="2">
        <v>0.7</v>
      </c>
      <c r="M483" s="1">
        <v>12.09</v>
      </c>
      <c r="N483" s="1">
        <v>2.7999999999999998E-4</v>
      </c>
      <c r="O483" s="1">
        <v>0.60499999999999998</v>
      </c>
      <c r="P483" s="1">
        <v>4.3999999999999999E-5</v>
      </c>
      <c r="Q483" s="1">
        <v>0.510231480795169</v>
      </c>
      <c r="R483" s="1">
        <v>3.7416975437521101E-2</v>
      </c>
    </row>
    <row r="484" spans="1:18" s="5" customFormat="1" x14ac:dyDescent="0.25">
      <c r="A484" s="2">
        <v>2015</v>
      </c>
      <c r="B484" s="2">
        <v>1902</v>
      </c>
      <c r="C484" s="3" t="s">
        <v>7</v>
      </c>
      <c r="D484" s="4">
        <v>42345</v>
      </c>
      <c r="E484" s="2">
        <v>5413</v>
      </c>
      <c r="F484" s="3" t="s">
        <v>2</v>
      </c>
      <c r="G484" s="3" t="s">
        <v>1</v>
      </c>
      <c r="H484" s="3" t="s">
        <v>28</v>
      </c>
      <c r="I484" s="2">
        <v>2014</v>
      </c>
      <c r="J484" s="2">
        <v>400</v>
      </c>
      <c r="K484" s="2">
        <v>125</v>
      </c>
      <c r="L484" s="2">
        <v>0.7</v>
      </c>
      <c r="M484" s="1">
        <v>2.15</v>
      </c>
      <c r="N484" s="1">
        <v>2.6999999999999999E-5</v>
      </c>
      <c r="O484" s="1">
        <v>8.9999999999999993E-3</v>
      </c>
      <c r="P484" s="1">
        <v>3.9999999999999998E-7</v>
      </c>
      <c r="Q484" s="1">
        <v>8.5030866432275101E-2</v>
      </c>
      <c r="R484" s="1">
        <v>3.7808639872784298E-4</v>
      </c>
    </row>
    <row r="485" spans="1:18" s="5" customFormat="1" x14ac:dyDescent="0.25">
      <c r="A485" s="2">
        <v>2014</v>
      </c>
      <c r="B485" s="2">
        <v>1903</v>
      </c>
      <c r="C485" s="3" t="s">
        <v>7</v>
      </c>
      <c r="D485" s="4">
        <v>42262</v>
      </c>
      <c r="E485" s="2">
        <v>5460</v>
      </c>
      <c r="F485" s="3" t="s">
        <v>5</v>
      </c>
      <c r="G485" s="3" t="s">
        <v>1</v>
      </c>
      <c r="H485" s="3" t="s">
        <v>8</v>
      </c>
      <c r="I485" s="2">
        <v>1998</v>
      </c>
      <c r="J485" s="2">
        <v>2000</v>
      </c>
      <c r="K485" s="2">
        <v>121</v>
      </c>
      <c r="L485" s="2">
        <v>0.7</v>
      </c>
      <c r="M485" s="1">
        <v>6.54</v>
      </c>
      <c r="N485" s="1">
        <v>1.4999999999999999E-4</v>
      </c>
      <c r="O485" s="1">
        <v>0.30399999999999999</v>
      </c>
      <c r="P485" s="1">
        <v>2.2099999999999998E-5</v>
      </c>
      <c r="Q485" s="1">
        <v>1.5573147971351999</v>
      </c>
      <c r="R485" s="1">
        <v>0.10628579684915</v>
      </c>
    </row>
    <row r="486" spans="1:18" s="5" customFormat="1" x14ac:dyDescent="0.25">
      <c r="A486" s="2">
        <v>2014</v>
      </c>
      <c r="B486" s="2">
        <v>1903</v>
      </c>
      <c r="C486" s="3" t="s">
        <v>7</v>
      </c>
      <c r="D486" s="4">
        <v>42262</v>
      </c>
      <c r="E486" s="2">
        <v>5461</v>
      </c>
      <c r="F486" s="3" t="s">
        <v>2</v>
      </c>
      <c r="G486" s="3" t="s">
        <v>1</v>
      </c>
      <c r="H486" s="3" t="s">
        <v>13</v>
      </c>
      <c r="I486" s="2">
        <v>2015</v>
      </c>
      <c r="J486" s="2">
        <v>2000</v>
      </c>
      <c r="K486" s="2">
        <v>101</v>
      </c>
      <c r="L486" s="2">
        <v>0.7</v>
      </c>
      <c r="M486" s="1">
        <v>2.3199999999999998</v>
      </c>
      <c r="N486" s="1">
        <v>3.0000000000000001E-5</v>
      </c>
      <c r="O486" s="1">
        <v>0.112</v>
      </c>
      <c r="P486" s="1">
        <v>7.9999999999999996E-6</v>
      </c>
      <c r="Q486" s="1">
        <v>0.40836417899016803</v>
      </c>
      <c r="R486" s="1">
        <v>2.99259259236422E-2</v>
      </c>
    </row>
    <row r="487" spans="1:18" s="5" customFormat="1" x14ac:dyDescent="0.25">
      <c r="A487" s="2">
        <v>2014</v>
      </c>
      <c r="B487" s="2">
        <v>1904</v>
      </c>
      <c r="C487" s="3" t="s">
        <v>7</v>
      </c>
      <c r="D487" s="4">
        <v>42262</v>
      </c>
      <c r="E487" s="2">
        <v>5462</v>
      </c>
      <c r="F487" s="3" t="s">
        <v>5</v>
      </c>
      <c r="G487" s="3" t="s">
        <v>1</v>
      </c>
      <c r="H487" s="3" t="s">
        <v>4</v>
      </c>
      <c r="I487" s="2">
        <v>1973</v>
      </c>
      <c r="J487" s="2">
        <v>2000</v>
      </c>
      <c r="K487" s="2">
        <v>116</v>
      </c>
      <c r="L487" s="2">
        <v>0.7</v>
      </c>
      <c r="M487" s="1">
        <v>12.09</v>
      </c>
      <c r="N487" s="1">
        <v>2.7999999999999998E-4</v>
      </c>
      <c r="O487" s="1">
        <v>0.60499999999999998</v>
      </c>
      <c r="P487" s="1">
        <v>4.3999999999999999E-5</v>
      </c>
      <c r="Q487" s="1">
        <v>2.7657407370205398</v>
      </c>
      <c r="R487" s="1">
        <v>0.20282098835291801</v>
      </c>
    </row>
    <row r="488" spans="1:18" s="5" customFormat="1" x14ac:dyDescent="0.25">
      <c r="A488" s="2">
        <v>2014</v>
      </c>
      <c r="B488" s="2">
        <v>1904</v>
      </c>
      <c r="C488" s="3" t="s">
        <v>7</v>
      </c>
      <c r="D488" s="4">
        <v>42262</v>
      </c>
      <c r="E488" s="2">
        <v>5463</v>
      </c>
      <c r="F488" s="3" t="s">
        <v>2</v>
      </c>
      <c r="G488" s="3" t="s">
        <v>1</v>
      </c>
      <c r="H488" s="3" t="s">
        <v>13</v>
      </c>
      <c r="I488" s="2">
        <v>2015</v>
      </c>
      <c r="J488" s="2">
        <v>2000</v>
      </c>
      <c r="K488" s="2">
        <v>101</v>
      </c>
      <c r="L488" s="2">
        <v>0.7</v>
      </c>
      <c r="M488" s="1">
        <v>2.3199999999999998</v>
      </c>
      <c r="N488" s="1">
        <v>3.0000000000000001E-5</v>
      </c>
      <c r="O488" s="1">
        <v>0.112</v>
      </c>
      <c r="P488" s="1">
        <v>7.9999999999999996E-6</v>
      </c>
      <c r="Q488" s="1">
        <v>0.40836417899016803</v>
      </c>
      <c r="R488" s="1">
        <v>2.99259259236422E-2</v>
      </c>
    </row>
    <row r="489" spans="1:18" s="5" customFormat="1" x14ac:dyDescent="0.25">
      <c r="A489" s="2">
        <v>2015</v>
      </c>
      <c r="B489" s="2">
        <v>1905</v>
      </c>
      <c r="C489" s="3" t="s">
        <v>7</v>
      </c>
      <c r="D489" s="4">
        <v>42256</v>
      </c>
      <c r="E489" s="2">
        <v>5473</v>
      </c>
      <c r="F489" s="3" t="s">
        <v>5</v>
      </c>
      <c r="G489" s="3" t="s">
        <v>1</v>
      </c>
      <c r="H489" s="3" t="s">
        <v>8</v>
      </c>
      <c r="I489" s="2">
        <v>1996</v>
      </c>
      <c r="J489" s="2">
        <v>2000</v>
      </c>
      <c r="K489" s="2">
        <v>350</v>
      </c>
      <c r="L489" s="2">
        <v>0.7</v>
      </c>
      <c r="M489" s="1">
        <v>5.93</v>
      </c>
      <c r="N489" s="1">
        <v>9.8999999999999994E-5</v>
      </c>
      <c r="O489" s="1">
        <v>0.12</v>
      </c>
      <c r="P489" s="1">
        <v>6.3999999999999997E-6</v>
      </c>
      <c r="Q489" s="1">
        <v>3.84459858867283</v>
      </c>
      <c r="R489" s="1">
        <v>0.106296293522114</v>
      </c>
    </row>
    <row r="490" spans="1:18" s="5" customFormat="1" x14ac:dyDescent="0.25">
      <c r="A490" s="2">
        <v>2015</v>
      </c>
      <c r="B490" s="2">
        <v>1905</v>
      </c>
      <c r="C490" s="3" t="s">
        <v>7</v>
      </c>
      <c r="D490" s="4">
        <v>42256</v>
      </c>
      <c r="E490" s="2">
        <v>5474</v>
      </c>
      <c r="F490" s="3" t="s">
        <v>2</v>
      </c>
      <c r="G490" s="3" t="s">
        <v>1</v>
      </c>
      <c r="H490" s="3" t="s">
        <v>28</v>
      </c>
      <c r="I490" s="2">
        <v>2015</v>
      </c>
      <c r="J490" s="2">
        <v>2000</v>
      </c>
      <c r="K490" s="2">
        <v>420</v>
      </c>
      <c r="L490" s="2">
        <v>0.7</v>
      </c>
      <c r="M490" s="1">
        <v>1.29</v>
      </c>
      <c r="N490" s="1">
        <v>1.7E-5</v>
      </c>
      <c r="O490" s="1">
        <v>8.9999999999999993E-3</v>
      </c>
      <c r="P490" s="1">
        <v>2.9999999999999999E-7</v>
      </c>
      <c r="Q490" s="1">
        <v>0.94629625738846401</v>
      </c>
      <c r="R490" s="1">
        <v>7.7777774629875203E-3</v>
      </c>
    </row>
    <row r="491" spans="1:18" s="5" customFormat="1" x14ac:dyDescent="0.25">
      <c r="A491" s="2">
        <v>2015</v>
      </c>
      <c r="B491" s="2">
        <v>1906</v>
      </c>
      <c r="C491" s="3" t="s">
        <v>7</v>
      </c>
      <c r="D491" s="4">
        <v>42355</v>
      </c>
      <c r="E491" s="2">
        <v>5471</v>
      </c>
      <c r="F491" s="3" t="s">
        <v>5</v>
      </c>
      <c r="G491" s="3" t="s">
        <v>1</v>
      </c>
      <c r="H491" s="3" t="s">
        <v>4</v>
      </c>
      <c r="I491" s="2">
        <v>1975</v>
      </c>
      <c r="J491" s="2">
        <v>250</v>
      </c>
      <c r="K491" s="2">
        <v>151</v>
      </c>
      <c r="L491" s="2">
        <v>0.7</v>
      </c>
      <c r="M491" s="1">
        <v>11.16</v>
      </c>
      <c r="N491" s="1">
        <v>2.5999999999999998E-4</v>
      </c>
      <c r="O491" s="1">
        <v>0.39600000000000002</v>
      </c>
      <c r="P491" s="1">
        <v>2.8799999999999999E-5</v>
      </c>
      <c r="Q491" s="1">
        <v>0.41026908602272899</v>
      </c>
      <c r="R491" s="1">
        <v>2.0972221540311399E-2</v>
      </c>
    </row>
    <row r="492" spans="1:18" s="5" customFormat="1" x14ac:dyDescent="0.25">
      <c r="A492" s="2">
        <v>2015</v>
      </c>
      <c r="B492" s="2">
        <v>1906</v>
      </c>
      <c r="C492" s="3" t="s">
        <v>7</v>
      </c>
      <c r="D492" s="4">
        <v>42355</v>
      </c>
      <c r="E492" s="2">
        <v>5472</v>
      </c>
      <c r="F492" s="3" t="s">
        <v>2</v>
      </c>
      <c r="G492" s="3" t="s">
        <v>1</v>
      </c>
      <c r="H492" s="3" t="s">
        <v>0</v>
      </c>
      <c r="I492" s="2">
        <v>2015</v>
      </c>
      <c r="J492" s="2">
        <v>250</v>
      </c>
      <c r="K492" s="2">
        <v>139</v>
      </c>
      <c r="L492" s="2">
        <v>0.7</v>
      </c>
      <c r="M492" s="1">
        <v>0.26</v>
      </c>
      <c r="N492" s="1">
        <v>3.9999999999999998E-6</v>
      </c>
      <c r="O492" s="1">
        <v>8.9999999999999993E-3</v>
      </c>
      <c r="P492" s="1">
        <v>3.9999999999999998E-7</v>
      </c>
      <c r="Q492" s="1">
        <v>7.1055165982526402E-3</v>
      </c>
      <c r="R492" s="1">
        <v>2.5472606567735498E-4</v>
      </c>
    </row>
    <row r="493" spans="1:18" s="5" customFormat="1" x14ac:dyDescent="0.25">
      <c r="A493" s="2">
        <v>2015</v>
      </c>
      <c r="B493" s="2">
        <v>1907</v>
      </c>
      <c r="C493" s="3" t="s">
        <v>7</v>
      </c>
      <c r="D493" s="4">
        <v>42305</v>
      </c>
      <c r="E493" s="2">
        <v>5469</v>
      </c>
      <c r="F493" s="3" t="s">
        <v>5</v>
      </c>
      <c r="G493" s="3" t="s">
        <v>19</v>
      </c>
      <c r="H493" s="3" t="s">
        <v>8</v>
      </c>
      <c r="I493" s="2">
        <v>1999</v>
      </c>
      <c r="J493" s="2">
        <v>750</v>
      </c>
      <c r="K493" s="2">
        <v>505</v>
      </c>
      <c r="L493" s="2">
        <v>0.7</v>
      </c>
      <c r="M493" s="1">
        <v>5.93</v>
      </c>
      <c r="N493" s="1">
        <v>9.8999999999999994E-5</v>
      </c>
      <c r="O493" s="1">
        <v>0.12</v>
      </c>
      <c r="P493" s="1">
        <v>6.3999999999999997E-6</v>
      </c>
      <c r="Q493" s="1">
        <v>2.0802024506569001</v>
      </c>
      <c r="R493" s="1">
        <v>5.7513887387858002E-2</v>
      </c>
    </row>
    <row r="494" spans="1:18" s="5" customFormat="1" x14ac:dyDescent="0.25">
      <c r="A494" s="2">
        <v>2015</v>
      </c>
      <c r="B494" s="2">
        <v>1907</v>
      </c>
      <c r="C494" s="3" t="s">
        <v>7</v>
      </c>
      <c r="D494" s="4">
        <v>42305</v>
      </c>
      <c r="E494" s="2">
        <v>5470</v>
      </c>
      <c r="F494" s="3" t="s">
        <v>2</v>
      </c>
      <c r="G494" s="3" t="s">
        <v>19</v>
      </c>
      <c r="H494" s="3" t="s">
        <v>28</v>
      </c>
      <c r="I494" s="2">
        <v>2015</v>
      </c>
      <c r="J494" s="2">
        <v>750</v>
      </c>
      <c r="K494" s="2">
        <v>625</v>
      </c>
      <c r="L494" s="2">
        <v>0.7</v>
      </c>
      <c r="M494" s="1">
        <v>1.29</v>
      </c>
      <c r="N494" s="1">
        <v>1.7E-5</v>
      </c>
      <c r="O494" s="1">
        <v>8.9999999999999993E-3</v>
      </c>
      <c r="P494" s="1">
        <v>2.9999999999999999E-7</v>
      </c>
      <c r="Q494" s="1">
        <v>0.48963756507408401</v>
      </c>
      <c r="R494" s="1">
        <v>3.6621091868975402E-3</v>
      </c>
    </row>
    <row r="495" spans="1:18" s="5" customFormat="1" x14ac:dyDescent="0.25">
      <c r="A495" s="2">
        <v>2015</v>
      </c>
      <c r="B495" s="2">
        <v>1908</v>
      </c>
      <c r="C495" s="3" t="s">
        <v>7</v>
      </c>
      <c r="D495" s="4">
        <v>42306</v>
      </c>
      <c r="E495" s="2">
        <v>5466</v>
      </c>
      <c r="F495" s="3" t="s">
        <v>5</v>
      </c>
      <c r="G495" s="3" t="s">
        <v>1</v>
      </c>
      <c r="H495" s="3" t="s">
        <v>4</v>
      </c>
      <c r="I495" s="2">
        <v>1975</v>
      </c>
      <c r="J495" s="2">
        <v>410</v>
      </c>
      <c r="K495" s="2">
        <v>90</v>
      </c>
      <c r="L495" s="2">
        <v>0.7</v>
      </c>
      <c r="M495" s="1">
        <v>12.09</v>
      </c>
      <c r="N495" s="1">
        <v>2.7999999999999998E-4</v>
      </c>
      <c r="O495" s="1">
        <v>0.60499999999999998</v>
      </c>
      <c r="P495" s="1">
        <v>4.3999999999999999E-5</v>
      </c>
      <c r="Q495" s="1">
        <v>0.43989583274162902</v>
      </c>
      <c r="R495" s="1">
        <v>3.2259027888890797E-2</v>
      </c>
    </row>
    <row r="496" spans="1:18" s="5" customFormat="1" x14ac:dyDescent="0.25">
      <c r="A496" s="2">
        <v>2015</v>
      </c>
      <c r="B496" s="2">
        <v>1908</v>
      </c>
      <c r="C496" s="3" t="s">
        <v>7</v>
      </c>
      <c r="D496" s="4">
        <v>42306</v>
      </c>
      <c r="E496" s="2">
        <v>5468</v>
      </c>
      <c r="F496" s="3" t="s">
        <v>2</v>
      </c>
      <c r="G496" s="3" t="s">
        <v>1</v>
      </c>
      <c r="H496" s="3" t="s">
        <v>28</v>
      </c>
      <c r="I496" s="2">
        <v>2014</v>
      </c>
      <c r="J496" s="2">
        <v>410</v>
      </c>
      <c r="K496" s="2">
        <v>113</v>
      </c>
      <c r="L496" s="2">
        <v>0.7</v>
      </c>
      <c r="M496" s="1">
        <v>2.15</v>
      </c>
      <c r="N496" s="1">
        <v>2.6999999999999999E-5</v>
      </c>
      <c r="O496" s="1">
        <v>8.9999999999999993E-3</v>
      </c>
      <c r="P496" s="1">
        <v>3.9999999999999998E-7</v>
      </c>
      <c r="Q496" s="1">
        <v>7.8837861252072303E-2</v>
      </c>
      <c r="R496" s="1">
        <v>3.5104982619320102E-4</v>
      </c>
    </row>
    <row r="497" spans="1:18" s="5" customFormat="1" x14ac:dyDescent="0.25">
      <c r="A497" s="2">
        <v>2015</v>
      </c>
      <c r="B497" s="2">
        <v>1909</v>
      </c>
      <c r="C497" s="3" t="s">
        <v>7</v>
      </c>
      <c r="D497" s="4">
        <v>42306</v>
      </c>
      <c r="E497" s="2">
        <v>5464</v>
      </c>
      <c r="F497" s="3" t="s">
        <v>5</v>
      </c>
      <c r="G497" s="3" t="s">
        <v>1</v>
      </c>
      <c r="H497" s="3" t="s">
        <v>4</v>
      </c>
      <c r="I497" s="2">
        <v>1972</v>
      </c>
      <c r="J497" s="2">
        <v>380</v>
      </c>
      <c r="K497" s="2">
        <v>118</v>
      </c>
      <c r="L497" s="2">
        <v>0.7</v>
      </c>
      <c r="M497" s="1">
        <v>12.09</v>
      </c>
      <c r="N497" s="1">
        <v>2.7999999999999998E-4</v>
      </c>
      <c r="O497" s="1">
        <v>0.60499999999999998</v>
      </c>
      <c r="P497" s="1">
        <v>4.3999999999999999E-5</v>
      </c>
      <c r="Q497" s="1">
        <v>0.53455092520690095</v>
      </c>
      <c r="R497" s="1">
        <v>3.9200401369589799E-2</v>
      </c>
    </row>
    <row r="498" spans="1:18" s="5" customFormat="1" x14ac:dyDescent="0.25">
      <c r="A498" s="2">
        <v>2015</v>
      </c>
      <c r="B498" s="2">
        <v>1909</v>
      </c>
      <c r="C498" s="3" t="s">
        <v>7</v>
      </c>
      <c r="D498" s="4">
        <v>42306</v>
      </c>
      <c r="E498" s="2">
        <v>5465</v>
      </c>
      <c r="F498" s="3" t="s">
        <v>2</v>
      </c>
      <c r="G498" s="3" t="s">
        <v>1</v>
      </c>
      <c r="H498" s="3" t="s">
        <v>28</v>
      </c>
      <c r="I498" s="2">
        <v>2013</v>
      </c>
      <c r="J498" s="2">
        <v>380</v>
      </c>
      <c r="K498" s="2">
        <v>113</v>
      </c>
      <c r="L498" s="2">
        <v>0.7</v>
      </c>
      <c r="M498" s="1">
        <v>2.15</v>
      </c>
      <c r="N498" s="1">
        <v>2.6999999999999999E-5</v>
      </c>
      <c r="O498" s="1">
        <v>8.9999999999999993E-3</v>
      </c>
      <c r="P498" s="1">
        <v>3.9999999999999998E-7</v>
      </c>
      <c r="Q498" s="1">
        <v>7.2935049760077197E-2</v>
      </c>
      <c r="R498" s="1">
        <v>3.2337529059257798E-4</v>
      </c>
    </row>
    <row r="499" spans="1:18" s="5" customFormat="1" x14ac:dyDescent="0.25">
      <c r="A499" s="2">
        <v>2015</v>
      </c>
      <c r="B499" s="2">
        <v>1910</v>
      </c>
      <c r="C499" s="3" t="s">
        <v>7</v>
      </c>
      <c r="D499" s="4">
        <v>42359</v>
      </c>
      <c r="E499" s="2">
        <v>5458</v>
      </c>
      <c r="F499" s="3" t="s">
        <v>5</v>
      </c>
      <c r="G499" s="3" t="s">
        <v>1</v>
      </c>
      <c r="H499" s="3" t="s">
        <v>8</v>
      </c>
      <c r="I499" s="2">
        <v>1997</v>
      </c>
      <c r="J499" s="2">
        <v>1825</v>
      </c>
      <c r="K499" s="2">
        <v>157</v>
      </c>
      <c r="L499" s="2">
        <v>0.7</v>
      </c>
      <c r="M499" s="1">
        <v>6.54</v>
      </c>
      <c r="N499" s="1">
        <v>1.4999999999999999E-4</v>
      </c>
      <c r="O499" s="1">
        <v>0.30399999999999999</v>
      </c>
      <c r="P499" s="1">
        <v>2.2099999999999998E-5</v>
      </c>
      <c r="Q499" s="1">
        <v>1.84384141425274</v>
      </c>
      <c r="R499" s="1">
        <v>0.12584106587687099</v>
      </c>
    </row>
    <row r="500" spans="1:18" s="5" customFormat="1" x14ac:dyDescent="0.25">
      <c r="A500" s="2">
        <v>2015</v>
      </c>
      <c r="B500" s="2">
        <v>1910</v>
      </c>
      <c r="C500" s="3" t="s">
        <v>7</v>
      </c>
      <c r="D500" s="4">
        <v>42359</v>
      </c>
      <c r="E500" s="2">
        <v>5459</v>
      </c>
      <c r="F500" s="3" t="s">
        <v>2</v>
      </c>
      <c r="G500" s="3" t="s">
        <v>1</v>
      </c>
      <c r="H500" s="3" t="s">
        <v>0</v>
      </c>
      <c r="I500" s="2">
        <v>2015</v>
      </c>
      <c r="J500" s="2">
        <v>1825</v>
      </c>
      <c r="K500" s="2">
        <v>195</v>
      </c>
      <c r="L500" s="2">
        <v>0.7</v>
      </c>
      <c r="M500" s="1">
        <v>0.26</v>
      </c>
      <c r="N500" s="1">
        <v>3.5999999999999998E-6</v>
      </c>
      <c r="O500" s="1">
        <v>8.9999999999999993E-3</v>
      </c>
      <c r="P500" s="1">
        <v>2.9999999999999999E-7</v>
      </c>
      <c r="Q500" s="1">
        <v>8.0415114395392298E-2</v>
      </c>
      <c r="R500" s="1">
        <v>3.2230575910081401E-3</v>
      </c>
    </row>
    <row r="501" spans="1:18" s="5" customFormat="1" x14ac:dyDescent="0.25">
      <c r="A501" s="2">
        <v>2015</v>
      </c>
      <c r="B501" s="2">
        <v>1911</v>
      </c>
      <c r="C501" s="3" t="s">
        <v>7</v>
      </c>
      <c r="D501" s="4">
        <v>42292</v>
      </c>
      <c r="E501" s="2">
        <v>5456</v>
      </c>
      <c r="F501" s="3" t="s">
        <v>5</v>
      </c>
      <c r="G501" s="3" t="s">
        <v>1</v>
      </c>
      <c r="H501" s="3" t="s">
        <v>8</v>
      </c>
      <c r="I501" s="2">
        <v>1997</v>
      </c>
      <c r="J501" s="2">
        <v>2920</v>
      </c>
      <c r="K501" s="2">
        <v>210</v>
      </c>
      <c r="L501" s="2">
        <v>0.7</v>
      </c>
      <c r="M501" s="1">
        <v>5.93</v>
      </c>
      <c r="N501" s="1">
        <v>1.3999999999999999E-4</v>
      </c>
      <c r="O501" s="1">
        <v>0.12</v>
      </c>
      <c r="P501" s="1">
        <v>6.3999999999999997E-6</v>
      </c>
      <c r="Q501" s="1">
        <v>3.600657286098</v>
      </c>
      <c r="R501" s="1">
        <v>9.3115553125371703E-2</v>
      </c>
    </row>
    <row r="502" spans="1:18" s="5" customFormat="1" x14ac:dyDescent="0.25">
      <c r="A502" s="2">
        <v>2015</v>
      </c>
      <c r="B502" s="2">
        <v>1911</v>
      </c>
      <c r="C502" s="3" t="s">
        <v>7</v>
      </c>
      <c r="D502" s="4">
        <v>42292</v>
      </c>
      <c r="E502" s="2">
        <v>5457</v>
      </c>
      <c r="F502" s="3" t="s">
        <v>2</v>
      </c>
      <c r="G502" s="3" t="s">
        <v>1</v>
      </c>
      <c r="H502" s="3" t="s">
        <v>0</v>
      </c>
      <c r="I502" s="2">
        <v>2014</v>
      </c>
      <c r="J502" s="2">
        <v>2920</v>
      </c>
      <c r="K502" s="2">
        <v>245</v>
      </c>
      <c r="L502" s="2">
        <v>0.7</v>
      </c>
      <c r="M502" s="1">
        <v>0.26</v>
      </c>
      <c r="N502" s="1">
        <v>3.5999999999999998E-6</v>
      </c>
      <c r="O502" s="1">
        <v>8.9999999999999993E-3</v>
      </c>
      <c r="P502" s="1">
        <v>2.9999999999999999E-7</v>
      </c>
      <c r="Q502" s="1">
        <v>0.16736826282767001</v>
      </c>
      <c r="R502" s="1">
        <v>6.9552775157559997E-3</v>
      </c>
    </row>
    <row r="503" spans="1:18" s="5" customFormat="1" x14ac:dyDescent="0.25">
      <c r="A503" s="2">
        <v>2015</v>
      </c>
      <c r="B503" s="2">
        <v>1912</v>
      </c>
      <c r="C503" s="3" t="s">
        <v>7</v>
      </c>
      <c r="D503" s="4">
        <v>42251</v>
      </c>
      <c r="E503" s="2">
        <v>5454</v>
      </c>
      <c r="F503" s="3" t="s">
        <v>5</v>
      </c>
      <c r="G503" s="3" t="s">
        <v>1</v>
      </c>
      <c r="H503" s="3" t="s">
        <v>4</v>
      </c>
      <c r="I503" s="2">
        <v>1956</v>
      </c>
      <c r="J503" s="2">
        <v>100</v>
      </c>
      <c r="K503" s="2">
        <v>50</v>
      </c>
      <c r="L503" s="2">
        <v>0.7</v>
      </c>
      <c r="M503" s="1">
        <v>12.09</v>
      </c>
      <c r="N503" s="1">
        <v>2.7999999999999998E-4</v>
      </c>
      <c r="O503" s="1">
        <v>0.60499999999999998</v>
      </c>
      <c r="P503" s="1">
        <v>4.3999999999999999E-5</v>
      </c>
      <c r="Q503" s="1">
        <v>5.3557098626702798E-2</v>
      </c>
      <c r="R503" s="1">
        <v>3.4205247151782E-3</v>
      </c>
    </row>
    <row r="504" spans="1:18" s="5" customFormat="1" x14ac:dyDescent="0.25">
      <c r="A504" s="2">
        <v>2015</v>
      </c>
      <c r="B504" s="2">
        <v>1912</v>
      </c>
      <c r="C504" s="3" t="s">
        <v>7</v>
      </c>
      <c r="D504" s="4">
        <v>42251</v>
      </c>
      <c r="E504" s="2">
        <v>5455</v>
      </c>
      <c r="F504" s="3" t="s">
        <v>2</v>
      </c>
      <c r="G504" s="3" t="s">
        <v>1</v>
      </c>
      <c r="H504" s="3" t="s">
        <v>0</v>
      </c>
      <c r="I504" s="2">
        <v>2015</v>
      </c>
      <c r="J504" s="2">
        <v>100</v>
      </c>
      <c r="K504" s="2">
        <v>52</v>
      </c>
      <c r="L504" s="2">
        <v>0.7</v>
      </c>
      <c r="M504" s="1">
        <v>2.74</v>
      </c>
      <c r="N504" s="1">
        <v>3.6000000000000001E-5</v>
      </c>
      <c r="O504" s="1">
        <v>8.9999999999999993E-3</v>
      </c>
      <c r="P504" s="1">
        <v>8.9999999999999996E-7</v>
      </c>
      <c r="Q504" s="1">
        <v>1.10660492350816E-2</v>
      </c>
      <c r="R504" s="1">
        <v>3.7916664416272198E-5</v>
      </c>
    </row>
    <row r="505" spans="1:18" s="5" customFormat="1" x14ac:dyDescent="0.25">
      <c r="A505" s="2">
        <v>2015</v>
      </c>
      <c r="B505" s="2">
        <v>1913</v>
      </c>
      <c r="C505" s="3" t="s">
        <v>7</v>
      </c>
      <c r="D505" s="4">
        <v>42348</v>
      </c>
      <c r="E505" s="2">
        <v>5452</v>
      </c>
      <c r="F505" s="3" t="s">
        <v>5</v>
      </c>
      <c r="G505" s="3" t="s">
        <v>1</v>
      </c>
      <c r="H505" s="3" t="s">
        <v>4</v>
      </c>
      <c r="I505" s="2">
        <v>1983</v>
      </c>
      <c r="J505" s="2">
        <v>400</v>
      </c>
      <c r="K505" s="2">
        <v>63</v>
      </c>
      <c r="L505" s="2">
        <v>0.7</v>
      </c>
      <c r="M505" s="1">
        <v>12.09</v>
      </c>
      <c r="N505" s="1">
        <v>2.7999999999999998E-4</v>
      </c>
      <c r="O505" s="1">
        <v>0.60499999999999998</v>
      </c>
      <c r="P505" s="1">
        <v>4.3999999999999999E-5</v>
      </c>
      <c r="Q505" s="1">
        <v>0.30041666626257602</v>
      </c>
      <c r="R505" s="1">
        <v>2.20305556314376E-2</v>
      </c>
    </row>
    <row r="506" spans="1:18" s="5" customFormat="1" x14ac:dyDescent="0.25">
      <c r="A506" s="2">
        <v>2015</v>
      </c>
      <c r="B506" s="2">
        <v>1913</v>
      </c>
      <c r="C506" s="3" t="s">
        <v>7</v>
      </c>
      <c r="D506" s="4">
        <v>42348</v>
      </c>
      <c r="E506" s="2">
        <v>5453</v>
      </c>
      <c r="F506" s="3" t="s">
        <v>2</v>
      </c>
      <c r="G506" s="3" t="s">
        <v>1</v>
      </c>
      <c r="H506" s="3" t="s">
        <v>0</v>
      </c>
      <c r="I506" s="2">
        <v>2014</v>
      </c>
      <c r="J506" s="2">
        <v>400</v>
      </c>
      <c r="K506" s="2">
        <v>75</v>
      </c>
      <c r="L506" s="2">
        <v>0.7</v>
      </c>
      <c r="M506" s="1">
        <v>0.26</v>
      </c>
      <c r="N506" s="1">
        <v>3.4999999999999999E-6</v>
      </c>
      <c r="O506" s="1">
        <v>8.9999999999999993E-3</v>
      </c>
      <c r="P506" s="1">
        <v>8.9999999999999996E-7</v>
      </c>
      <c r="Q506" s="1">
        <v>6.1805552317659197E-3</v>
      </c>
      <c r="R506" s="1">
        <v>2.4999998561638E-4</v>
      </c>
    </row>
    <row r="507" spans="1:18" s="5" customFormat="1" x14ac:dyDescent="0.25">
      <c r="A507" s="2">
        <v>2015</v>
      </c>
      <c r="B507" s="2">
        <v>1914</v>
      </c>
      <c r="C507" s="3" t="s">
        <v>7</v>
      </c>
      <c r="D507" s="4">
        <v>42234</v>
      </c>
      <c r="E507" s="2">
        <v>5450</v>
      </c>
      <c r="F507" s="3" t="s">
        <v>5</v>
      </c>
      <c r="G507" s="3" t="s">
        <v>1</v>
      </c>
      <c r="H507" s="3" t="s">
        <v>4</v>
      </c>
      <c r="I507" s="2">
        <v>1962</v>
      </c>
      <c r="J507" s="2">
        <v>180</v>
      </c>
      <c r="K507" s="2">
        <v>58</v>
      </c>
      <c r="L507" s="2">
        <v>0.7</v>
      </c>
      <c r="M507" s="1">
        <v>12.09</v>
      </c>
      <c r="N507" s="1">
        <v>2.7999999999999998E-4</v>
      </c>
      <c r="O507" s="1">
        <v>0.60499999999999998</v>
      </c>
      <c r="P507" s="1">
        <v>4.3999999999999999E-5</v>
      </c>
      <c r="Q507" s="1">
        <v>0.1209396664652</v>
      </c>
      <c r="R507" s="1">
        <v>8.5740111476457406E-3</v>
      </c>
    </row>
    <row r="508" spans="1:18" s="5" customFormat="1" x14ac:dyDescent="0.25">
      <c r="A508" s="2">
        <v>2015</v>
      </c>
      <c r="B508" s="2">
        <v>1914</v>
      </c>
      <c r="C508" s="3" t="s">
        <v>7</v>
      </c>
      <c r="D508" s="4">
        <v>42234</v>
      </c>
      <c r="E508" s="2">
        <v>5451</v>
      </c>
      <c r="F508" s="3" t="s">
        <v>2</v>
      </c>
      <c r="G508" s="3" t="s">
        <v>1</v>
      </c>
      <c r="H508" s="3" t="s">
        <v>0</v>
      </c>
      <c r="I508" s="2">
        <v>2014</v>
      </c>
      <c r="J508" s="2">
        <v>180</v>
      </c>
      <c r="K508" s="2">
        <v>62</v>
      </c>
      <c r="L508" s="2">
        <v>0.7</v>
      </c>
      <c r="M508" s="1">
        <v>2.74</v>
      </c>
      <c r="N508" s="1">
        <v>3.6000000000000001E-5</v>
      </c>
      <c r="O508" s="1">
        <v>8.9999999999999993E-3</v>
      </c>
      <c r="P508" s="1">
        <v>8.9999999999999996E-7</v>
      </c>
      <c r="Q508" s="1">
        <v>2.3873444129872499E-2</v>
      </c>
      <c r="R508" s="1">
        <v>8.4474995031370197E-5</v>
      </c>
    </row>
    <row r="509" spans="1:18" s="5" customFormat="1" x14ac:dyDescent="0.25">
      <c r="A509" s="2">
        <v>2015</v>
      </c>
      <c r="B509" s="2">
        <v>1915</v>
      </c>
      <c r="C509" s="3" t="s">
        <v>7</v>
      </c>
      <c r="D509" s="4">
        <v>42241</v>
      </c>
      <c r="E509" s="2">
        <v>5448</v>
      </c>
      <c r="F509" s="3" t="s">
        <v>5</v>
      </c>
      <c r="G509" s="3" t="s">
        <v>1</v>
      </c>
      <c r="H509" s="3" t="s">
        <v>4</v>
      </c>
      <c r="I509" s="2">
        <v>1990</v>
      </c>
      <c r="J509" s="2">
        <v>1600</v>
      </c>
      <c r="K509" s="2">
        <v>97</v>
      </c>
      <c r="L509" s="2">
        <v>0.7</v>
      </c>
      <c r="M509" s="1">
        <v>8.17</v>
      </c>
      <c r="N509" s="1">
        <v>1.9000000000000001E-4</v>
      </c>
      <c r="O509" s="1">
        <v>0.47899999999999998</v>
      </c>
      <c r="P509" s="1">
        <v>3.6100000000000003E-5</v>
      </c>
      <c r="Q509" s="1">
        <v>1.2514197496975401</v>
      </c>
      <c r="R509" s="1">
        <v>0.10923876152490899</v>
      </c>
    </row>
    <row r="510" spans="1:18" s="5" customFormat="1" x14ac:dyDescent="0.25">
      <c r="A510" s="2">
        <v>2015</v>
      </c>
      <c r="B510" s="2">
        <v>1915</v>
      </c>
      <c r="C510" s="3" t="s">
        <v>7</v>
      </c>
      <c r="D510" s="4">
        <v>42241</v>
      </c>
      <c r="E510" s="2">
        <v>5449</v>
      </c>
      <c r="F510" s="3" t="s">
        <v>2</v>
      </c>
      <c r="G510" s="3" t="s">
        <v>1</v>
      </c>
      <c r="H510" s="3" t="s">
        <v>28</v>
      </c>
      <c r="I510" s="2">
        <v>2012</v>
      </c>
      <c r="J510" s="2">
        <v>1600</v>
      </c>
      <c r="K510" s="2">
        <v>100</v>
      </c>
      <c r="L510" s="2">
        <v>0.7</v>
      </c>
      <c r="M510" s="1">
        <v>2.15</v>
      </c>
      <c r="N510" s="1">
        <v>2.6999999999999999E-5</v>
      </c>
      <c r="O510" s="1">
        <v>8.9999999999999993E-3</v>
      </c>
      <c r="P510" s="1">
        <v>3.9999999999999998E-7</v>
      </c>
      <c r="Q510" s="1">
        <v>0.29209877227640002</v>
      </c>
      <c r="R510" s="1">
        <v>1.50617277064205E-3</v>
      </c>
    </row>
    <row r="511" spans="1:18" s="5" customFormat="1" x14ac:dyDescent="0.25">
      <c r="A511" s="2">
        <v>2015</v>
      </c>
      <c r="B511" s="2">
        <v>1916</v>
      </c>
      <c r="C511" s="3" t="s">
        <v>7</v>
      </c>
      <c r="D511" s="4">
        <v>42349</v>
      </c>
      <c r="E511" s="2">
        <v>5446</v>
      </c>
      <c r="F511" s="3" t="s">
        <v>5</v>
      </c>
      <c r="G511" s="3" t="s">
        <v>1</v>
      </c>
      <c r="H511" s="3" t="s">
        <v>4</v>
      </c>
      <c r="I511" s="2">
        <v>1975</v>
      </c>
      <c r="J511" s="2">
        <v>250</v>
      </c>
      <c r="K511" s="2">
        <v>68</v>
      </c>
      <c r="L511" s="2">
        <v>0.7</v>
      </c>
      <c r="M511" s="1">
        <v>12.09</v>
      </c>
      <c r="N511" s="1">
        <v>2.7999999999999998E-4</v>
      </c>
      <c r="O511" s="1">
        <v>0.60499999999999998</v>
      </c>
      <c r="P511" s="1">
        <v>4.3999999999999999E-5</v>
      </c>
      <c r="Q511" s="1">
        <v>0.199907407108144</v>
      </c>
      <c r="R511" s="1">
        <v>1.4429012400860201E-2</v>
      </c>
    </row>
    <row r="512" spans="1:18" s="5" customFormat="1" x14ac:dyDescent="0.25">
      <c r="A512" s="2">
        <v>2015</v>
      </c>
      <c r="B512" s="2">
        <v>1916</v>
      </c>
      <c r="C512" s="3" t="s">
        <v>7</v>
      </c>
      <c r="D512" s="4">
        <v>42349</v>
      </c>
      <c r="E512" s="2">
        <v>5447</v>
      </c>
      <c r="F512" s="3" t="s">
        <v>2</v>
      </c>
      <c r="G512" s="3" t="s">
        <v>1</v>
      </c>
      <c r="H512" s="3" t="s">
        <v>0</v>
      </c>
      <c r="I512" s="2">
        <v>2015</v>
      </c>
      <c r="J512" s="2">
        <v>250</v>
      </c>
      <c r="K512" s="2">
        <v>85</v>
      </c>
      <c r="L512" s="2">
        <v>0.7</v>
      </c>
      <c r="M512" s="1">
        <v>2.74</v>
      </c>
      <c r="N512" s="1">
        <v>3.6000000000000001E-5</v>
      </c>
      <c r="O512" s="1">
        <v>0.112</v>
      </c>
      <c r="P512" s="1">
        <v>7.9999999999999996E-6</v>
      </c>
      <c r="Q512" s="1">
        <v>4.5664544157892402E-2</v>
      </c>
      <c r="R512" s="1">
        <v>2.00038582467299E-3</v>
      </c>
    </row>
    <row r="513" spans="1:18" s="5" customFormat="1" x14ac:dyDescent="0.25">
      <c r="A513" s="2">
        <v>2015</v>
      </c>
      <c r="B513" s="2">
        <v>1917</v>
      </c>
      <c r="C513" s="3" t="s">
        <v>7</v>
      </c>
      <c r="D513" s="4">
        <v>42296</v>
      </c>
      <c r="E513" s="2">
        <v>5443</v>
      </c>
      <c r="F513" s="3" t="s">
        <v>5</v>
      </c>
      <c r="G513" s="3" t="s">
        <v>1</v>
      </c>
      <c r="H513" s="3" t="s">
        <v>4</v>
      </c>
      <c r="I513" s="2">
        <v>1993</v>
      </c>
      <c r="J513" s="2">
        <v>800</v>
      </c>
      <c r="K513" s="2">
        <v>87</v>
      </c>
      <c r="L513" s="2">
        <v>0.7</v>
      </c>
      <c r="M513" s="1">
        <v>8.17</v>
      </c>
      <c r="N513" s="1">
        <v>1.9000000000000001E-4</v>
      </c>
      <c r="O513" s="1">
        <v>0.47899999999999998</v>
      </c>
      <c r="P513" s="1">
        <v>3.6100000000000003E-5</v>
      </c>
      <c r="Q513" s="1">
        <v>0.56120370218394799</v>
      </c>
      <c r="R513" s="1">
        <v>4.8988516766325103E-2</v>
      </c>
    </row>
    <row r="514" spans="1:18" s="5" customFormat="1" x14ac:dyDescent="0.25">
      <c r="A514" s="2">
        <v>2015</v>
      </c>
      <c r="B514" s="2">
        <v>1917</v>
      </c>
      <c r="C514" s="3" t="s">
        <v>7</v>
      </c>
      <c r="D514" s="4">
        <v>42296</v>
      </c>
      <c r="E514" s="2">
        <v>5444</v>
      </c>
      <c r="F514" s="3" t="s">
        <v>2</v>
      </c>
      <c r="G514" s="3" t="s">
        <v>1</v>
      </c>
      <c r="H514" s="3" t="s">
        <v>0</v>
      </c>
      <c r="I514" s="2">
        <v>2015</v>
      </c>
      <c r="J514" s="2">
        <v>800</v>
      </c>
      <c r="K514" s="2">
        <v>85</v>
      </c>
      <c r="L514" s="2">
        <v>0.7</v>
      </c>
      <c r="M514" s="1">
        <v>2.74</v>
      </c>
      <c r="N514" s="1">
        <v>3.6000000000000001E-5</v>
      </c>
      <c r="O514" s="1">
        <v>0.112</v>
      </c>
      <c r="P514" s="1">
        <v>7.9999999999999996E-6</v>
      </c>
      <c r="Q514" s="1">
        <v>0.151320985844971</v>
      </c>
      <c r="R514" s="1">
        <v>7.5555556040355501E-3</v>
      </c>
    </row>
    <row r="515" spans="1:18" s="5" customFormat="1" x14ac:dyDescent="0.25">
      <c r="A515" s="2">
        <v>2015</v>
      </c>
      <c r="B515" s="2">
        <v>1918</v>
      </c>
      <c r="C515" s="3" t="s">
        <v>7</v>
      </c>
      <c r="D515" s="4">
        <v>42345</v>
      </c>
      <c r="E515" s="2">
        <v>5441</v>
      </c>
      <c r="F515" s="3" t="s">
        <v>5</v>
      </c>
      <c r="G515" s="3" t="s">
        <v>1</v>
      </c>
      <c r="H515" s="3" t="s">
        <v>4</v>
      </c>
      <c r="I515" s="2">
        <v>1972</v>
      </c>
      <c r="J515" s="2">
        <v>375</v>
      </c>
      <c r="K515" s="2">
        <v>83</v>
      </c>
      <c r="L515" s="2">
        <v>0.7</v>
      </c>
      <c r="M515" s="1">
        <v>12.09</v>
      </c>
      <c r="N515" s="1">
        <v>2.7999999999999998E-4</v>
      </c>
      <c r="O515" s="1">
        <v>0.60499999999999998</v>
      </c>
      <c r="P515" s="1">
        <v>4.3999999999999999E-5</v>
      </c>
      <c r="Q515" s="1">
        <v>0.37105034672312198</v>
      </c>
      <c r="R515" s="1">
        <v>2.7210358890019701E-2</v>
      </c>
    </row>
    <row r="516" spans="1:18" s="5" customFormat="1" x14ac:dyDescent="0.25">
      <c r="A516" s="2">
        <v>2015</v>
      </c>
      <c r="B516" s="2">
        <v>1918</v>
      </c>
      <c r="C516" s="3" t="s">
        <v>7</v>
      </c>
      <c r="D516" s="4">
        <v>42345</v>
      </c>
      <c r="E516" s="2">
        <v>5442</v>
      </c>
      <c r="F516" s="3" t="s">
        <v>2</v>
      </c>
      <c r="G516" s="3" t="s">
        <v>1</v>
      </c>
      <c r="H516" s="3" t="s">
        <v>28</v>
      </c>
      <c r="I516" s="2">
        <v>2014</v>
      </c>
      <c r="J516" s="2">
        <v>375</v>
      </c>
      <c r="K516" s="2">
        <v>100</v>
      </c>
      <c r="L516" s="2">
        <v>0.7</v>
      </c>
      <c r="M516" s="1">
        <v>2.15</v>
      </c>
      <c r="N516" s="1">
        <v>2.6999999999999999E-5</v>
      </c>
      <c r="O516" s="1">
        <v>8.9999999999999993E-3</v>
      </c>
      <c r="P516" s="1">
        <v>3.9999999999999998E-7</v>
      </c>
      <c r="Q516" s="1">
        <v>6.3675493575704803E-2</v>
      </c>
      <c r="R516" s="1">
        <v>2.8211803979435399E-4</v>
      </c>
    </row>
    <row r="517" spans="1:18" s="5" customFormat="1" x14ac:dyDescent="0.25">
      <c r="A517" s="2">
        <v>2015</v>
      </c>
      <c r="B517" s="2">
        <v>1919</v>
      </c>
      <c r="C517" s="3" t="s">
        <v>7</v>
      </c>
      <c r="D517" s="4">
        <v>42353</v>
      </c>
      <c r="E517" s="2">
        <v>5439</v>
      </c>
      <c r="F517" s="3" t="s">
        <v>5</v>
      </c>
      <c r="G517" s="3" t="s">
        <v>1</v>
      </c>
      <c r="H517" s="3" t="s">
        <v>4</v>
      </c>
      <c r="I517" s="2">
        <v>1990</v>
      </c>
      <c r="J517" s="2">
        <v>3000</v>
      </c>
      <c r="K517" s="2">
        <v>235</v>
      </c>
      <c r="L517" s="2">
        <v>0.7</v>
      </c>
      <c r="M517" s="1">
        <v>7.6</v>
      </c>
      <c r="N517" s="1">
        <v>1.8000000000000001E-4</v>
      </c>
      <c r="O517" s="1">
        <v>0.27400000000000002</v>
      </c>
      <c r="P517" s="1">
        <v>1.9899999999999999E-5</v>
      </c>
      <c r="Q517" s="1">
        <v>5.3092591347778404</v>
      </c>
      <c r="R517" s="1">
        <v>0.27895369659244301</v>
      </c>
    </row>
    <row r="518" spans="1:18" s="5" customFormat="1" x14ac:dyDescent="0.25">
      <c r="A518" s="2">
        <v>2015</v>
      </c>
      <c r="B518" s="2">
        <v>1919</v>
      </c>
      <c r="C518" s="3" t="s">
        <v>7</v>
      </c>
      <c r="D518" s="4">
        <v>42353</v>
      </c>
      <c r="E518" s="2">
        <v>5440</v>
      </c>
      <c r="F518" s="3" t="s">
        <v>2</v>
      </c>
      <c r="G518" s="3" t="s">
        <v>1</v>
      </c>
      <c r="H518" s="3" t="s">
        <v>0</v>
      </c>
      <c r="I518" s="2">
        <v>2015</v>
      </c>
      <c r="J518" s="2">
        <v>3000</v>
      </c>
      <c r="K518" s="2">
        <v>295</v>
      </c>
      <c r="L518" s="2">
        <v>0.7</v>
      </c>
      <c r="M518" s="1">
        <v>0.26</v>
      </c>
      <c r="N518" s="1">
        <v>3.5999999999999998E-6</v>
      </c>
      <c r="O518" s="1">
        <v>8.9999999999999993E-3</v>
      </c>
      <c r="P518" s="1">
        <v>2.9999999999999999E-7</v>
      </c>
      <c r="Q518" s="1">
        <v>0.207046285438199</v>
      </c>
      <c r="R518" s="1">
        <v>8.6041663425273397E-3</v>
      </c>
    </row>
    <row r="519" spans="1:18" s="5" customFormat="1" x14ac:dyDescent="0.25">
      <c r="A519" s="2">
        <v>2014</v>
      </c>
      <c r="B519" s="2">
        <v>1920</v>
      </c>
      <c r="C519" s="3" t="s">
        <v>7</v>
      </c>
      <c r="D519" s="4">
        <v>42335</v>
      </c>
      <c r="E519" s="2">
        <v>5437</v>
      </c>
      <c r="F519" s="3" t="s">
        <v>5</v>
      </c>
      <c r="G519" s="3" t="s">
        <v>1</v>
      </c>
      <c r="H519" s="3" t="s">
        <v>4</v>
      </c>
      <c r="I519" s="2">
        <v>1987</v>
      </c>
      <c r="J519" s="2">
        <v>1200</v>
      </c>
      <c r="K519" s="2">
        <v>81</v>
      </c>
      <c r="L519" s="2">
        <v>0.7</v>
      </c>
      <c r="M519" s="1">
        <v>12.09</v>
      </c>
      <c r="N519" s="1">
        <v>2.7999999999999998E-4</v>
      </c>
      <c r="O519" s="1">
        <v>0.60499999999999998</v>
      </c>
      <c r="P519" s="1">
        <v>4.3999999999999999E-5</v>
      </c>
      <c r="Q519" s="1">
        <v>1.1587499984413601</v>
      </c>
      <c r="R519" s="1">
        <v>8.4975000292687994E-2</v>
      </c>
    </row>
    <row r="520" spans="1:18" s="5" customFormat="1" x14ac:dyDescent="0.25">
      <c r="A520" s="2">
        <v>2014</v>
      </c>
      <c r="B520" s="2">
        <v>1920</v>
      </c>
      <c r="C520" s="3" t="s">
        <v>7</v>
      </c>
      <c r="D520" s="4">
        <v>42335</v>
      </c>
      <c r="E520" s="2">
        <v>5438</v>
      </c>
      <c r="F520" s="3" t="s">
        <v>2</v>
      </c>
      <c r="G520" s="3" t="s">
        <v>1</v>
      </c>
      <c r="H520" s="3" t="s">
        <v>28</v>
      </c>
      <c r="I520" s="2">
        <v>2014</v>
      </c>
      <c r="J520" s="2">
        <v>1200</v>
      </c>
      <c r="K520" s="2">
        <v>105</v>
      </c>
      <c r="L520" s="2">
        <v>0.7</v>
      </c>
      <c r="M520" s="1">
        <v>2.15</v>
      </c>
      <c r="N520" s="1">
        <v>2.6999999999999999E-5</v>
      </c>
      <c r="O520" s="1">
        <v>8.9999999999999993E-3</v>
      </c>
      <c r="P520" s="1">
        <v>3.9999999999999998E-7</v>
      </c>
      <c r="Q520" s="1">
        <v>0.22477778324822101</v>
      </c>
      <c r="R520" s="1">
        <v>1.10833327951846E-3</v>
      </c>
    </row>
    <row r="521" spans="1:18" s="5" customFormat="1" x14ac:dyDescent="0.25">
      <c r="A521" s="2">
        <v>2014</v>
      </c>
      <c r="B521" s="2">
        <v>1921</v>
      </c>
      <c r="C521" s="3" t="s">
        <v>7</v>
      </c>
      <c r="D521" s="4">
        <v>42359</v>
      </c>
      <c r="E521" s="2">
        <v>5435</v>
      </c>
      <c r="F521" s="3" t="s">
        <v>5</v>
      </c>
      <c r="G521" s="3" t="s">
        <v>1</v>
      </c>
      <c r="H521" s="3" t="s">
        <v>4</v>
      </c>
      <c r="I521" s="2">
        <v>1997</v>
      </c>
      <c r="J521" s="2">
        <v>650</v>
      </c>
      <c r="K521" s="2">
        <v>81</v>
      </c>
      <c r="L521" s="2">
        <v>0.7</v>
      </c>
      <c r="M521" s="1">
        <v>8.17</v>
      </c>
      <c r="N521" s="1">
        <v>1.9000000000000001E-4</v>
      </c>
      <c r="O521" s="1">
        <v>0.47899999999999998</v>
      </c>
      <c r="P521" s="1">
        <v>3.6100000000000003E-5</v>
      </c>
      <c r="Q521" s="1">
        <v>0.42453124885035698</v>
      </c>
      <c r="R521" s="1">
        <v>3.70581236745261E-2</v>
      </c>
    </row>
    <row r="522" spans="1:18" s="5" customFormat="1" x14ac:dyDescent="0.25">
      <c r="A522" s="2">
        <v>2014</v>
      </c>
      <c r="B522" s="2">
        <v>1921</v>
      </c>
      <c r="C522" s="3" t="s">
        <v>7</v>
      </c>
      <c r="D522" s="4">
        <v>42359</v>
      </c>
      <c r="E522" s="2">
        <v>5436</v>
      </c>
      <c r="F522" s="3" t="s">
        <v>2</v>
      </c>
      <c r="G522" s="3" t="s">
        <v>1</v>
      </c>
      <c r="H522" s="3" t="s">
        <v>13</v>
      </c>
      <c r="I522" s="2">
        <v>2015</v>
      </c>
      <c r="J522" s="2">
        <v>650</v>
      </c>
      <c r="K522" s="2">
        <v>100</v>
      </c>
      <c r="L522" s="2">
        <v>0.7</v>
      </c>
      <c r="M522" s="1">
        <v>2.3199999999999998</v>
      </c>
      <c r="N522" s="1">
        <v>3.0000000000000001E-5</v>
      </c>
      <c r="O522" s="1">
        <v>0.112</v>
      </c>
      <c r="P522" s="1">
        <v>7.9999999999999996E-6</v>
      </c>
      <c r="Q522" s="1">
        <v>0.12124806545111699</v>
      </c>
      <c r="R522" s="1">
        <v>6.9212963485219704E-3</v>
      </c>
    </row>
    <row r="523" spans="1:18" s="5" customFormat="1" x14ac:dyDescent="0.25">
      <c r="A523" s="2">
        <v>2014</v>
      </c>
      <c r="B523" s="2">
        <v>1922</v>
      </c>
      <c r="C523" s="3" t="s">
        <v>7</v>
      </c>
      <c r="D523" s="4">
        <v>42359</v>
      </c>
      <c r="E523" s="2">
        <v>5433</v>
      </c>
      <c r="F523" s="3" t="s">
        <v>5</v>
      </c>
      <c r="G523" s="3" t="s">
        <v>1</v>
      </c>
      <c r="H523" s="3" t="s">
        <v>4</v>
      </c>
      <c r="I523" s="2">
        <v>1993</v>
      </c>
      <c r="J523" s="2">
        <v>650</v>
      </c>
      <c r="K523" s="2">
        <v>82</v>
      </c>
      <c r="L523" s="2">
        <v>0.7</v>
      </c>
      <c r="M523" s="1">
        <v>8.17</v>
      </c>
      <c r="N523" s="1">
        <v>1.9000000000000001E-4</v>
      </c>
      <c r="O523" s="1">
        <v>0.47899999999999998</v>
      </c>
      <c r="P523" s="1">
        <v>3.6100000000000003E-5</v>
      </c>
      <c r="Q523" s="1">
        <v>0.42977237537937402</v>
      </c>
      <c r="R523" s="1">
        <v>3.75156313742116E-2</v>
      </c>
    </row>
    <row r="524" spans="1:18" s="5" customFormat="1" x14ac:dyDescent="0.25">
      <c r="A524" s="2">
        <v>2014</v>
      </c>
      <c r="B524" s="2">
        <v>1922</v>
      </c>
      <c r="C524" s="3" t="s">
        <v>7</v>
      </c>
      <c r="D524" s="4">
        <v>42359</v>
      </c>
      <c r="E524" s="2">
        <v>5434</v>
      </c>
      <c r="F524" s="3" t="s">
        <v>2</v>
      </c>
      <c r="G524" s="3" t="s">
        <v>1</v>
      </c>
      <c r="H524" s="3" t="s">
        <v>13</v>
      </c>
      <c r="I524" s="2">
        <v>2015</v>
      </c>
      <c r="J524" s="2">
        <v>650</v>
      </c>
      <c r="K524" s="2">
        <v>100</v>
      </c>
      <c r="L524" s="2">
        <v>0.7</v>
      </c>
      <c r="M524" s="1">
        <v>2.3199999999999998</v>
      </c>
      <c r="N524" s="1">
        <v>3.0000000000000001E-5</v>
      </c>
      <c r="O524" s="1">
        <v>0.112</v>
      </c>
      <c r="P524" s="1">
        <v>7.9999999999999996E-6</v>
      </c>
      <c r="Q524" s="1">
        <v>0.12124806545111699</v>
      </c>
      <c r="R524" s="1">
        <v>6.9212963485219704E-3</v>
      </c>
    </row>
    <row r="525" spans="1:18" s="5" customFormat="1" x14ac:dyDescent="0.25">
      <c r="A525" s="2">
        <v>2014</v>
      </c>
      <c r="B525" s="2">
        <v>1923</v>
      </c>
      <c r="C525" s="3" t="s">
        <v>7</v>
      </c>
      <c r="D525" s="4">
        <v>42284</v>
      </c>
      <c r="E525" s="2">
        <v>5431</v>
      </c>
      <c r="F525" s="3" t="s">
        <v>5</v>
      </c>
      <c r="G525" s="3" t="s">
        <v>1</v>
      </c>
      <c r="H525" s="3" t="s">
        <v>4</v>
      </c>
      <c r="I525" s="2">
        <v>1978</v>
      </c>
      <c r="J525" s="2">
        <v>500</v>
      </c>
      <c r="K525" s="2">
        <v>80</v>
      </c>
      <c r="L525" s="2">
        <v>0.7</v>
      </c>
      <c r="M525" s="1">
        <v>12.09</v>
      </c>
      <c r="N525" s="1">
        <v>2.7999999999999998E-4</v>
      </c>
      <c r="O525" s="1">
        <v>0.60499999999999998</v>
      </c>
      <c r="P525" s="1">
        <v>4.3999999999999999E-5</v>
      </c>
      <c r="Q525" s="1">
        <v>0.47685185121043799</v>
      </c>
      <c r="R525" s="1">
        <v>3.4969135922916901E-2</v>
      </c>
    </row>
    <row r="526" spans="1:18" s="5" customFormat="1" x14ac:dyDescent="0.25">
      <c r="A526" s="2">
        <v>2014</v>
      </c>
      <c r="B526" s="2">
        <v>1923</v>
      </c>
      <c r="C526" s="3" t="s">
        <v>7</v>
      </c>
      <c r="D526" s="4">
        <v>42284</v>
      </c>
      <c r="E526" s="2">
        <v>5432</v>
      </c>
      <c r="F526" s="3" t="s">
        <v>2</v>
      </c>
      <c r="G526" s="3" t="s">
        <v>1</v>
      </c>
      <c r="H526" s="3" t="s">
        <v>28</v>
      </c>
      <c r="I526" s="2">
        <v>2014</v>
      </c>
      <c r="J526" s="2">
        <v>500</v>
      </c>
      <c r="K526" s="2">
        <v>99</v>
      </c>
      <c r="L526" s="2">
        <v>0.7</v>
      </c>
      <c r="M526" s="1">
        <v>2.15</v>
      </c>
      <c r="N526" s="1">
        <v>2.6999999999999999E-5</v>
      </c>
      <c r="O526" s="1">
        <v>8.9999999999999993E-3</v>
      </c>
      <c r="P526" s="1">
        <v>8.9999999999999996E-7</v>
      </c>
      <c r="Q526" s="1">
        <v>8.4696182760040595E-2</v>
      </c>
      <c r="R526" s="1">
        <v>4.2968747549671101E-4</v>
      </c>
    </row>
    <row r="527" spans="1:18" s="5" customFormat="1" x14ac:dyDescent="0.25">
      <c r="A527" s="2">
        <v>2014</v>
      </c>
      <c r="B527" s="2">
        <v>1924</v>
      </c>
      <c r="C527" s="3" t="s">
        <v>7</v>
      </c>
      <c r="D527" s="4">
        <v>42356</v>
      </c>
      <c r="E527" s="2">
        <v>5429</v>
      </c>
      <c r="F527" s="3" t="s">
        <v>5</v>
      </c>
      <c r="G527" s="3" t="s">
        <v>1</v>
      </c>
      <c r="H527" s="3" t="s">
        <v>4</v>
      </c>
      <c r="I527" s="2">
        <v>1990</v>
      </c>
      <c r="J527" s="2">
        <v>1825</v>
      </c>
      <c r="K527" s="2">
        <v>81</v>
      </c>
      <c r="L527" s="2">
        <v>0.7</v>
      </c>
      <c r="M527" s="1">
        <v>8.17</v>
      </c>
      <c r="N527" s="1">
        <v>1.9000000000000001E-4</v>
      </c>
      <c r="O527" s="1">
        <v>0.47899999999999998</v>
      </c>
      <c r="P527" s="1">
        <v>3.6100000000000003E-5</v>
      </c>
      <c r="Q527" s="1">
        <v>1.19195312177216</v>
      </c>
      <c r="R527" s="1">
        <v>0.104047808778477</v>
      </c>
    </row>
    <row r="528" spans="1:18" s="5" customFormat="1" x14ac:dyDescent="0.25">
      <c r="A528" s="2">
        <v>2014</v>
      </c>
      <c r="B528" s="2">
        <v>1924</v>
      </c>
      <c r="C528" s="3" t="s">
        <v>7</v>
      </c>
      <c r="D528" s="4">
        <v>42356</v>
      </c>
      <c r="E528" s="2">
        <v>5430</v>
      </c>
      <c r="F528" s="3" t="s">
        <v>2</v>
      </c>
      <c r="G528" s="3" t="s">
        <v>1</v>
      </c>
      <c r="H528" s="3" t="s">
        <v>0</v>
      </c>
      <c r="I528" s="2">
        <v>2015</v>
      </c>
      <c r="J528" s="2">
        <v>1825</v>
      </c>
      <c r="K528" s="2">
        <v>100</v>
      </c>
      <c r="L528" s="2">
        <v>0.7</v>
      </c>
      <c r="M528" s="1">
        <v>2.3199999999999998</v>
      </c>
      <c r="N528" s="1">
        <v>3.0000000000000001E-5</v>
      </c>
      <c r="O528" s="1">
        <v>0.112</v>
      </c>
      <c r="P528" s="1">
        <v>7.9999999999999996E-6</v>
      </c>
      <c r="Q528" s="1">
        <v>0.36524641473261499</v>
      </c>
      <c r="R528" s="1">
        <v>2.6051311745607399E-2</v>
      </c>
    </row>
    <row r="529" spans="1:18" s="5" customFormat="1" x14ac:dyDescent="0.25">
      <c r="A529" s="2">
        <v>2015</v>
      </c>
      <c r="B529" s="2">
        <v>1925</v>
      </c>
      <c r="C529" s="3" t="s">
        <v>7</v>
      </c>
      <c r="D529" s="4">
        <v>42250</v>
      </c>
      <c r="E529" s="2">
        <v>5427</v>
      </c>
      <c r="F529" s="3" t="s">
        <v>5</v>
      </c>
      <c r="G529" s="3" t="s">
        <v>31</v>
      </c>
      <c r="H529" s="3" t="s">
        <v>4</v>
      </c>
      <c r="I529" s="2">
        <v>1974</v>
      </c>
      <c r="J529" s="2">
        <v>3000</v>
      </c>
      <c r="K529" s="2">
        <v>100</v>
      </c>
      <c r="L529" s="2">
        <v>0.36</v>
      </c>
      <c r="M529" s="1">
        <v>12.09</v>
      </c>
      <c r="N529" s="1">
        <v>2.7999999999999998E-4</v>
      </c>
      <c r="O529" s="1">
        <v>0.60499999999999998</v>
      </c>
      <c r="P529" s="1">
        <v>4.3999999999999999E-5</v>
      </c>
      <c r="Q529" s="1">
        <v>1.83928581622119</v>
      </c>
      <c r="R529" s="1">
        <v>0.134880960502233</v>
      </c>
    </row>
    <row r="530" spans="1:18" s="5" customFormat="1" x14ac:dyDescent="0.25">
      <c r="A530" s="2">
        <v>2015</v>
      </c>
      <c r="B530" s="2">
        <v>1925</v>
      </c>
      <c r="C530" s="3" t="s">
        <v>7</v>
      </c>
      <c r="D530" s="4">
        <v>42250</v>
      </c>
      <c r="E530" s="2">
        <v>5428</v>
      </c>
      <c r="F530" s="3" t="s">
        <v>2</v>
      </c>
      <c r="G530" s="3" t="s">
        <v>31</v>
      </c>
      <c r="H530" s="3" t="s">
        <v>0</v>
      </c>
      <c r="I530" s="2">
        <v>2015</v>
      </c>
      <c r="J530" s="2">
        <v>3000</v>
      </c>
      <c r="K530" s="2">
        <v>124</v>
      </c>
      <c r="L530" s="2">
        <v>0.36</v>
      </c>
      <c r="M530" s="1">
        <v>0.26</v>
      </c>
      <c r="N530" s="1">
        <v>3.9999999999999998E-6</v>
      </c>
      <c r="O530" s="1">
        <v>8.9999999999999993E-3</v>
      </c>
      <c r="P530" s="1">
        <v>3.9999999999999998E-7</v>
      </c>
      <c r="Q530" s="1">
        <v>4.5466667047655E-2</v>
      </c>
      <c r="R530" s="1">
        <v>2.0371428891800001E-3</v>
      </c>
    </row>
    <row r="531" spans="1:18" s="5" customFormat="1" x14ac:dyDescent="0.25">
      <c r="A531" s="2">
        <v>2015</v>
      </c>
      <c r="B531" s="2">
        <v>1926</v>
      </c>
      <c r="C531" s="3" t="s">
        <v>7</v>
      </c>
      <c r="D531" s="4">
        <v>42250</v>
      </c>
      <c r="E531" s="2">
        <v>5425</v>
      </c>
      <c r="F531" s="3" t="s">
        <v>5</v>
      </c>
      <c r="G531" s="3" t="s">
        <v>31</v>
      </c>
      <c r="H531" s="3" t="s">
        <v>4</v>
      </c>
      <c r="I531" s="2">
        <v>1974</v>
      </c>
      <c r="J531" s="2">
        <v>3000</v>
      </c>
      <c r="K531" s="2">
        <v>100</v>
      </c>
      <c r="L531" s="2">
        <v>0.36</v>
      </c>
      <c r="M531" s="1">
        <v>12.09</v>
      </c>
      <c r="N531" s="1">
        <v>2.7999999999999998E-4</v>
      </c>
      <c r="O531" s="1">
        <v>0.60499999999999998</v>
      </c>
      <c r="P531" s="1">
        <v>4.3999999999999999E-5</v>
      </c>
      <c r="Q531" s="1">
        <v>1.83928581622119</v>
      </c>
      <c r="R531" s="1">
        <v>0.134880960502233</v>
      </c>
    </row>
    <row r="532" spans="1:18" s="5" customFormat="1" x14ac:dyDescent="0.25">
      <c r="A532" s="2">
        <v>2015</v>
      </c>
      <c r="B532" s="2">
        <v>1926</v>
      </c>
      <c r="C532" s="3" t="s">
        <v>7</v>
      </c>
      <c r="D532" s="4">
        <v>42250</v>
      </c>
      <c r="E532" s="2">
        <v>5426</v>
      </c>
      <c r="F532" s="3" t="s">
        <v>2</v>
      </c>
      <c r="G532" s="3" t="s">
        <v>31</v>
      </c>
      <c r="H532" s="3" t="s">
        <v>0</v>
      </c>
      <c r="I532" s="2">
        <v>2015</v>
      </c>
      <c r="J532" s="2">
        <v>3000</v>
      </c>
      <c r="K532" s="2">
        <v>124</v>
      </c>
      <c r="L532" s="2">
        <v>0.36</v>
      </c>
      <c r="M532" s="1">
        <v>0.26</v>
      </c>
      <c r="N532" s="1">
        <v>3.9999999999999998E-6</v>
      </c>
      <c r="O532" s="1">
        <v>8.9999999999999993E-3</v>
      </c>
      <c r="P532" s="1">
        <v>3.9999999999999998E-7</v>
      </c>
      <c r="Q532" s="1">
        <v>4.5466667047655E-2</v>
      </c>
      <c r="R532" s="1">
        <v>2.0371428891800001E-3</v>
      </c>
    </row>
    <row r="533" spans="1:18" s="5" customFormat="1" x14ac:dyDescent="0.25">
      <c r="A533" s="2">
        <v>2015</v>
      </c>
      <c r="B533" s="2">
        <v>1927</v>
      </c>
      <c r="C533" s="3" t="s">
        <v>7</v>
      </c>
      <c r="D533" s="4">
        <v>42359</v>
      </c>
      <c r="E533" s="2">
        <v>5423</v>
      </c>
      <c r="F533" s="3" t="s">
        <v>5</v>
      </c>
      <c r="G533" s="3" t="s">
        <v>1</v>
      </c>
      <c r="H533" s="3" t="s">
        <v>4</v>
      </c>
      <c r="I533" s="2">
        <v>1978</v>
      </c>
      <c r="J533" s="2">
        <v>3000</v>
      </c>
      <c r="K533" s="2">
        <v>155</v>
      </c>
      <c r="L533" s="2">
        <v>0.7</v>
      </c>
      <c r="M533" s="1">
        <v>11.16</v>
      </c>
      <c r="N533" s="1">
        <v>2.5999999999999998E-4</v>
      </c>
      <c r="O533" s="1">
        <v>0.39600000000000002</v>
      </c>
      <c r="P533" s="1">
        <v>2.8799999999999999E-5</v>
      </c>
      <c r="Q533" s="1">
        <v>5.1236109721560599</v>
      </c>
      <c r="R533" s="1">
        <v>0.26608332458629402</v>
      </c>
    </row>
    <row r="534" spans="1:18" s="5" customFormat="1" x14ac:dyDescent="0.25">
      <c r="A534" s="2">
        <v>2015</v>
      </c>
      <c r="B534" s="2">
        <v>1927</v>
      </c>
      <c r="C534" s="3" t="s">
        <v>7</v>
      </c>
      <c r="D534" s="4">
        <v>42359</v>
      </c>
      <c r="E534" s="2">
        <v>5424</v>
      </c>
      <c r="F534" s="3" t="s">
        <v>2</v>
      </c>
      <c r="G534" s="3" t="s">
        <v>1</v>
      </c>
      <c r="H534" s="3" t="s">
        <v>0</v>
      </c>
      <c r="I534" s="2">
        <v>2015</v>
      </c>
      <c r="J534" s="2">
        <v>3000</v>
      </c>
      <c r="K534" s="2">
        <v>185</v>
      </c>
      <c r="L534" s="2">
        <v>0.7</v>
      </c>
      <c r="M534" s="1">
        <v>0.26</v>
      </c>
      <c r="N534" s="1">
        <v>3.5999999999999998E-6</v>
      </c>
      <c r="O534" s="1">
        <v>8.9999999999999993E-3</v>
      </c>
      <c r="P534" s="1">
        <v>2.9999999999999999E-7</v>
      </c>
      <c r="Q534" s="1">
        <v>0.12984258578327701</v>
      </c>
      <c r="R534" s="1">
        <v>5.3958331300595196E-3</v>
      </c>
    </row>
    <row r="535" spans="1:18" s="5" customFormat="1" x14ac:dyDescent="0.25">
      <c r="A535" s="2">
        <v>2015</v>
      </c>
      <c r="B535" s="2">
        <v>1928</v>
      </c>
      <c r="C535" s="3" t="s">
        <v>7</v>
      </c>
      <c r="D535" s="4">
        <v>42345</v>
      </c>
      <c r="E535" s="2">
        <v>5421</v>
      </c>
      <c r="F535" s="3" t="s">
        <v>5</v>
      </c>
      <c r="G535" s="3" t="s">
        <v>1</v>
      </c>
      <c r="H535" s="3" t="s">
        <v>4</v>
      </c>
      <c r="I535" s="2">
        <v>1974</v>
      </c>
      <c r="J535" s="2">
        <v>380</v>
      </c>
      <c r="K535" s="2">
        <v>103</v>
      </c>
      <c r="L535" s="2">
        <v>0.7</v>
      </c>
      <c r="M535" s="1">
        <v>12.09</v>
      </c>
      <c r="N535" s="1">
        <v>2.7999999999999998E-4</v>
      </c>
      <c r="O535" s="1">
        <v>0.60499999999999998</v>
      </c>
      <c r="P535" s="1">
        <v>4.3999999999999999E-5</v>
      </c>
      <c r="Q535" s="1">
        <v>0.46659953640941398</v>
      </c>
      <c r="R535" s="1">
        <v>3.42172995005742E-2</v>
      </c>
    </row>
    <row r="536" spans="1:18" s="5" customFormat="1" x14ac:dyDescent="0.25">
      <c r="A536" s="2">
        <v>2015</v>
      </c>
      <c r="B536" s="2">
        <v>1928</v>
      </c>
      <c r="C536" s="3" t="s">
        <v>7</v>
      </c>
      <c r="D536" s="4">
        <v>42345</v>
      </c>
      <c r="E536" s="2">
        <v>5422</v>
      </c>
      <c r="F536" s="3" t="s">
        <v>2</v>
      </c>
      <c r="G536" s="3" t="s">
        <v>1</v>
      </c>
      <c r="H536" s="3" t="s">
        <v>0</v>
      </c>
      <c r="I536" s="2">
        <v>2015</v>
      </c>
      <c r="J536" s="2">
        <v>380</v>
      </c>
      <c r="K536" s="2">
        <v>115</v>
      </c>
      <c r="L536" s="2">
        <v>0.7</v>
      </c>
      <c r="M536" s="1">
        <v>2.3199999999999998</v>
      </c>
      <c r="N536" s="1">
        <v>3.0000000000000001E-5</v>
      </c>
      <c r="O536" s="1">
        <v>0.112</v>
      </c>
      <c r="P536" s="1">
        <v>7.9999999999999996E-6</v>
      </c>
      <c r="Q536" s="1">
        <v>8.0150382137967505E-2</v>
      </c>
      <c r="R536" s="1">
        <v>4.2890741163069497E-3</v>
      </c>
    </row>
    <row r="537" spans="1:18" s="5" customFormat="1" x14ac:dyDescent="0.25">
      <c r="A537" s="2">
        <v>2015</v>
      </c>
      <c r="B537" s="2">
        <v>1929</v>
      </c>
      <c r="C537" s="3" t="s">
        <v>7</v>
      </c>
      <c r="D537" s="4">
        <v>42248</v>
      </c>
      <c r="E537" s="2">
        <v>5419</v>
      </c>
      <c r="F537" s="3" t="s">
        <v>5</v>
      </c>
      <c r="G537" s="3" t="s">
        <v>1</v>
      </c>
      <c r="H537" s="3" t="s">
        <v>4</v>
      </c>
      <c r="I537" s="2">
        <v>1968</v>
      </c>
      <c r="J537" s="2">
        <v>500</v>
      </c>
      <c r="K537" s="2">
        <v>64</v>
      </c>
      <c r="L537" s="2">
        <v>0.7</v>
      </c>
      <c r="M537" s="1">
        <v>12.09</v>
      </c>
      <c r="N537" s="1">
        <v>2.7999999999999998E-4</v>
      </c>
      <c r="O537" s="1">
        <v>0.60499999999999998</v>
      </c>
      <c r="P537" s="1">
        <v>4.3999999999999999E-5</v>
      </c>
      <c r="Q537" s="1">
        <v>0.38148148096835099</v>
      </c>
      <c r="R537" s="1">
        <v>2.7975308738333499E-2</v>
      </c>
    </row>
    <row r="538" spans="1:18" s="5" customFormat="1" x14ac:dyDescent="0.25">
      <c r="A538" s="2">
        <v>2015</v>
      </c>
      <c r="B538" s="2">
        <v>1929</v>
      </c>
      <c r="C538" s="3" t="s">
        <v>7</v>
      </c>
      <c r="D538" s="4">
        <v>42248</v>
      </c>
      <c r="E538" s="2">
        <v>5420</v>
      </c>
      <c r="F538" s="3" t="s">
        <v>2</v>
      </c>
      <c r="G538" s="3" t="s">
        <v>1</v>
      </c>
      <c r="H538" s="3" t="s">
        <v>0</v>
      </c>
      <c r="I538" s="2">
        <v>2015</v>
      </c>
      <c r="J538" s="2">
        <v>500</v>
      </c>
      <c r="K538" s="2">
        <v>75</v>
      </c>
      <c r="L538" s="2">
        <v>0.7</v>
      </c>
      <c r="M538" s="1">
        <v>2.74</v>
      </c>
      <c r="N538" s="1">
        <v>3.6000000000000001E-5</v>
      </c>
      <c r="O538" s="1">
        <v>0.112</v>
      </c>
      <c r="P538" s="1">
        <v>7.9999999999999996E-6</v>
      </c>
      <c r="Q538" s="1">
        <v>8.1886573047613098E-2</v>
      </c>
      <c r="R538" s="1">
        <v>3.8194444779695502E-3</v>
      </c>
    </row>
    <row r="539" spans="1:18" s="5" customFormat="1" x14ac:dyDescent="0.25">
      <c r="A539" s="2">
        <v>2015</v>
      </c>
      <c r="B539" s="2">
        <v>1930</v>
      </c>
      <c r="C539" s="3" t="s">
        <v>7</v>
      </c>
      <c r="D539" s="4">
        <v>42296</v>
      </c>
      <c r="E539" s="2">
        <v>5406</v>
      </c>
      <c r="F539" s="3" t="s">
        <v>5</v>
      </c>
      <c r="G539" s="3" t="s">
        <v>1</v>
      </c>
      <c r="H539" s="3" t="s">
        <v>4</v>
      </c>
      <c r="I539" s="2">
        <v>1994</v>
      </c>
      <c r="J539" s="2">
        <v>1500</v>
      </c>
      <c r="K539" s="2">
        <v>100</v>
      </c>
      <c r="L539" s="2">
        <v>0.7</v>
      </c>
      <c r="M539" s="1">
        <v>8.17</v>
      </c>
      <c r="N539" s="1">
        <v>1.9000000000000001E-4</v>
      </c>
      <c r="O539" s="1">
        <v>0.47899999999999998</v>
      </c>
      <c r="P539" s="1">
        <v>3.6100000000000003E-5</v>
      </c>
      <c r="Q539" s="1">
        <v>1.2094907374654</v>
      </c>
      <c r="R539" s="1">
        <v>0.105578699927425</v>
      </c>
    </row>
    <row r="540" spans="1:18" s="5" customFormat="1" x14ac:dyDescent="0.25">
      <c r="A540" s="2">
        <v>2015</v>
      </c>
      <c r="B540" s="2">
        <v>1930</v>
      </c>
      <c r="C540" s="3" t="s">
        <v>7</v>
      </c>
      <c r="D540" s="4">
        <v>42296</v>
      </c>
      <c r="E540" s="2">
        <v>5407</v>
      </c>
      <c r="F540" s="3" t="s">
        <v>2</v>
      </c>
      <c r="G540" s="3" t="s">
        <v>1</v>
      </c>
      <c r="H540" s="3" t="s">
        <v>0</v>
      </c>
      <c r="I540" s="2">
        <v>2015</v>
      </c>
      <c r="J540" s="2">
        <v>1500</v>
      </c>
      <c r="K540" s="2">
        <v>85</v>
      </c>
      <c r="L540" s="2">
        <v>0.7</v>
      </c>
      <c r="M540" s="1">
        <v>2.74</v>
      </c>
      <c r="N540" s="1">
        <v>3.6000000000000001E-5</v>
      </c>
      <c r="O540" s="1">
        <v>0.112</v>
      </c>
      <c r="P540" s="1">
        <v>7.9999999999999996E-6</v>
      </c>
      <c r="Q540" s="1">
        <v>0.29612268202000502</v>
      </c>
      <c r="R540" s="1">
        <v>1.6921296333330501E-2</v>
      </c>
    </row>
    <row r="541" spans="1:18" s="5" customFormat="1" x14ac:dyDescent="0.25">
      <c r="A541" s="2">
        <v>2014</v>
      </c>
      <c r="B541" s="2">
        <v>1931</v>
      </c>
      <c r="C541" s="3" t="s">
        <v>7</v>
      </c>
      <c r="D541" s="4">
        <v>42305</v>
      </c>
      <c r="E541" s="2">
        <v>5380</v>
      </c>
      <c r="F541" s="3" t="s">
        <v>5</v>
      </c>
      <c r="G541" s="3" t="s">
        <v>1</v>
      </c>
      <c r="H541" s="3" t="s">
        <v>4</v>
      </c>
      <c r="I541" s="2">
        <v>1989</v>
      </c>
      <c r="J541" s="2">
        <v>3200</v>
      </c>
      <c r="K541" s="2">
        <v>116</v>
      </c>
      <c r="L541" s="2">
        <v>0.7</v>
      </c>
      <c r="M541" s="1">
        <v>8.17</v>
      </c>
      <c r="N541" s="1">
        <v>1.9000000000000001E-4</v>
      </c>
      <c r="O541" s="1">
        <v>0.47899999999999998</v>
      </c>
      <c r="P541" s="1">
        <v>3.6100000000000003E-5</v>
      </c>
      <c r="Q541" s="1">
        <v>2.9930864116477198</v>
      </c>
      <c r="R541" s="1">
        <v>0.26127208942039998</v>
      </c>
    </row>
    <row r="542" spans="1:18" s="5" customFormat="1" x14ac:dyDescent="0.25">
      <c r="A542" s="2">
        <v>2014</v>
      </c>
      <c r="B542" s="2">
        <v>1931</v>
      </c>
      <c r="C542" s="3" t="s">
        <v>7</v>
      </c>
      <c r="D542" s="4">
        <v>42305</v>
      </c>
      <c r="E542" s="2">
        <v>5381</v>
      </c>
      <c r="F542" s="3" t="s">
        <v>2</v>
      </c>
      <c r="G542" s="3" t="s">
        <v>1</v>
      </c>
      <c r="H542" s="3" t="s">
        <v>13</v>
      </c>
      <c r="I542" s="2">
        <v>2014</v>
      </c>
      <c r="J542" s="2">
        <v>3200</v>
      </c>
      <c r="K542" s="2">
        <v>112</v>
      </c>
      <c r="L542" s="2">
        <v>0.7</v>
      </c>
      <c r="M542" s="1">
        <v>2.3199999999999998</v>
      </c>
      <c r="N542" s="1">
        <v>3.0000000000000001E-5</v>
      </c>
      <c r="O542" s="1">
        <v>0.112</v>
      </c>
      <c r="P542" s="1">
        <v>7.9999999999999996E-6</v>
      </c>
      <c r="Q542" s="1">
        <v>0.74113576887143295</v>
      </c>
      <c r="R542" s="1">
        <v>5.7520987563745803E-2</v>
      </c>
    </row>
    <row r="543" spans="1:18" s="5" customFormat="1" x14ac:dyDescent="0.25">
      <c r="A543" s="2">
        <v>2015</v>
      </c>
      <c r="B543" s="2">
        <v>1932</v>
      </c>
      <c r="C543" s="3" t="s">
        <v>7</v>
      </c>
      <c r="D543" s="4">
        <v>42234</v>
      </c>
      <c r="E543" s="2">
        <v>5378</v>
      </c>
      <c r="F543" s="3" t="s">
        <v>5</v>
      </c>
      <c r="G543" s="3" t="s">
        <v>1</v>
      </c>
      <c r="H543" s="3" t="s">
        <v>4</v>
      </c>
      <c r="I543" s="2">
        <v>1980</v>
      </c>
      <c r="J543" s="2">
        <v>360</v>
      </c>
      <c r="K543" s="2">
        <v>72</v>
      </c>
      <c r="L543" s="2">
        <v>0.7</v>
      </c>
      <c r="M543" s="1">
        <v>12.09</v>
      </c>
      <c r="N543" s="1">
        <v>2.7999999999999998E-4</v>
      </c>
      <c r="O543" s="1">
        <v>0.60499999999999998</v>
      </c>
      <c r="P543" s="1">
        <v>4.3999999999999999E-5</v>
      </c>
      <c r="Q543" s="1">
        <v>0.30899999958436403</v>
      </c>
      <c r="R543" s="1">
        <v>2.2660000078050101E-2</v>
      </c>
    </row>
    <row r="544" spans="1:18" s="5" customFormat="1" x14ac:dyDescent="0.25">
      <c r="A544" s="2">
        <v>2015</v>
      </c>
      <c r="B544" s="2">
        <v>1932</v>
      </c>
      <c r="C544" s="3" t="s">
        <v>7</v>
      </c>
      <c r="D544" s="4">
        <v>42234</v>
      </c>
      <c r="E544" s="2">
        <v>5379</v>
      </c>
      <c r="F544" s="3" t="s">
        <v>2</v>
      </c>
      <c r="G544" s="3" t="s">
        <v>1</v>
      </c>
      <c r="H544" s="3" t="s">
        <v>13</v>
      </c>
      <c r="I544" s="2">
        <v>2015</v>
      </c>
      <c r="J544" s="2">
        <v>360</v>
      </c>
      <c r="K544" s="2">
        <v>83</v>
      </c>
      <c r="L544" s="2">
        <v>0.7</v>
      </c>
      <c r="M544" s="1">
        <v>2.74</v>
      </c>
      <c r="N544" s="1">
        <v>3.6000000000000001E-5</v>
      </c>
      <c r="O544" s="1">
        <v>0.112</v>
      </c>
      <c r="P544" s="1">
        <v>7.9999999999999996E-6</v>
      </c>
      <c r="Q544" s="1">
        <v>6.4666221393682E-2</v>
      </c>
      <c r="R544" s="1">
        <v>2.9142222514597499E-3</v>
      </c>
    </row>
    <row r="545" spans="1:18" s="5" customFormat="1" x14ac:dyDescent="0.25">
      <c r="A545" s="2">
        <v>2015</v>
      </c>
      <c r="B545" s="2">
        <v>1933</v>
      </c>
      <c r="C545" s="3" t="s">
        <v>7</v>
      </c>
      <c r="D545" s="4">
        <v>42325</v>
      </c>
      <c r="E545" s="2">
        <v>5376</v>
      </c>
      <c r="F545" s="3" t="s">
        <v>5</v>
      </c>
      <c r="G545" s="3" t="s">
        <v>1</v>
      </c>
      <c r="H545" s="3" t="s">
        <v>4</v>
      </c>
      <c r="I545" s="2">
        <v>1963</v>
      </c>
      <c r="J545" s="2">
        <v>200</v>
      </c>
      <c r="K545" s="2">
        <v>62</v>
      </c>
      <c r="L545" s="2">
        <v>0.7</v>
      </c>
      <c r="M545" s="1">
        <v>12.09</v>
      </c>
      <c r="N545" s="1">
        <v>2.7999999999999998E-4</v>
      </c>
      <c r="O545" s="1">
        <v>0.60499999999999998</v>
      </c>
      <c r="P545" s="1">
        <v>4.3999999999999999E-5</v>
      </c>
      <c r="Q545" s="1">
        <v>0.14621666645226999</v>
      </c>
      <c r="R545" s="1">
        <v>1.0587839545840401E-2</v>
      </c>
    </row>
    <row r="546" spans="1:18" s="5" customFormat="1" x14ac:dyDescent="0.25">
      <c r="A546" s="2">
        <v>2015</v>
      </c>
      <c r="B546" s="2">
        <v>1933</v>
      </c>
      <c r="C546" s="3" t="s">
        <v>7</v>
      </c>
      <c r="D546" s="4">
        <v>42325</v>
      </c>
      <c r="E546" s="2">
        <v>5377</v>
      </c>
      <c r="F546" s="3" t="s">
        <v>2</v>
      </c>
      <c r="G546" s="3" t="s">
        <v>1</v>
      </c>
      <c r="H546" s="3" t="s">
        <v>0</v>
      </c>
      <c r="I546" s="2">
        <v>2013</v>
      </c>
      <c r="J546" s="2">
        <v>200</v>
      </c>
      <c r="K546" s="2">
        <v>74</v>
      </c>
      <c r="L546" s="2">
        <v>0.7</v>
      </c>
      <c r="M546" s="1">
        <v>2.74</v>
      </c>
      <c r="N546" s="1">
        <v>3.6000000000000001E-5</v>
      </c>
      <c r="O546" s="1">
        <v>8.9999999999999993E-3</v>
      </c>
      <c r="P546" s="1">
        <v>8.9999999999999996E-7</v>
      </c>
      <c r="Q546" s="1">
        <v>3.1701234151481003E-2</v>
      </c>
      <c r="R546" s="1">
        <v>1.1305554892027E-4</v>
      </c>
    </row>
    <row r="547" spans="1:18" s="5" customFormat="1" x14ac:dyDescent="0.25">
      <c r="A547" s="2">
        <v>2014</v>
      </c>
      <c r="B547" s="2">
        <v>1934</v>
      </c>
      <c r="C547" s="3" t="s">
        <v>7</v>
      </c>
      <c r="D547" s="4">
        <v>42261</v>
      </c>
      <c r="E547" s="2">
        <v>5374</v>
      </c>
      <c r="F547" s="3" t="s">
        <v>5</v>
      </c>
      <c r="G547" s="3" t="s">
        <v>1</v>
      </c>
      <c r="H547" s="3" t="s">
        <v>4</v>
      </c>
      <c r="I547" s="2">
        <v>1981</v>
      </c>
      <c r="J547" s="2">
        <v>1500</v>
      </c>
      <c r="K547" s="2">
        <v>156</v>
      </c>
      <c r="L547" s="2">
        <v>0.7</v>
      </c>
      <c r="M547" s="1">
        <v>10.23</v>
      </c>
      <c r="N547" s="1">
        <v>2.4000000000000001E-4</v>
      </c>
      <c r="O547" s="1">
        <v>0.39600000000000002</v>
      </c>
      <c r="P547" s="1">
        <v>2.8799999999999999E-5</v>
      </c>
      <c r="Q547" s="1">
        <v>2.36708319723407</v>
      </c>
      <c r="R547" s="1">
        <v>0.13389999559826399</v>
      </c>
    </row>
    <row r="548" spans="1:18" s="5" customFormat="1" x14ac:dyDescent="0.25">
      <c r="A548" s="2">
        <v>2014</v>
      </c>
      <c r="B548" s="2">
        <v>1934</v>
      </c>
      <c r="C548" s="3" t="s">
        <v>7</v>
      </c>
      <c r="D548" s="4">
        <v>42261</v>
      </c>
      <c r="E548" s="2">
        <v>5375</v>
      </c>
      <c r="F548" s="3" t="s">
        <v>2</v>
      </c>
      <c r="G548" s="3" t="s">
        <v>1</v>
      </c>
      <c r="H548" s="3" t="s">
        <v>0</v>
      </c>
      <c r="I548" s="2">
        <v>2014</v>
      </c>
      <c r="J548" s="2">
        <v>1500</v>
      </c>
      <c r="K548" s="2">
        <v>165</v>
      </c>
      <c r="L548" s="2">
        <v>0.7</v>
      </c>
      <c r="M548" s="1">
        <v>0.26</v>
      </c>
      <c r="N548" s="1">
        <v>3.9999999999999998E-6</v>
      </c>
      <c r="O548" s="1">
        <v>8.9999999999999993E-3</v>
      </c>
      <c r="P548" s="1">
        <v>3.9999999999999998E-7</v>
      </c>
      <c r="Q548" s="1">
        <v>5.5381941665577798E-2</v>
      </c>
      <c r="R548" s="1">
        <v>2.2916665603465699E-3</v>
      </c>
    </row>
    <row r="549" spans="1:18" s="5" customFormat="1" x14ac:dyDescent="0.25">
      <c r="A549" s="2">
        <v>2015</v>
      </c>
      <c r="B549" s="2">
        <v>1935</v>
      </c>
      <c r="C549" s="3" t="s">
        <v>7</v>
      </c>
      <c r="D549" s="4">
        <v>42305</v>
      </c>
      <c r="E549" s="2">
        <v>5372</v>
      </c>
      <c r="F549" s="3" t="s">
        <v>5</v>
      </c>
      <c r="G549" s="3" t="s">
        <v>1</v>
      </c>
      <c r="H549" s="3" t="s">
        <v>4</v>
      </c>
      <c r="I549" s="2">
        <v>1991</v>
      </c>
      <c r="J549" s="2">
        <v>600</v>
      </c>
      <c r="K549" s="2">
        <v>109</v>
      </c>
      <c r="L549" s="2">
        <v>0.7</v>
      </c>
      <c r="M549" s="1">
        <v>8.17</v>
      </c>
      <c r="N549" s="1">
        <v>1.9000000000000001E-4</v>
      </c>
      <c r="O549" s="1">
        <v>0.47899999999999998</v>
      </c>
      <c r="P549" s="1">
        <v>3.6100000000000003E-5</v>
      </c>
      <c r="Q549" s="1">
        <v>0.52733796153491597</v>
      </c>
      <c r="R549" s="1">
        <v>4.6032313168357201E-2</v>
      </c>
    </row>
    <row r="550" spans="1:18" s="5" customFormat="1" x14ac:dyDescent="0.25">
      <c r="A550" s="2">
        <v>2015</v>
      </c>
      <c r="B550" s="2">
        <v>1935</v>
      </c>
      <c r="C550" s="3" t="s">
        <v>7</v>
      </c>
      <c r="D550" s="4">
        <v>42305</v>
      </c>
      <c r="E550" s="2">
        <v>5373</v>
      </c>
      <c r="F550" s="3" t="s">
        <v>2</v>
      </c>
      <c r="G550" s="3" t="s">
        <v>1</v>
      </c>
      <c r="H550" s="3" t="s">
        <v>28</v>
      </c>
      <c r="I550" s="2">
        <v>2014</v>
      </c>
      <c r="J550" s="2">
        <v>600</v>
      </c>
      <c r="K550" s="2">
        <v>95</v>
      </c>
      <c r="L550" s="2">
        <v>0.7</v>
      </c>
      <c r="M550" s="1">
        <v>2.15</v>
      </c>
      <c r="N550" s="1">
        <v>2.6999999999999999E-5</v>
      </c>
      <c r="O550" s="1">
        <v>8.9999999999999993E-3</v>
      </c>
      <c r="P550" s="1">
        <v>8.9999999999999996E-7</v>
      </c>
      <c r="Q550" s="1">
        <v>9.8122687714572596E-2</v>
      </c>
      <c r="R550" s="1">
        <v>5.1458330423039401E-4</v>
      </c>
    </row>
    <row r="551" spans="1:18" s="5" customFormat="1" x14ac:dyDescent="0.25">
      <c r="A551" s="2">
        <v>2015</v>
      </c>
      <c r="B551" s="2">
        <v>1936</v>
      </c>
      <c r="C551" s="3" t="s">
        <v>7</v>
      </c>
      <c r="D551" s="4">
        <v>42251</v>
      </c>
      <c r="E551" s="2">
        <v>5370</v>
      </c>
      <c r="F551" s="3" t="s">
        <v>5</v>
      </c>
      <c r="G551" s="3" t="s">
        <v>1</v>
      </c>
      <c r="H551" s="3" t="s">
        <v>4</v>
      </c>
      <c r="I551" s="2">
        <v>1970</v>
      </c>
      <c r="J551" s="2">
        <v>150</v>
      </c>
      <c r="K551" s="2">
        <v>76</v>
      </c>
      <c r="L551" s="2">
        <v>0.7</v>
      </c>
      <c r="M551" s="1">
        <v>12.09</v>
      </c>
      <c r="N551" s="1">
        <v>2.7999999999999998E-4</v>
      </c>
      <c r="O551" s="1">
        <v>0.60499999999999998</v>
      </c>
      <c r="P551" s="1">
        <v>4.3999999999999999E-5</v>
      </c>
      <c r="Q551" s="1">
        <v>0.12481944415436499</v>
      </c>
      <c r="R551" s="1">
        <v>8.2245370874219192E-3</v>
      </c>
    </row>
    <row r="552" spans="1:18" s="5" customFormat="1" x14ac:dyDescent="0.25">
      <c r="A552" s="2">
        <v>2015</v>
      </c>
      <c r="B552" s="2">
        <v>1936</v>
      </c>
      <c r="C552" s="3" t="s">
        <v>7</v>
      </c>
      <c r="D552" s="4">
        <v>42251</v>
      </c>
      <c r="E552" s="2">
        <v>5371</v>
      </c>
      <c r="F552" s="3" t="s">
        <v>2</v>
      </c>
      <c r="G552" s="3" t="s">
        <v>1</v>
      </c>
      <c r="H552" s="3" t="s">
        <v>28</v>
      </c>
      <c r="I552" s="2">
        <v>2014</v>
      </c>
      <c r="J552" s="2">
        <v>150</v>
      </c>
      <c r="K552" s="2">
        <v>85</v>
      </c>
      <c r="L552" s="2">
        <v>0.7</v>
      </c>
      <c r="M552" s="1">
        <v>2.15</v>
      </c>
      <c r="N552" s="1">
        <v>2.6999999999999999E-5</v>
      </c>
      <c r="O552" s="1">
        <v>8.9999999999999993E-3</v>
      </c>
      <c r="P552" s="1">
        <v>8.9999999999999996E-7</v>
      </c>
      <c r="Q552" s="1">
        <v>2.1350839695324801E-2</v>
      </c>
      <c r="R552" s="1">
        <v>9.5182286049665099E-5</v>
      </c>
    </row>
    <row r="553" spans="1:18" s="5" customFormat="1" x14ac:dyDescent="0.25">
      <c r="A553" s="2">
        <v>2014</v>
      </c>
      <c r="B553" s="2">
        <v>1937</v>
      </c>
      <c r="C553" s="3" t="s">
        <v>7</v>
      </c>
      <c r="D553" s="4">
        <v>42255</v>
      </c>
      <c r="E553" s="2">
        <v>5410</v>
      </c>
      <c r="F553" s="3" t="s">
        <v>5</v>
      </c>
      <c r="G553" s="3" t="s">
        <v>1</v>
      </c>
      <c r="H553" s="3" t="s">
        <v>8</v>
      </c>
      <c r="I553" s="2">
        <v>1997</v>
      </c>
      <c r="J553" s="2">
        <v>1800</v>
      </c>
      <c r="K553" s="2">
        <v>260</v>
      </c>
      <c r="L553" s="2">
        <v>0.7</v>
      </c>
      <c r="M553" s="1">
        <v>5.93</v>
      </c>
      <c r="N553" s="1">
        <v>1.3999999999999999E-4</v>
      </c>
      <c r="O553" s="1">
        <v>0.12</v>
      </c>
      <c r="P553" s="1">
        <v>6.3999999999999997E-6</v>
      </c>
      <c r="Q553" s="1">
        <v>2.7480554629710801</v>
      </c>
      <c r="R553" s="1">
        <v>7.1066664811927499E-2</v>
      </c>
    </row>
    <row r="554" spans="1:18" s="5" customFormat="1" x14ac:dyDescent="0.25">
      <c r="A554" s="2">
        <v>2014</v>
      </c>
      <c r="B554" s="2">
        <v>1937</v>
      </c>
      <c r="C554" s="3" t="s">
        <v>7</v>
      </c>
      <c r="D554" s="4">
        <v>42255</v>
      </c>
      <c r="E554" s="2">
        <v>5411</v>
      </c>
      <c r="F554" s="3" t="s">
        <v>2</v>
      </c>
      <c r="G554" s="3" t="s">
        <v>1</v>
      </c>
      <c r="H554" s="3" t="s">
        <v>0</v>
      </c>
      <c r="I554" s="2">
        <v>2015</v>
      </c>
      <c r="J554" s="2">
        <v>1800</v>
      </c>
      <c r="K554" s="2">
        <v>215</v>
      </c>
      <c r="L554" s="2">
        <v>0.7</v>
      </c>
      <c r="M554" s="1">
        <v>0.26</v>
      </c>
      <c r="N554" s="1">
        <v>3.5999999999999998E-6</v>
      </c>
      <c r="O554" s="1">
        <v>8.9999999999999993E-3</v>
      </c>
      <c r="P554" s="1">
        <v>2.9999999999999999E-7</v>
      </c>
      <c r="Q554" s="1">
        <v>8.7313884285311102E-2</v>
      </c>
      <c r="R554" s="1">
        <v>3.4937498533285901E-3</v>
      </c>
    </row>
    <row r="555" spans="1:18" s="5" customFormat="1" x14ac:dyDescent="0.25">
      <c r="A555" s="2">
        <v>2015</v>
      </c>
      <c r="B555" s="2">
        <v>1938</v>
      </c>
      <c r="C555" s="3" t="s">
        <v>7</v>
      </c>
      <c r="D555" s="4">
        <v>42296</v>
      </c>
      <c r="E555" s="2">
        <v>5523</v>
      </c>
      <c r="F555" s="3" t="s">
        <v>5</v>
      </c>
      <c r="G555" s="3" t="s">
        <v>1</v>
      </c>
      <c r="H555" s="3" t="s">
        <v>4</v>
      </c>
      <c r="I555" s="2">
        <v>1986</v>
      </c>
      <c r="J555" s="2">
        <v>1500</v>
      </c>
      <c r="K555" s="2">
        <v>65</v>
      </c>
      <c r="L555" s="2">
        <v>0.7</v>
      </c>
      <c r="M555" s="1">
        <v>12.09</v>
      </c>
      <c r="N555" s="1">
        <v>2.7999999999999998E-4</v>
      </c>
      <c r="O555" s="1">
        <v>0.60499999999999998</v>
      </c>
      <c r="P555" s="1">
        <v>4.3999999999999999E-5</v>
      </c>
      <c r="Q555" s="1">
        <v>1.1623263873254399</v>
      </c>
      <c r="R555" s="1">
        <v>8.5237268812109898E-2</v>
      </c>
    </row>
    <row r="556" spans="1:18" s="5" customFormat="1" x14ac:dyDescent="0.25">
      <c r="A556" s="2">
        <v>2015</v>
      </c>
      <c r="B556" s="2">
        <v>1938</v>
      </c>
      <c r="C556" s="3" t="s">
        <v>7</v>
      </c>
      <c r="D556" s="4">
        <v>42296</v>
      </c>
      <c r="E556" s="2">
        <v>5524</v>
      </c>
      <c r="F556" s="3" t="s">
        <v>2</v>
      </c>
      <c r="G556" s="3" t="s">
        <v>1</v>
      </c>
      <c r="H556" s="3" t="s">
        <v>0</v>
      </c>
      <c r="I556" s="2">
        <v>2014</v>
      </c>
      <c r="J556" s="2">
        <v>1500</v>
      </c>
      <c r="K556" s="2">
        <v>66</v>
      </c>
      <c r="L556" s="2">
        <v>0.7</v>
      </c>
      <c r="M556" s="1">
        <v>2.74</v>
      </c>
      <c r="N556" s="1">
        <v>3.6000000000000001E-5</v>
      </c>
      <c r="O556" s="1">
        <v>8.9999999999999993E-3</v>
      </c>
      <c r="P556" s="1">
        <v>8.9999999999999996E-7</v>
      </c>
      <c r="Q556" s="1">
        <v>0.22993055309788701</v>
      </c>
      <c r="R556" s="1">
        <v>1.2031249355871001E-3</v>
      </c>
    </row>
    <row r="557" spans="1:18" s="5" customFormat="1" x14ac:dyDescent="0.25">
      <c r="A557" s="2">
        <v>2014</v>
      </c>
      <c r="B557" s="2">
        <v>1939</v>
      </c>
      <c r="C557" s="3" t="s">
        <v>7</v>
      </c>
      <c r="D557" s="4">
        <v>42222</v>
      </c>
      <c r="E557" s="2">
        <v>5035</v>
      </c>
      <c r="F557" s="3" t="s">
        <v>5</v>
      </c>
      <c r="G557" s="3" t="s">
        <v>27</v>
      </c>
      <c r="H557" s="3" t="s">
        <v>4</v>
      </c>
      <c r="I557" s="2">
        <v>1980</v>
      </c>
      <c r="J557" s="2">
        <v>1600</v>
      </c>
      <c r="K557" s="2">
        <v>80</v>
      </c>
      <c r="L557" s="2">
        <v>0.51</v>
      </c>
      <c r="M557" s="1">
        <v>12.09</v>
      </c>
      <c r="N557" s="1">
        <v>2.7999999999999998E-4</v>
      </c>
      <c r="O557" s="1">
        <v>0.60499999999999998</v>
      </c>
      <c r="P557" s="1">
        <v>4.3999999999999999E-5</v>
      </c>
      <c r="Q557" s="1">
        <v>1.11174602839445</v>
      </c>
      <c r="R557" s="1">
        <v>8.1528042472738593E-2</v>
      </c>
    </row>
    <row r="558" spans="1:18" s="5" customFormat="1" x14ac:dyDescent="0.25">
      <c r="A558" s="2">
        <v>2014</v>
      </c>
      <c r="B558" s="2">
        <v>1939</v>
      </c>
      <c r="C558" s="3" t="s">
        <v>7</v>
      </c>
      <c r="D558" s="4">
        <v>42222</v>
      </c>
      <c r="E558" s="2">
        <v>5036</v>
      </c>
      <c r="F558" s="3" t="s">
        <v>2</v>
      </c>
      <c r="G558" s="3" t="s">
        <v>27</v>
      </c>
      <c r="H558" s="3" t="s">
        <v>13</v>
      </c>
      <c r="I558" s="2">
        <v>2015</v>
      </c>
      <c r="J558" s="2">
        <v>1600</v>
      </c>
      <c r="K558" s="2">
        <v>80</v>
      </c>
      <c r="L558" s="2">
        <v>0.51</v>
      </c>
      <c r="M558" s="1">
        <v>2.74</v>
      </c>
      <c r="N558" s="1">
        <v>3.6000000000000001E-5</v>
      </c>
      <c r="O558" s="1">
        <v>0.112</v>
      </c>
      <c r="P558" s="1">
        <v>7.9999999999999996E-6</v>
      </c>
      <c r="Q558" s="1">
        <v>0.21788782803269899</v>
      </c>
      <c r="R558" s="1">
        <v>1.2664550264865E-2</v>
      </c>
    </row>
    <row r="559" spans="1:18" s="5" customFormat="1" x14ac:dyDescent="0.25">
      <c r="A559" s="2">
        <v>2014</v>
      </c>
      <c r="B559" s="2">
        <v>1940</v>
      </c>
      <c r="C559" s="3" t="s">
        <v>7</v>
      </c>
      <c r="D559" s="4">
        <v>42163</v>
      </c>
      <c r="E559" s="2">
        <v>5041</v>
      </c>
      <c r="F559" s="3" t="s">
        <v>5</v>
      </c>
      <c r="G559" s="3" t="s">
        <v>1</v>
      </c>
      <c r="H559" s="3" t="s">
        <v>4</v>
      </c>
      <c r="I559" s="2">
        <v>1975</v>
      </c>
      <c r="J559" s="2">
        <v>100</v>
      </c>
      <c r="K559" s="2">
        <v>65</v>
      </c>
      <c r="L559" s="2">
        <v>0.7</v>
      </c>
      <c r="M559" s="1">
        <v>12.09</v>
      </c>
      <c r="N559" s="1">
        <v>2.7999999999999998E-4</v>
      </c>
      <c r="O559" s="1">
        <v>0.60499999999999998</v>
      </c>
      <c r="P559" s="1">
        <v>4.3999999999999999E-5</v>
      </c>
      <c r="Q559" s="1">
        <v>6.6815586212219905E-2</v>
      </c>
      <c r="R559" s="1">
        <v>4.0053241091093997E-3</v>
      </c>
    </row>
    <row r="560" spans="1:18" s="5" customFormat="1" x14ac:dyDescent="0.25">
      <c r="A560" s="2">
        <v>2014</v>
      </c>
      <c r="B560" s="2">
        <v>1940</v>
      </c>
      <c r="C560" s="3" t="s">
        <v>7</v>
      </c>
      <c r="D560" s="4">
        <v>42163</v>
      </c>
      <c r="E560" s="2">
        <v>5042</v>
      </c>
      <c r="F560" s="3" t="s">
        <v>2</v>
      </c>
      <c r="G560" s="3" t="s">
        <v>1</v>
      </c>
      <c r="H560" s="3" t="s">
        <v>0</v>
      </c>
      <c r="I560" s="2">
        <v>2014</v>
      </c>
      <c r="J560" s="2">
        <v>100</v>
      </c>
      <c r="K560" s="2">
        <v>52</v>
      </c>
      <c r="L560" s="2">
        <v>0.7</v>
      </c>
      <c r="M560" s="1">
        <v>2.74</v>
      </c>
      <c r="N560" s="1">
        <v>3.6000000000000001E-5</v>
      </c>
      <c r="O560" s="1">
        <v>8.9999999999999993E-3</v>
      </c>
      <c r="P560" s="1">
        <v>8.9999999999999996E-7</v>
      </c>
      <c r="Q560" s="1">
        <v>1.10660492350816E-2</v>
      </c>
      <c r="R560" s="1">
        <v>3.7916664416272198E-5</v>
      </c>
    </row>
    <row r="561" spans="1:18" s="5" customFormat="1" x14ac:dyDescent="0.25">
      <c r="A561" s="2">
        <v>2014</v>
      </c>
      <c r="B561" s="2">
        <v>1941</v>
      </c>
      <c r="C561" s="3" t="s">
        <v>7</v>
      </c>
      <c r="D561" s="4">
        <v>42215</v>
      </c>
      <c r="E561" s="2">
        <v>5039</v>
      </c>
      <c r="F561" s="3" t="s">
        <v>5</v>
      </c>
      <c r="G561" s="3" t="s">
        <v>1</v>
      </c>
      <c r="H561" s="3" t="s">
        <v>4</v>
      </c>
      <c r="I561" s="2">
        <v>1977</v>
      </c>
      <c r="J561" s="2">
        <v>2080</v>
      </c>
      <c r="K561" s="2">
        <v>60</v>
      </c>
      <c r="L561" s="2">
        <v>0.7</v>
      </c>
      <c r="M561" s="1">
        <v>12.09</v>
      </c>
      <c r="N561" s="1">
        <v>2.7999999999999998E-4</v>
      </c>
      <c r="O561" s="1">
        <v>0.60499999999999998</v>
      </c>
      <c r="P561" s="1">
        <v>4.3999999999999999E-5</v>
      </c>
      <c r="Q561" s="1">
        <v>1.48777777577657</v>
      </c>
      <c r="R561" s="1">
        <v>0.109103704079501</v>
      </c>
    </row>
    <row r="562" spans="1:18" s="5" customFormat="1" x14ac:dyDescent="0.25">
      <c r="A562" s="2">
        <v>2014</v>
      </c>
      <c r="B562" s="2">
        <v>1941</v>
      </c>
      <c r="C562" s="3" t="s">
        <v>7</v>
      </c>
      <c r="D562" s="4">
        <v>42215</v>
      </c>
      <c r="E562" s="2">
        <v>5040</v>
      </c>
      <c r="F562" s="3" t="s">
        <v>2</v>
      </c>
      <c r="G562" s="3" t="s">
        <v>1</v>
      </c>
      <c r="H562" s="3" t="s">
        <v>0</v>
      </c>
      <c r="I562" s="2">
        <v>2015</v>
      </c>
      <c r="J562" s="2">
        <v>2080</v>
      </c>
      <c r="K562" s="2">
        <v>52</v>
      </c>
      <c r="L562" s="2">
        <v>0.7</v>
      </c>
      <c r="M562" s="1">
        <v>2.74</v>
      </c>
      <c r="N562" s="1">
        <v>3.6000000000000001E-5</v>
      </c>
      <c r="O562" s="1">
        <v>8.9999999999999993E-3</v>
      </c>
      <c r="P562" s="1">
        <v>8.9999999999999996E-7</v>
      </c>
      <c r="Q562" s="1">
        <v>0.259917824635231</v>
      </c>
      <c r="R562" s="1">
        <v>1.5322665865315E-3</v>
      </c>
    </row>
    <row r="563" spans="1:18" s="5" customFormat="1" x14ac:dyDescent="0.25">
      <c r="A563" s="2">
        <v>2015</v>
      </c>
      <c r="B563" s="2">
        <v>1942</v>
      </c>
      <c r="C563" s="3" t="s">
        <v>7</v>
      </c>
      <c r="D563" s="4">
        <v>42187</v>
      </c>
      <c r="E563" s="2">
        <v>5101</v>
      </c>
      <c r="F563" s="3" t="s">
        <v>5</v>
      </c>
      <c r="G563" s="3" t="s">
        <v>1</v>
      </c>
      <c r="H563" s="3" t="s">
        <v>4</v>
      </c>
      <c r="I563" s="2">
        <v>1960</v>
      </c>
      <c r="J563" s="2">
        <v>250</v>
      </c>
      <c r="K563" s="2">
        <v>100</v>
      </c>
      <c r="L563" s="2">
        <v>0.7</v>
      </c>
      <c r="M563" s="1">
        <v>12.09</v>
      </c>
      <c r="N563" s="1">
        <v>2.7999999999999998E-4</v>
      </c>
      <c r="O563" s="1">
        <v>0.60499999999999998</v>
      </c>
      <c r="P563" s="1">
        <v>4.3999999999999999E-5</v>
      </c>
      <c r="Q563" s="1">
        <v>0.298032407006524</v>
      </c>
      <c r="R563" s="1">
        <v>2.18557099518231E-2</v>
      </c>
    </row>
    <row r="564" spans="1:18" s="5" customFormat="1" x14ac:dyDescent="0.25">
      <c r="A564" s="2">
        <v>2015</v>
      </c>
      <c r="B564" s="2">
        <v>1942</v>
      </c>
      <c r="C564" s="3" t="s">
        <v>7</v>
      </c>
      <c r="D564" s="4">
        <v>42187</v>
      </c>
      <c r="E564" s="2">
        <v>5102</v>
      </c>
      <c r="F564" s="3" t="s">
        <v>2</v>
      </c>
      <c r="G564" s="3" t="s">
        <v>1</v>
      </c>
      <c r="H564" s="3" t="s">
        <v>28</v>
      </c>
      <c r="I564" s="2">
        <v>2014</v>
      </c>
      <c r="J564" s="2">
        <v>250</v>
      </c>
      <c r="K564" s="2">
        <v>114</v>
      </c>
      <c r="L564" s="2">
        <v>0.7</v>
      </c>
      <c r="M564" s="1">
        <v>2.15</v>
      </c>
      <c r="N564" s="1">
        <v>2.6999999999999999E-5</v>
      </c>
      <c r="O564" s="1">
        <v>8.9999999999999993E-3</v>
      </c>
      <c r="P564" s="1">
        <v>3.9999999999999998E-7</v>
      </c>
      <c r="Q564" s="1">
        <v>4.8022281373229697E-2</v>
      </c>
      <c r="R564" s="1">
        <v>2.0891202508790201E-4</v>
      </c>
    </row>
    <row r="565" spans="1:18" s="5" customFormat="1" x14ac:dyDescent="0.25">
      <c r="A565" s="2">
        <v>2014</v>
      </c>
      <c r="B565" s="2">
        <v>1943</v>
      </c>
      <c r="C565" s="3" t="s">
        <v>7</v>
      </c>
      <c r="D565" s="4">
        <v>42153</v>
      </c>
      <c r="E565" s="2">
        <v>4980</v>
      </c>
      <c r="F565" s="3" t="s">
        <v>5</v>
      </c>
      <c r="G565" s="3" t="s">
        <v>1</v>
      </c>
      <c r="H565" s="3" t="s">
        <v>4</v>
      </c>
      <c r="I565" s="2">
        <v>1980</v>
      </c>
      <c r="J565" s="2">
        <v>350</v>
      </c>
      <c r="K565" s="2">
        <v>81</v>
      </c>
      <c r="L565" s="2">
        <v>0.7</v>
      </c>
      <c r="M565" s="1">
        <v>12.09</v>
      </c>
      <c r="N565" s="1">
        <v>2.7999999999999998E-4</v>
      </c>
      <c r="O565" s="1">
        <v>0.60499999999999998</v>
      </c>
      <c r="P565" s="1">
        <v>4.3999999999999999E-5</v>
      </c>
      <c r="Q565" s="1">
        <v>0.33796874954539802</v>
      </c>
      <c r="R565" s="1">
        <v>2.4784375085367301E-2</v>
      </c>
    </row>
    <row r="566" spans="1:18" s="5" customFormat="1" x14ac:dyDescent="0.25">
      <c r="A566" s="2">
        <v>2014</v>
      </c>
      <c r="B566" s="2">
        <v>1943</v>
      </c>
      <c r="C566" s="3" t="s">
        <v>7</v>
      </c>
      <c r="D566" s="4">
        <v>42153</v>
      </c>
      <c r="E566" s="2">
        <v>4981</v>
      </c>
      <c r="F566" s="3" t="s">
        <v>2</v>
      </c>
      <c r="G566" s="3" t="s">
        <v>1</v>
      </c>
      <c r="H566" s="3" t="s">
        <v>28</v>
      </c>
      <c r="I566" s="2">
        <v>2014</v>
      </c>
      <c r="J566" s="2">
        <v>350</v>
      </c>
      <c r="K566" s="2">
        <v>100</v>
      </c>
      <c r="L566" s="2">
        <v>0.7</v>
      </c>
      <c r="M566" s="1">
        <v>2.15</v>
      </c>
      <c r="N566" s="1">
        <v>2.6999999999999999E-5</v>
      </c>
      <c r="O566" s="1">
        <v>8.9999999999999993E-3</v>
      </c>
      <c r="P566" s="1">
        <v>3.9999999999999998E-7</v>
      </c>
      <c r="Q566" s="1">
        <v>5.9339314838722998E-2</v>
      </c>
      <c r="R566" s="1">
        <v>2.61959861839971E-4</v>
      </c>
    </row>
    <row r="567" spans="1:18" s="5" customFormat="1" x14ac:dyDescent="0.25">
      <c r="A567" s="2">
        <v>2015</v>
      </c>
      <c r="B567" s="2">
        <v>1944</v>
      </c>
      <c r="C567" s="3" t="s">
        <v>7</v>
      </c>
      <c r="D567" s="4">
        <v>42177</v>
      </c>
      <c r="E567" s="2">
        <v>5037</v>
      </c>
      <c r="F567" s="3" t="s">
        <v>5</v>
      </c>
      <c r="G567" s="3" t="s">
        <v>1</v>
      </c>
      <c r="H567" s="3" t="s">
        <v>4</v>
      </c>
      <c r="I567" s="2">
        <v>1987</v>
      </c>
      <c r="J567" s="2">
        <v>180</v>
      </c>
      <c r="K567" s="2">
        <v>78</v>
      </c>
      <c r="L567" s="2">
        <v>0.7</v>
      </c>
      <c r="M567" s="1">
        <v>12.09</v>
      </c>
      <c r="N567" s="1">
        <v>2.7999999999999998E-4</v>
      </c>
      <c r="O567" s="1">
        <v>0.60499999999999998</v>
      </c>
      <c r="P567" s="1">
        <v>4.3999999999999999E-5</v>
      </c>
      <c r="Q567" s="1">
        <v>0.14899299959694301</v>
      </c>
      <c r="R567" s="1">
        <v>9.3855667355752393E-3</v>
      </c>
    </row>
    <row r="568" spans="1:18" s="5" customFormat="1" x14ac:dyDescent="0.25">
      <c r="A568" s="2">
        <v>2015</v>
      </c>
      <c r="B568" s="2">
        <v>1944</v>
      </c>
      <c r="C568" s="3" t="s">
        <v>7</v>
      </c>
      <c r="D568" s="4">
        <v>42177</v>
      </c>
      <c r="E568" s="2">
        <v>5038</v>
      </c>
      <c r="F568" s="3" t="s">
        <v>2</v>
      </c>
      <c r="G568" s="3" t="s">
        <v>1</v>
      </c>
      <c r="H568" s="3" t="s">
        <v>28</v>
      </c>
      <c r="I568" s="2">
        <v>2014</v>
      </c>
      <c r="J568" s="2">
        <v>180</v>
      </c>
      <c r="K568" s="2">
        <v>100</v>
      </c>
      <c r="L568" s="2">
        <v>0.7</v>
      </c>
      <c r="M568" s="1">
        <v>2.15</v>
      </c>
      <c r="N568" s="1">
        <v>2.6999999999999999E-5</v>
      </c>
      <c r="O568" s="1">
        <v>8.9999999999999993E-3</v>
      </c>
      <c r="P568" s="1">
        <v>3.9999999999999998E-7</v>
      </c>
      <c r="Q568" s="1">
        <v>3.01986119219484E-2</v>
      </c>
      <c r="R568" s="1">
        <v>1.2999999246356901E-4</v>
      </c>
    </row>
    <row r="569" spans="1:18" s="5" customFormat="1" x14ac:dyDescent="0.25">
      <c r="A569" s="2">
        <v>2014</v>
      </c>
      <c r="B569" s="2">
        <v>1945</v>
      </c>
      <c r="C569" s="3" t="s">
        <v>7</v>
      </c>
      <c r="D569" s="4">
        <v>42186</v>
      </c>
      <c r="E569" s="2">
        <v>4976</v>
      </c>
      <c r="F569" s="3" t="s">
        <v>5</v>
      </c>
      <c r="G569" s="3" t="s">
        <v>1</v>
      </c>
      <c r="H569" s="3" t="s">
        <v>4</v>
      </c>
      <c r="I569" s="2">
        <v>1985</v>
      </c>
      <c r="J569" s="2">
        <v>400</v>
      </c>
      <c r="K569" s="2">
        <v>97</v>
      </c>
      <c r="L569" s="2">
        <v>0.7</v>
      </c>
      <c r="M569" s="1">
        <v>12.09</v>
      </c>
      <c r="N569" s="1">
        <v>2.7999999999999998E-4</v>
      </c>
      <c r="O569" s="1">
        <v>0.60499999999999998</v>
      </c>
      <c r="P569" s="1">
        <v>4.3999999999999999E-5</v>
      </c>
      <c r="Q569" s="1">
        <v>0.46254629567412497</v>
      </c>
      <c r="R569" s="1">
        <v>3.3920061845229402E-2</v>
      </c>
    </row>
    <row r="570" spans="1:18" s="5" customFormat="1" x14ac:dyDescent="0.25">
      <c r="A570" s="2">
        <v>2014</v>
      </c>
      <c r="B570" s="2">
        <v>1945</v>
      </c>
      <c r="C570" s="3" t="s">
        <v>7</v>
      </c>
      <c r="D570" s="4">
        <v>42186</v>
      </c>
      <c r="E570" s="2">
        <v>4977</v>
      </c>
      <c r="F570" s="3" t="s">
        <v>2</v>
      </c>
      <c r="G570" s="3" t="s">
        <v>1</v>
      </c>
      <c r="H570" s="3" t="s">
        <v>28</v>
      </c>
      <c r="I570" s="2">
        <v>2014</v>
      </c>
      <c r="J570" s="2">
        <v>400</v>
      </c>
      <c r="K570" s="2">
        <v>115</v>
      </c>
      <c r="L570" s="2">
        <v>0.7</v>
      </c>
      <c r="M570" s="1">
        <v>2.15</v>
      </c>
      <c r="N570" s="1">
        <v>2.6999999999999999E-5</v>
      </c>
      <c r="O570" s="1">
        <v>8.9999999999999993E-3</v>
      </c>
      <c r="P570" s="1">
        <v>3.9999999999999998E-7</v>
      </c>
      <c r="Q570" s="1">
        <v>7.8228397117693096E-2</v>
      </c>
      <c r="R570" s="1">
        <v>3.4783948682961499E-4</v>
      </c>
    </row>
    <row r="571" spans="1:18" s="5" customFormat="1" x14ac:dyDescent="0.25">
      <c r="A571" s="2">
        <v>2014</v>
      </c>
      <c r="B571" s="2">
        <v>1946</v>
      </c>
      <c r="C571" s="3" t="s">
        <v>7</v>
      </c>
      <c r="D571" s="4">
        <v>42173</v>
      </c>
      <c r="E571" s="2">
        <v>4978</v>
      </c>
      <c r="F571" s="3" t="s">
        <v>5</v>
      </c>
      <c r="G571" s="3" t="s">
        <v>1</v>
      </c>
      <c r="H571" s="3" t="s">
        <v>4</v>
      </c>
      <c r="I571" s="2">
        <v>1985</v>
      </c>
      <c r="J571" s="2">
        <v>1400</v>
      </c>
      <c r="K571" s="2">
        <v>99</v>
      </c>
      <c r="L571" s="2">
        <v>0.7</v>
      </c>
      <c r="M571" s="1">
        <v>12.09</v>
      </c>
      <c r="N571" s="1">
        <v>2.7999999999999998E-4</v>
      </c>
      <c r="O571" s="1">
        <v>0.60499999999999998</v>
      </c>
      <c r="P571" s="1">
        <v>4.3999999999999999E-5</v>
      </c>
      <c r="Q571" s="1">
        <v>1.6522916644441701</v>
      </c>
      <c r="R571" s="1">
        <v>0.121168055972907</v>
      </c>
    </row>
    <row r="572" spans="1:18" s="5" customFormat="1" x14ac:dyDescent="0.25">
      <c r="A572" s="2">
        <v>2014</v>
      </c>
      <c r="B572" s="2">
        <v>1946</v>
      </c>
      <c r="C572" s="3" t="s">
        <v>7</v>
      </c>
      <c r="D572" s="4">
        <v>42173</v>
      </c>
      <c r="E572" s="2">
        <v>4979</v>
      </c>
      <c r="F572" s="3" t="s">
        <v>2</v>
      </c>
      <c r="G572" s="3" t="s">
        <v>1</v>
      </c>
      <c r="H572" s="3" t="s">
        <v>28</v>
      </c>
      <c r="I572" s="2">
        <v>2013</v>
      </c>
      <c r="J572" s="2">
        <v>1400</v>
      </c>
      <c r="K572" s="2">
        <v>115</v>
      </c>
      <c r="L572" s="2">
        <v>0.7</v>
      </c>
      <c r="M572" s="1">
        <v>2.15</v>
      </c>
      <c r="N572" s="1">
        <v>2.6999999999999999E-5</v>
      </c>
      <c r="O572" s="1">
        <v>8.9999999999999993E-3</v>
      </c>
      <c r="P572" s="1">
        <v>3.9999999999999998E-7</v>
      </c>
      <c r="Q572" s="1">
        <v>0.29057022298792701</v>
      </c>
      <c r="R572" s="1">
        <v>1.46589499269941E-3</v>
      </c>
    </row>
    <row r="573" spans="1:18" s="5" customFormat="1" x14ac:dyDescent="0.25">
      <c r="A573" s="2">
        <v>2014</v>
      </c>
      <c r="B573" s="2">
        <v>1947</v>
      </c>
      <c r="C573" s="3" t="s">
        <v>7</v>
      </c>
      <c r="D573" s="4">
        <v>42222</v>
      </c>
      <c r="E573" s="2">
        <v>5033</v>
      </c>
      <c r="F573" s="3" t="s">
        <v>5</v>
      </c>
      <c r="G573" s="3" t="s">
        <v>27</v>
      </c>
      <c r="H573" s="3" t="s">
        <v>4</v>
      </c>
      <c r="I573" s="2">
        <v>1980</v>
      </c>
      <c r="J573" s="2">
        <v>1600</v>
      </c>
      <c r="K573" s="2">
        <v>80</v>
      </c>
      <c r="L573" s="2">
        <v>0.51</v>
      </c>
      <c r="M573" s="1">
        <v>12.09</v>
      </c>
      <c r="N573" s="1">
        <v>2.7999999999999998E-4</v>
      </c>
      <c r="O573" s="1">
        <v>0.60499999999999998</v>
      </c>
      <c r="P573" s="1">
        <v>4.3999999999999999E-5</v>
      </c>
      <c r="Q573" s="1">
        <v>1.11174602839445</v>
      </c>
      <c r="R573" s="1">
        <v>8.1528042472738593E-2</v>
      </c>
    </row>
    <row r="574" spans="1:18" s="5" customFormat="1" x14ac:dyDescent="0.25">
      <c r="A574" s="2">
        <v>2014</v>
      </c>
      <c r="B574" s="2">
        <v>1947</v>
      </c>
      <c r="C574" s="3" t="s">
        <v>7</v>
      </c>
      <c r="D574" s="4">
        <v>42222</v>
      </c>
      <c r="E574" s="2">
        <v>5034</v>
      </c>
      <c r="F574" s="3" t="s">
        <v>2</v>
      </c>
      <c r="G574" s="3" t="s">
        <v>27</v>
      </c>
      <c r="H574" s="3" t="s">
        <v>13</v>
      </c>
      <c r="I574" s="2">
        <v>2015</v>
      </c>
      <c r="J574" s="2">
        <v>1600</v>
      </c>
      <c r="K574" s="2">
        <v>80</v>
      </c>
      <c r="L574" s="2">
        <v>0.51</v>
      </c>
      <c r="M574" s="1">
        <v>2.74</v>
      </c>
      <c r="N574" s="1">
        <v>3.6000000000000001E-5</v>
      </c>
      <c r="O574" s="1">
        <v>0.112</v>
      </c>
      <c r="P574" s="1">
        <v>7.9999999999999996E-6</v>
      </c>
      <c r="Q574" s="1">
        <v>0.21788782803269899</v>
      </c>
      <c r="R574" s="1">
        <v>1.2664550264865E-2</v>
      </c>
    </row>
    <row r="575" spans="1:18" s="5" customFormat="1" x14ac:dyDescent="0.25">
      <c r="A575" s="2">
        <v>2015</v>
      </c>
      <c r="B575" s="2">
        <v>1948</v>
      </c>
      <c r="C575" s="3" t="s">
        <v>7</v>
      </c>
      <c r="D575" s="4">
        <v>42180</v>
      </c>
      <c r="E575" s="2">
        <v>5031</v>
      </c>
      <c r="F575" s="3" t="s">
        <v>5</v>
      </c>
      <c r="G575" s="3" t="s">
        <v>1</v>
      </c>
      <c r="H575" s="3" t="s">
        <v>4</v>
      </c>
      <c r="I575" s="2">
        <v>1977</v>
      </c>
      <c r="J575" s="2">
        <v>730</v>
      </c>
      <c r="K575" s="2">
        <v>91</v>
      </c>
      <c r="L575" s="2">
        <v>0.7</v>
      </c>
      <c r="M575" s="1">
        <v>12.09</v>
      </c>
      <c r="N575" s="1">
        <v>2.7999999999999998E-4</v>
      </c>
      <c r="O575" s="1">
        <v>0.60499999999999998</v>
      </c>
      <c r="P575" s="1">
        <v>4.3999999999999999E-5</v>
      </c>
      <c r="Q575" s="1">
        <v>0.79193171189773504</v>
      </c>
      <c r="R575" s="1">
        <v>5.8074992483984199E-2</v>
      </c>
    </row>
    <row r="576" spans="1:18" s="5" customFormat="1" x14ac:dyDescent="0.25">
      <c r="A576" s="2">
        <v>2015</v>
      </c>
      <c r="B576" s="2">
        <v>1948</v>
      </c>
      <c r="C576" s="3" t="s">
        <v>7</v>
      </c>
      <c r="D576" s="4">
        <v>42180</v>
      </c>
      <c r="E576" s="2">
        <v>5032</v>
      </c>
      <c r="F576" s="3" t="s">
        <v>2</v>
      </c>
      <c r="G576" s="3" t="s">
        <v>1</v>
      </c>
      <c r="H576" s="3" t="s">
        <v>28</v>
      </c>
      <c r="I576" s="2">
        <v>2013</v>
      </c>
      <c r="J576" s="2">
        <v>730</v>
      </c>
      <c r="K576" s="2">
        <v>80</v>
      </c>
      <c r="L576" s="2">
        <v>0.7</v>
      </c>
      <c r="M576" s="1">
        <v>2.15</v>
      </c>
      <c r="N576" s="1">
        <v>2.6999999999999999E-5</v>
      </c>
      <c r="O576" s="1">
        <v>8.9999999999999993E-3</v>
      </c>
      <c r="P576" s="1">
        <v>8.9999999999999996E-7</v>
      </c>
      <c r="Q576" s="1">
        <v>0.101323551962094</v>
      </c>
      <c r="R576" s="1">
        <v>5.53583302334122E-4</v>
      </c>
    </row>
    <row r="577" spans="1:18" s="5" customFormat="1" x14ac:dyDescent="0.25">
      <c r="A577" s="2">
        <v>2014</v>
      </c>
      <c r="B577" s="2">
        <v>1949</v>
      </c>
      <c r="C577" s="3" t="s">
        <v>7</v>
      </c>
      <c r="D577" s="4">
        <v>42124</v>
      </c>
      <c r="E577" s="2">
        <v>5177</v>
      </c>
      <c r="F577" s="3" t="s">
        <v>5</v>
      </c>
      <c r="G577" s="3" t="s">
        <v>1</v>
      </c>
      <c r="H577" s="3" t="s">
        <v>4</v>
      </c>
      <c r="I577" s="2">
        <v>1980</v>
      </c>
      <c r="J577" s="2">
        <v>900</v>
      </c>
      <c r="K577" s="2">
        <v>151</v>
      </c>
      <c r="L577" s="2">
        <v>0.7</v>
      </c>
      <c r="M577" s="1">
        <v>10.23</v>
      </c>
      <c r="N577" s="1">
        <v>2.4000000000000001E-4</v>
      </c>
      <c r="O577" s="1">
        <v>0.39600000000000002</v>
      </c>
      <c r="P577" s="1">
        <v>2.8799999999999999E-5</v>
      </c>
      <c r="Q577" s="1">
        <v>1.3747290876244</v>
      </c>
      <c r="R577" s="1">
        <v>7.7764997443607195E-2</v>
      </c>
    </row>
    <row r="578" spans="1:18" s="5" customFormat="1" x14ac:dyDescent="0.25">
      <c r="A578" s="2">
        <v>2014</v>
      </c>
      <c r="B578" s="2">
        <v>1949</v>
      </c>
      <c r="C578" s="3" t="s">
        <v>7</v>
      </c>
      <c r="D578" s="4">
        <v>42124</v>
      </c>
      <c r="E578" s="2">
        <v>5178</v>
      </c>
      <c r="F578" s="3" t="s">
        <v>2</v>
      </c>
      <c r="G578" s="3" t="s">
        <v>1</v>
      </c>
      <c r="H578" s="3" t="s">
        <v>0</v>
      </c>
      <c r="I578" s="2">
        <v>2014</v>
      </c>
      <c r="J578" s="2">
        <v>900</v>
      </c>
      <c r="K578" s="2">
        <v>190</v>
      </c>
      <c r="L578" s="2">
        <v>0.7</v>
      </c>
      <c r="M578" s="1">
        <v>0.26</v>
      </c>
      <c r="N578" s="1">
        <v>3.5999999999999998E-6</v>
      </c>
      <c r="O578" s="1">
        <v>8.9999999999999993E-3</v>
      </c>
      <c r="P578" s="1">
        <v>2.9999999999999999E-7</v>
      </c>
      <c r="Q578" s="1">
        <v>3.6443053617215899E-2</v>
      </c>
      <c r="R578" s="1">
        <v>1.3656249319247201E-3</v>
      </c>
    </row>
    <row r="579" spans="1:18" s="5" customFormat="1" x14ac:dyDescent="0.25">
      <c r="A579" s="2">
        <v>2014</v>
      </c>
      <c r="B579" s="2">
        <v>1950</v>
      </c>
      <c r="C579" s="3" t="s">
        <v>7</v>
      </c>
      <c r="D579" s="4">
        <v>42277</v>
      </c>
      <c r="E579" s="2">
        <v>5203</v>
      </c>
      <c r="F579" s="3" t="s">
        <v>5</v>
      </c>
      <c r="G579" s="3" t="s">
        <v>1</v>
      </c>
      <c r="H579" s="3" t="s">
        <v>4</v>
      </c>
      <c r="I579" s="2">
        <v>1996</v>
      </c>
      <c r="J579" s="2">
        <v>200</v>
      </c>
      <c r="K579" s="2">
        <v>69</v>
      </c>
      <c r="L579" s="2">
        <v>0.7</v>
      </c>
      <c r="M579" s="1">
        <v>8.17</v>
      </c>
      <c r="N579" s="1">
        <v>1.9000000000000001E-4</v>
      </c>
      <c r="O579" s="1">
        <v>0.47899999999999998</v>
      </c>
      <c r="P579" s="1">
        <v>3.6100000000000003E-5</v>
      </c>
      <c r="Q579" s="1">
        <v>9.6301851323709595E-2</v>
      </c>
      <c r="R579" s="1">
        <v>6.8686942717936603E-3</v>
      </c>
    </row>
    <row r="580" spans="1:18" s="5" customFormat="1" x14ac:dyDescent="0.25">
      <c r="A580" s="2">
        <v>2014</v>
      </c>
      <c r="B580" s="2">
        <v>1950</v>
      </c>
      <c r="C580" s="3" t="s">
        <v>7</v>
      </c>
      <c r="D580" s="4">
        <v>42277</v>
      </c>
      <c r="E580" s="2">
        <v>5204</v>
      </c>
      <c r="F580" s="3" t="s">
        <v>2</v>
      </c>
      <c r="G580" s="3" t="s">
        <v>1</v>
      </c>
      <c r="H580" s="3" t="s">
        <v>0</v>
      </c>
      <c r="I580" s="2">
        <v>2015</v>
      </c>
      <c r="J580" s="2">
        <v>200</v>
      </c>
      <c r="K580" s="2">
        <v>86</v>
      </c>
      <c r="L580" s="2">
        <v>0.7</v>
      </c>
      <c r="M580" s="1">
        <v>2.74</v>
      </c>
      <c r="N580" s="1">
        <v>3.6000000000000001E-5</v>
      </c>
      <c r="O580" s="1">
        <v>0.112</v>
      </c>
      <c r="P580" s="1">
        <v>7.9999999999999996E-6</v>
      </c>
      <c r="Q580" s="1">
        <v>3.6841974824694201E-2</v>
      </c>
      <c r="R580" s="1">
        <v>1.5925926110837E-3</v>
      </c>
    </row>
    <row r="581" spans="1:18" s="5" customFormat="1" x14ac:dyDescent="0.25">
      <c r="A581" s="2">
        <v>2014</v>
      </c>
      <c r="B581" s="2">
        <v>1951</v>
      </c>
      <c r="C581" s="3" t="s">
        <v>7</v>
      </c>
      <c r="D581" s="4">
        <v>42276</v>
      </c>
      <c r="E581" s="2">
        <v>5217</v>
      </c>
      <c r="F581" s="3" t="s">
        <v>5</v>
      </c>
      <c r="G581" s="3" t="s">
        <v>1</v>
      </c>
      <c r="H581" s="3" t="s">
        <v>4</v>
      </c>
      <c r="I581" s="2">
        <v>1976</v>
      </c>
      <c r="J581" s="2">
        <v>200</v>
      </c>
      <c r="K581" s="2">
        <v>60</v>
      </c>
      <c r="L581" s="2">
        <v>0.7</v>
      </c>
      <c r="M581" s="1">
        <v>12.09</v>
      </c>
      <c r="N581" s="1">
        <v>2.7999999999999998E-4</v>
      </c>
      <c r="O581" s="1">
        <v>0.60499999999999998</v>
      </c>
      <c r="P581" s="1">
        <v>4.3999999999999999E-5</v>
      </c>
      <c r="Q581" s="1">
        <v>0.134240740462997</v>
      </c>
      <c r="R581" s="1">
        <v>9.1055556044605801E-3</v>
      </c>
    </row>
    <row r="582" spans="1:18" s="5" customFormat="1" x14ac:dyDescent="0.25">
      <c r="A582" s="2">
        <v>2014</v>
      </c>
      <c r="B582" s="2">
        <v>1951</v>
      </c>
      <c r="C582" s="3" t="s">
        <v>7</v>
      </c>
      <c r="D582" s="4">
        <v>42276</v>
      </c>
      <c r="E582" s="2">
        <v>5218</v>
      </c>
      <c r="F582" s="3" t="s">
        <v>2</v>
      </c>
      <c r="G582" s="3" t="s">
        <v>1</v>
      </c>
      <c r="H582" s="3" t="s">
        <v>0</v>
      </c>
      <c r="I582" s="2">
        <v>2013</v>
      </c>
      <c r="J582" s="2">
        <v>200</v>
      </c>
      <c r="K582" s="2">
        <v>71</v>
      </c>
      <c r="L582" s="2">
        <v>0.7</v>
      </c>
      <c r="M582" s="1">
        <v>2.74</v>
      </c>
      <c r="N582" s="1">
        <v>3.6000000000000001E-5</v>
      </c>
      <c r="O582" s="1">
        <v>8.9999999999999993E-3</v>
      </c>
      <c r="P582" s="1">
        <v>8.9999999999999996E-7</v>
      </c>
      <c r="Q582" s="1">
        <v>3.04160489831777E-2</v>
      </c>
      <c r="R582" s="1">
        <v>1.08472215855935E-4</v>
      </c>
    </row>
    <row r="583" spans="1:18" s="5" customFormat="1" x14ac:dyDescent="0.25">
      <c r="A583" s="2">
        <v>2015</v>
      </c>
      <c r="B583" s="2">
        <v>1952</v>
      </c>
      <c r="C583" s="3" t="s">
        <v>7</v>
      </c>
      <c r="D583" s="4">
        <v>42300</v>
      </c>
      <c r="E583" s="2">
        <v>5229</v>
      </c>
      <c r="F583" s="3" t="s">
        <v>5</v>
      </c>
      <c r="G583" s="3" t="s">
        <v>1</v>
      </c>
      <c r="H583" s="3" t="s">
        <v>8</v>
      </c>
      <c r="I583" s="2">
        <v>1999</v>
      </c>
      <c r="J583" s="2">
        <v>3200</v>
      </c>
      <c r="K583" s="2">
        <v>121</v>
      </c>
      <c r="L583" s="2">
        <v>0.7</v>
      </c>
      <c r="M583" s="1">
        <v>6.54</v>
      </c>
      <c r="N583" s="1">
        <v>1.4999999999999999E-4</v>
      </c>
      <c r="O583" s="1">
        <v>0.30399999999999999</v>
      </c>
      <c r="P583" s="1">
        <v>2.2099999999999998E-5</v>
      </c>
      <c r="Q583" s="1">
        <v>2.49170367541632</v>
      </c>
      <c r="R583" s="1">
        <v>0.17005727495864101</v>
      </c>
    </row>
    <row r="584" spans="1:18" s="5" customFormat="1" x14ac:dyDescent="0.25">
      <c r="A584" s="2">
        <v>2015</v>
      </c>
      <c r="B584" s="2">
        <v>1952</v>
      </c>
      <c r="C584" s="3" t="s">
        <v>7</v>
      </c>
      <c r="D584" s="4">
        <v>42300</v>
      </c>
      <c r="E584" s="2">
        <v>5230</v>
      </c>
      <c r="F584" s="3" t="s">
        <v>2</v>
      </c>
      <c r="G584" s="3" t="s">
        <v>1</v>
      </c>
      <c r="H584" s="3" t="s">
        <v>13</v>
      </c>
      <c r="I584" s="2">
        <v>2015</v>
      </c>
      <c r="J584" s="2">
        <v>3200</v>
      </c>
      <c r="K584" s="2">
        <v>105</v>
      </c>
      <c r="L584" s="2">
        <v>0.7</v>
      </c>
      <c r="M584" s="1">
        <v>2.3199999999999998</v>
      </c>
      <c r="N584" s="1">
        <v>3.0000000000000001E-5</v>
      </c>
      <c r="O584" s="1">
        <v>0.112</v>
      </c>
      <c r="P584" s="1">
        <v>7.9999999999999996E-6</v>
      </c>
      <c r="Q584" s="1">
        <v>0.694814783316968</v>
      </c>
      <c r="R584" s="1">
        <v>5.3925925841011697E-2</v>
      </c>
    </row>
    <row r="585" spans="1:18" s="5" customFormat="1" x14ac:dyDescent="0.25">
      <c r="A585" s="2">
        <v>2015</v>
      </c>
      <c r="B585" s="2">
        <v>1953</v>
      </c>
      <c r="C585" s="3" t="s">
        <v>7</v>
      </c>
      <c r="D585" s="4">
        <v>42300</v>
      </c>
      <c r="E585" s="2">
        <v>5227</v>
      </c>
      <c r="F585" s="3" t="s">
        <v>5</v>
      </c>
      <c r="G585" s="3" t="s">
        <v>1</v>
      </c>
      <c r="H585" s="3" t="s">
        <v>4</v>
      </c>
      <c r="I585" s="2">
        <v>1975</v>
      </c>
      <c r="J585" s="2">
        <v>3100</v>
      </c>
      <c r="K585" s="2">
        <v>125</v>
      </c>
      <c r="L585" s="2">
        <v>0.7</v>
      </c>
      <c r="M585" s="1">
        <v>11.16</v>
      </c>
      <c r="N585" s="1">
        <v>2.5999999999999998E-4</v>
      </c>
      <c r="O585" s="1">
        <v>0.39600000000000002</v>
      </c>
      <c r="P585" s="1">
        <v>2.8799999999999999E-5</v>
      </c>
      <c r="Q585" s="1">
        <v>4.2696758101300496</v>
      </c>
      <c r="R585" s="1">
        <v>0.221736103821912</v>
      </c>
    </row>
    <row r="586" spans="1:18" s="5" customFormat="1" x14ac:dyDescent="0.25">
      <c r="A586" s="2">
        <v>2015</v>
      </c>
      <c r="B586" s="2">
        <v>1953</v>
      </c>
      <c r="C586" s="3" t="s">
        <v>7</v>
      </c>
      <c r="D586" s="4">
        <v>42300</v>
      </c>
      <c r="E586" s="2">
        <v>5228</v>
      </c>
      <c r="F586" s="3" t="s">
        <v>2</v>
      </c>
      <c r="G586" s="3" t="s">
        <v>1</v>
      </c>
      <c r="H586" s="3" t="s">
        <v>13</v>
      </c>
      <c r="I586" s="2">
        <v>2015</v>
      </c>
      <c r="J586" s="2">
        <v>3100</v>
      </c>
      <c r="K586" s="2">
        <v>105</v>
      </c>
      <c r="L586" s="2">
        <v>0.7</v>
      </c>
      <c r="M586" s="1">
        <v>2.3199999999999998</v>
      </c>
      <c r="N586" s="1">
        <v>3.0000000000000001E-5</v>
      </c>
      <c r="O586" s="1">
        <v>0.112</v>
      </c>
      <c r="P586" s="1">
        <v>7.9999999999999996E-6</v>
      </c>
      <c r="Q586" s="1">
        <v>0.67310182133831298</v>
      </c>
      <c r="R586" s="1">
        <v>5.2240740658480098E-2</v>
      </c>
    </row>
    <row r="587" spans="1:18" s="5" customFormat="1" x14ac:dyDescent="0.25">
      <c r="A587" s="2">
        <v>2015</v>
      </c>
      <c r="B587" s="2">
        <v>1954</v>
      </c>
      <c r="C587" s="3" t="s">
        <v>17</v>
      </c>
      <c r="D587" s="4">
        <v>42384</v>
      </c>
      <c r="E587" s="2">
        <v>5541</v>
      </c>
      <c r="F587" s="3" t="s">
        <v>5</v>
      </c>
      <c r="G587" s="3" t="s">
        <v>1</v>
      </c>
      <c r="H587" s="3" t="s">
        <v>8</v>
      </c>
      <c r="I587" s="2">
        <v>2002</v>
      </c>
      <c r="J587" s="2">
        <v>900</v>
      </c>
      <c r="K587" s="2">
        <v>120</v>
      </c>
      <c r="L587" s="2">
        <v>0.7</v>
      </c>
      <c r="M587" s="1">
        <v>6.54</v>
      </c>
      <c r="N587" s="1">
        <v>1.4999999999999999E-4</v>
      </c>
      <c r="O587" s="1">
        <v>0.30399999999999999</v>
      </c>
      <c r="P587" s="1">
        <v>2.2099999999999998E-5</v>
      </c>
      <c r="Q587" s="1">
        <v>0.69499999210992403</v>
      </c>
      <c r="R587" s="1">
        <v>4.7433330825240601E-2</v>
      </c>
    </row>
    <row r="588" spans="1:18" s="5" customFormat="1" x14ac:dyDescent="0.25">
      <c r="A588" s="2">
        <v>2015</v>
      </c>
      <c r="B588" s="2">
        <v>1954</v>
      </c>
      <c r="C588" s="3" t="s">
        <v>17</v>
      </c>
      <c r="D588" s="4">
        <v>42384</v>
      </c>
      <c r="E588" s="2">
        <v>5542</v>
      </c>
      <c r="F588" s="3" t="s">
        <v>2</v>
      </c>
      <c r="G588" s="3" t="s">
        <v>1</v>
      </c>
      <c r="H588" s="3" t="s">
        <v>28</v>
      </c>
      <c r="I588" s="2">
        <v>2015</v>
      </c>
      <c r="J588" s="2">
        <v>900</v>
      </c>
      <c r="K588" s="2">
        <v>115</v>
      </c>
      <c r="L588" s="2">
        <v>0.7</v>
      </c>
      <c r="M588" s="1">
        <v>2.15</v>
      </c>
      <c r="N588" s="1">
        <v>2.6999999999999999E-5</v>
      </c>
      <c r="O588" s="1">
        <v>8.9999999999999993E-3</v>
      </c>
      <c r="P588" s="1">
        <v>3.9999999999999998E-7</v>
      </c>
      <c r="Q588" s="1">
        <v>0.18140451843209601</v>
      </c>
      <c r="R588" s="1">
        <v>8.6249995605098401E-4</v>
      </c>
    </row>
    <row r="589" spans="1:18" s="5" customFormat="1" x14ac:dyDescent="0.25">
      <c r="A589" s="2">
        <v>2015</v>
      </c>
      <c r="B589" s="2">
        <v>1955</v>
      </c>
      <c r="C589" s="3" t="s">
        <v>17</v>
      </c>
      <c r="D589" s="4">
        <v>42384</v>
      </c>
      <c r="E589" s="2">
        <v>5539</v>
      </c>
      <c r="F589" s="3" t="s">
        <v>5</v>
      </c>
      <c r="G589" s="3" t="s">
        <v>1</v>
      </c>
      <c r="H589" s="3" t="s">
        <v>8</v>
      </c>
      <c r="I589" s="2">
        <v>2002</v>
      </c>
      <c r="J589" s="2">
        <v>1500</v>
      </c>
      <c r="K589" s="2">
        <v>152</v>
      </c>
      <c r="L589" s="2">
        <v>0.7</v>
      </c>
      <c r="M589" s="1">
        <v>6.54</v>
      </c>
      <c r="N589" s="1">
        <v>1.4999999999999999E-4</v>
      </c>
      <c r="O589" s="1">
        <v>0.30399999999999999</v>
      </c>
      <c r="P589" s="1">
        <v>2.2099999999999998E-5</v>
      </c>
      <c r="Q589" s="1">
        <v>1.4672222055653901</v>
      </c>
      <c r="R589" s="1">
        <v>0.100137031742175</v>
      </c>
    </row>
    <row r="590" spans="1:18" s="5" customFormat="1" x14ac:dyDescent="0.25">
      <c r="A590" s="2">
        <v>2015</v>
      </c>
      <c r="B590" s="2">
        <v>1955</v>
      </c>
      <c r="C590" s="3" t="s">
        <v>17</v>
      </c>
      <c r="D590" s="4">
        <v>42384</v>
      </c>
      <c r="E590" s="2">
        <v>5540</v>
      </c>
      <c r="F590" s="3" t="s">
        <v>2</v>
      </c>
      <c r="G590" s="3" t="s">
        <v>1</v>
      </c>
      <c r="H590" s="3" t="s">
        <v>0</v>
      </c>
      <c r="I590" s="2">
        <v>2015</v>
      </c>
      <c r="J590" s="2">
        <v>1500</v>
      </c>
      <c r="K590" s="2">
        <v>175</v>
      </c>
      <c r="L590" s="2">
        <v>0.7</v>
      </c>
      <c r="M590" s="1">
        <v>0.26</v>
      </c>
      <c r="N590" s="1">
        <v>3.5999999999999998E-6</v>
      </c>
      <c r="O590" s="1">
        <v>8.9999999999999993E-3</v>
      </c>
      <c r="P590" s="1">
        <v>2.9999999999999999E-7</v>
      </c>
      <c r="Q590" s="1">
        <v>5.8130783963475298E-2</v>
      </c>
      <c r="R590" s="1">
        <v>2.2786457321752099E-3</v>
      </c>
    </row>
    <row r="591" spans="1:18" s="5" customFormat="1" x14ac:dyDescent="0.25">
      <c r="A591" s="2">
        <v>2015</v>
      </c>
      <c r="B591" s="2">
        <v>1956</v>
      </c>
      <c r="C591" s="3" t="s">
        <v>17</v>
      </c>
      <c r="D591" s="4">
        <v>42380</v>
      </c>
      <c r="E591" s="2">
        <v>5548</v>
      </c>
      <c r="F591" s="3" t="s">
        <v>5</v>
      </c>
      <c r="G591" s="3" t="s">
        <v>1</v>
      </c>
      <c r="H591" s="3" t="s">
        <v>4</v>
      </c>
      <c r="I591" s="2">
        <v>1985</v>
      </c>
      <c r="J591" s="2">
        <v>900</v>
      </c>
      <c r="K591" s="2">
        <v>83</v>
      </c>
      <c r="L591" s="2">
        <v>0.7</v>
      </c>
      <c r="M591" s="1">
        <v>12.09</v>
      </c>
      <c r="N591" s="1">
        <v>2.7999999999999998E-4</v>
      </c>
      <c r="O591" s="1">
        <v>0.60499999999999998</v>
      </c>
      <c r="P591" s="1">
        <v>4.3999999999999999E-5</v>
      </c>
      <c r="Q591" s="1">
        <v>0.89052083213549305</v>
      </c>
      <c r="R591" s="1">
        <v>6.5304861336047307E-2</v>
      </c>
    </row>
    <row r="592" spans="1:18" s="5" customFormat="1" x14ac:dyDescent="0.25">
      <c r="A592" s="2">
        <v>2015</v>
      </c>
      <c r="B592" s="2">
        <v>1956</v>
      </c>
      <c r="C592" s="3" t="s">
        <v>17</v>
      </c>
      <c r="D592" s="4">
        <v>42380</v>
      </c>
      <c r="E592" s="2">
        <v>5549</v>
      </c>
      <c r="F592" s="3" t="s">
        <v>2</v>
      </c>
      <c r="G592" s="3" t="s">
        <v>1</v>
      </c>
      <c r="H592" s="3" t="s">
        <v>28</v>
      </c>
      <c r="I592" s="2">
        <v>2015</v>
      </c>
      <c r="J592" s="2">
        <v>900</v>
      </c>
      <c r="K592" s="2">
        <v>100</v>
      </c>
      <c r="L592" s="2">
        <v>0.7</v>
      </c>
      <c r="M592" s="1">
        <v>2.15</v>
      </c>
      <c r="N592" s="1">
        <v>2.6999999999999999E-5</v>
      </c>
      <c r="O592" s="1">
        <v>8.9999999999999993E-3</v>
      </c>
      <c r="P592" s="1">
        <v>3.9999999999999998E-7</v>
      </c>
      <c r="Q592" s="1">
        <v>0.15774305950617001</v>
      </c>
      <c r="R592" s="1">
        <v>7.4999996178346396E-4</v>
      </c>
    </row>
    <row r="593" spans="1:18" s="5" customFormat="1" x14ac:dyDescent="0.25">
      <c r="A593" s="2">
        <v>2015</v>
      </c>
      <c r="B593" s="2">
        <v>1957</v>
      </c>
      <c r="C593" s="3" t="s">
        <v>17</v>
      </c>
      <c r="D593" s="4">
        <v>42381</v>
      </c>
      <c r="E593" s="2">
        <v>5546</v>
      </c>
      <c r="F593" s="3" t="s">
        <v>5</v>
      </c>
      <c r="G593" s="3" t="s">
        <v>1</v>
      </c>
      <c r="H593" s="3" t="s">
        <v>4</v>
      </c>
      <c r="I593" s="2">
        <v>1981</v>
      </c>
      <c r="J593" s="2">
        <v>500</v>
      </c>
      <c r="K593" s="2">
        <v>109</v>
      </c>
      <c r="L593" s="2">
        <v>0.7</v>
      </c>
      <c r="M593" s="1">
        <v>12.09</v>
      </c>
      <c r="N593" s="1">
        <v>2.7999999999999998E-4</v>
      </c>
      <c r="O593" s="1">
        <v>0.60499999999999998</v>
      </c>
      <c r="P593" s="1">
        <v>4.3999999999999999E-5</v>
      </c>
      <c r="Q593" s="1">
        <v>0.64971064727422201</v>
      </c>
      <c r="R593" s="1">
        <v>4.7645447694974301E-2</v>
      </c>
    </row>
    <row r="594" spans="1:18" s="5" customFormat="1" x14ac:dyDescent="0.25">
      <c r="A594" s="2">
        <v>2015</v>
      </c>
      <c r="B594" s="2">
        <v>1957</v>
      </c>
      <c r="C594" s="3" t="s">
        <v>17</v>
      </c>
      <c r="D594" s="4">
        <v>42381</v>
      </c>
      <c r="E594" s="2">
        <v>5547</v>
      </c>
      <c r="F594" s="3" t="s">
        <v>2</v>
      </c>
      <c r="G594" s="3" t="s">
        <v>1</v>
      </c>
      <c r="H594" s="3" t="s">
        <v>0</v>
      </c>
      <c r="I594" s="2">
        <v>2015</v>
      </c>
      <c r="J594" s="2">
        <v>500</v>
      </c>
      <c r="K594" s="2">
        <v>115</v>
      </c>
      <c r="L594" s="2">
        <v>0.7</v>
      </c>
      <c r="M594" s="1">
        <v>2.3199999999999998</v>
      </c>
      <c r="N594" s="1">
        <v>3.0000000000000001E-5</v>
      </c>
      <c r="O594" s="1">
        <v>0.112</v>
      </c>
      <c r="P594" s="1">
        <v>7.9999999999999996E-6</v>
      </c>
      <c r="Q594" s="1">
        <v>0.106259640206241</v>
      </c>
      <c r="R594" s="1">
        <v>5.8564815328866404E-3</v>
      </c>
    </row>
    <row r="595" spans="1:18" s="5" customFormat="1" x14ac:dyDescent="0.25">
      <c r="A595" s="2">
        <v>2014</v>
      </c>
      <c r="B595" s="2">
        <v>1958</v>
      </c>
      <c r="C595" s="3" t="s">
        <v>17</v>
      </c>
      <c r="D595" s="4">
        <v>42381</v>
      </c>
      <c r="E595" s="2">
        <v>5550</v>
      </c>
      <c r="F595" s="3" t="s">
        <v>5</v>
      </c>
      <c r="G595" s="3" t="s">
        <v>1</v>
      </c>
      <c r="H595" s="3" t="s">
        <v>4</v>
      </c>
      <c r="I595" s="2">
        <v>1968</v>
      </c>
      <c r="J595" s="2">
        <v>1500</v>
      </c>
      <c r="K595" s="2">
        <v>55</v>
      </c>
      <c r="L595" s="2">
        <v>0.7</v>
      </c>
      <c r="M595" s="1">
        <v>12.09</v>
      </c>
      <c r="N595" s="1">
        <v>2.7999999999999998E-4</v>
      </c>
      <c r="O595" s="1">
        <v>0.60499999999999998</v>
      </c>
      <c r="P595" s="1">
        <v>4.3999999999999999E-5</v>
      </c>
      <c r="Q595" s="1">
        <v>0.98350694312152898</v>
      </c>
      <c r="R595" s="1">
        <v>7.2123842841016098E-2</v>
      </c>
    </row>
    <row r="596" spans="1:18" s="5" customFormat="1" x14ac:dyDescent="0.25">
      <c r="A596" s="2">
        <v>2014</v>
      </c>
      <c r="B596" s="2">
        <v>1958</v>
      </c>
      <c r="C596" s="3" t="s">
        <v>17</v>
      </c>
      <c r="D596" s="4">
        <v>42381</v>
      </c>
      <c r="E596" s="2">
        <v>5551</v>
      </c>
      <c r="F596" s="3" t="s">
        <v>2</v>
      </c>
      <c r="G596" s="3" t="s">
        <v>1</v>
      </c>
      <c r="H596" s="3" t="s">
        <v>0</v>
      </c>
      <c r="I596" s="2">
        <v>2014</v>
      </c>
      <c r="J596" s="2">
        <v>1500</v>
      </c>
      <c r="K596" s="2">
        <v>64</v>
      </c>
      <c r="L596" s="2">
        <v>0.7</v>
      </c>
      <c r="M596" s="1">
        <v>2.74</v>
      </c>
      <c r="N596" s="1">
        <v>3.6000000000000001E-5</v>
      </c>
      <c r="O596" s="1">
        <v>8.9999999999999993E-3</v>
      </c>
      <c r="P596" s="1">
        <v>8.9999999999999996E-7</v>
      </c>
      <c r="Q596" s="1">
        <v>0.222962960579769</v>
      </c>
      <c r="R596" s="1">
        <v>1.1666666042056701E-3</v>
      </c>
    </row>
    <row r="597" spans="1:18" s="5" customFormat="1" x14ac:dyDescent="0.25">
      <c r="A597" s="2">
        <v>2014</v>
      </c>
      <c r="B597" s="2">
        <v>1959</v>
      </c>
      <c r="C597" s="3" t="s">
        <v>17</v>
      </c>
      <c r="D597" s="4">
        <v>42264</v>
      </c>
      <c r="E597" s="2">
        <v>5512</v>
      </c>
      <c r="F597" s="3" t="s">
        <v>5</v>
      </c>
      <c r="G597" s="3" t="s">
        <v>1</v>
      </c>
      <c r="H597" s="3" t="s">
        <v>4</v>
      </c>
      <c r="I597" s="2">
        <v>1989</v>
      </c>
      <c r="J597" s="2">
        <v>1500</v>
      </c>
      <c r="K597" s="2">
        <v>300</v>
      </c>
      <c r="L597" s="2">
        <v>0.7</v>
      </c>
      <c r="M597" s="1">
        <v>7.6</v>
      </c>
      <c r="N597" s="1">
        <v>1.8000000000000001E-4</v>
      </c>
      <c r="O597" s="1">
        <v>0.27400000000000002</v>
      </c>
      <c r="P597" s="1">
        <v>1.9899999999999999E-5</v>
      </c>
      <c r="Q597" s="1">
        <v>3.3888888094326601</v>
      </c>
      <c r="R597" s="1">
        <v>0.17805555101645301</v>
      </c>
    </row>
    <row r="598" spans="1:18" s="5" customFormat="1" x14ac:dyDescent="0.25">
      <c r="A598" s="2">
        <v>2014</v>
      </c>
      <c r="B598" s="2">
        <v>1959</v>
      </c>
      <c r="C598" s="3" t="s">
        <v>17</v>
      </c>
      <c r="D598" s="4">
        <v>42264</v>
      </c>
      <c r="E598" s="2">
        <v>5513</v>
      </c>
      <c r="F598" s="3" t="s">
        <v>2</v>
      </c>
      <c r="G598" s="3" t="s">
        <v>1</v>
      </c>
      <c r="H598" s="3" t="s">
        <v>28</v>
      </c>
      <c r="I598" s="2">
        <v>2013</v>
      </c>
      <c r="J598" s="2">
        <v>1500</v>
      </c>
      <c r="K598" s="2">
        <v>350</v>
      </c>
      <c r="L598" s="2">
        <v>0.7</v>
      </c>
      <c r="M598" s="1">
        <v>1.29</v>
      </c>
      <c r="N598" s="1">
        <v>1.7E-5</v>
      </c>
      <c r="O598" s="1">
        <v>8.9999999999999993E-3</v>
      </c>
      <c r="P598" s="1">
        <v>2.9999999999999999E-7</v>
      </c>
      <c r="Q598" s="1">
        <v>0.57421872567386301</v>
      </c>
      <c r="R598" s="1">
        <v>4.5572914643504103E-3</v>
      </c>
    </row>
    <row r="599" spans="1:18" s="5" customFormat="1" x14ac:dyDescent="0.25">
      <c r="A599" s="2">
        <v>2015</v>
      </c>
      <c r="B599" s="2">
        <v>1960</v>
      </c>
      <c r="C599" s="3" t="s">
        <v>7</v>
      </c>
      <c r="D599" s="4">
        <v>42384</v>
      </c>
      <c r="E599" s="2">
        <v>5569</v>
      </c>
      <c r="F599" s="3" t="s">
        <v>5</v>
      </c>
      <c r="G599" s="3" t="s">
        <v>31</v>
      </c>
      <c r="H599" s="3" t="s">
        <v>4</v>
      </c>
      <c r="I599" s="2">
        <v>1989</v>
      </c>
      <c r="J599" s="2">
        <v>1500</v>
      </c>
      <c r="K599" s="2">
        <v>135</v>
      </c>
      <c r="L599" s="2">
        <v>0.36</v>
      </c>
      <c r="M599" s="1">
        <v>7.6</v>
      </c>
      <c r="N599" s="1">
        <v>1.8000000000000001E-4</v>
      </c>
      <c r="O599" s="1">
        <v>0.27400000000000002</v>
      </c>
      <c r="P599" s="1">
        <v>1.9899999999999999E-5</v>
      </c>
      <c r="Q599" s="1">
        <v>0.78428574041829302</v>
      </c>
      <c r="R599" s="1">
        <v>4.1207144145842999E-2</v>
      </c>
    </row>
    <row r="600" spans="1:18" s="5" customFormat="1" x14ac:dyDescent="0.25">
      <c r="A600" s="2">
        <v>2015</v>
      </c>
      <c r="B600" s="2">
        <v>1960</v>
      </c>
      <c r="C600" s="3" t="s">
        <v>7</v>
      </c>
      <c r="D600" s="4">
        <v>42384</v>
      </c>
      <c r="E600" s="2">
        <v>5570</v>
      </c>
      <c r="F600" s="3" t="s">
        <v>2</v>
      </c>
      <c r="G600" s="3" t="s">
        <v>31</v>
      </c>
      <c r="H600" s="3" t="s">
        <v>0</v>
      </c>
      <c r="I600" s="2">
        <v>2015</v>
      </c>
      <c r="J600" s="2">
        <v>1500</v>
      </c>
      <c r="K600" s="2">
        <v>161</v>
      </c>
      <c r="L600" s="2">
        <v>0.36</v>
      </c>
      <c r="M600" s="1">
        <v>0.26</v>
      </c>
      <c r="N600" s="1">
        <v>3.9999999999999998E-6</v>
      </c>
      <c r="O600" s="1">
        <v>8.9999999999999993E-3</v>
      </c>
      <c r="P600" s="1">
        <v>3.9999999999999998E-7</v>
      </c>
      <c r="Q600" s="1">
        <v>2.77916668498117E-2</v>
      </c>
      <c r="R600" s="1">
        <v>1.15000001192792E-3</v>
      </c>
    </row>
    <row r="601" spans="1:18" s="5" customFormat="1" x14ac:dyDescent="0.25">
      <c r="A601" s="2">
        <v>2015</v>
      </c>
      <c r="B601" s="2">
        <v>1961</v>
      </c>
      <c r="C601" s="3" t="s">
        <v>7</v>
      </c>
      <c r="D601" s="4">
        <v>42388</v>
      </c>
      <c r="E601" s="2">
        <v>5567</v>
      </c>
      <c r="F601" s="3" t="s">
        <v>5</v>
      </c>
      <c r="G601" s="3" t="s">
        <v>1</v>
      </c>
      <c r="H601" s="3" t="s">
        <v>4</v>
      </c>
      <c r="I601" s="2">
        <v>1979</v>
      </c>
      <c r="J601" s="2">
        <v>250</v>
      </c>
      <c r="K601" s="2">
        <v>210</v>
      </c>
      <c r="L601" s="2">
        <v>0.7</v>
      </c>
      <c r="M601" s="1">
        <v>11.16</v>
      </c>
      <c r="N601" s="1">
        <v>2.5999999999999998E-4</v>
      </c>
      <c r="O601" s="1">
        <v>0.39600000000000002</v>
      </c>
      <c r="P601" s="1">
        <v>2.8799999999999999E-5</v>
      </c>
      <c r="Q601" s="1">
        <v>0.56004049383449905</v>
      </c>
      <c r="R601" s="1">
        <v>2.7999999103935299E-2</v>
      </c>
    </row>
    <row r="602" spans="1:18" s="5" customFormat="1" x14ac:dyDescent="0.25">
      <c r="A602" s="2">
        <v>2015</v>
      </c>
      <c r="B602" s="2">
        <v>1961</v>
      </c>
      <c r="C602" s="3" t="s">
        <v>7</v>
      </c>
      <c r="D602" s="4">
        <v>42388</v>
      </c>
      <c r="E602" s="2">
        <v>5568</v>
      </c>
      <c r="F602" s="3" t="s">
        <v>2</v>
      </c>
      <c r="G602" s="3" t="s">
        <v>1</v>
      </c>
      <c r="H602" s="3" t="s">
        <v>28</v>
      </c>
      <c r="I602" s="2">
        <v>2014</v>
      </c>
      <c r="J602" s="2">
        <v>250</v>
      </c>
      <c r="K602" s="2">
        <v>125</v>
      </c>
      <c r="L602" s="2">
        <v>0.7</v>
      </c>
      <c r="M602" s="1">
        <v>2.15</v>
      </c>
      <c r="N602" s="1">
        <v>2.6999999999999999E-5</v>
      </c>
      <c r="O602" s="1">
        <v>8.9999999999999993E-3</v>
      </c>
      <c r="P602" s="1">
        <v>3.9999999999999998E-7</v>
      </c>
      <c r="Q602" s="1">
        <v>5.2656010277664103E-2</v>
      </c>
      <c r="R602" s="1">
        <v>2.2907020294726099E-4</v>
      </c>
    </row>
    <row r="603" spans="1:18" s="5" customFormat="1" x14ac:dyDescent="0.25">
      <c r="A603" s="2">
        <v>2015</v>
      </c>
      <c r="B603" s="2">
        <v>1962</v>
      </c>
      <c r="C603" s="3" t="s">
        <v>7</v>
      </c>
      <c r="D603" s="4">
        <v>42359</v>
      </c>
      <c r="E603" s="2">
        <v>5561</v>
      </c>
      <c r="F603" s="3" t="s">
        <v>5</v>
      </c>
      <c r="G603" s="3" t="s">
        <v>1</v>
      </c>
      <c r="H603" s="3" t="s">
        <v>8</v>
      </c>
      <c r="I603" s="2">
        <v>2001</v>
      </c>
      <c r="J603" s="2">
        <v>2100</v>
      </c>
      <c r="K603" s="2">
        <v>198</v>
      </c>
      <c r="L603" s="2">
        <v>0.7</v>
      </c>
      <c r="M603" s="1">
        <v>5.93</v>
      </c>
      <c r="N603" s="1">
        <v>1.3999999999999999E-4</v>
      </c>
      <c r="O603" s="1">
        <v>0.12</v>
      </c>
      <c r="P603" s="1">
        <v>6.3999999999999997E-6</v>
      </c>
      <c r="Q603" s="1">
        <v>2.4415415844089199</v>
      </c>
      <c r="R603" s="1">
        <v>6.3139998352135601E-2</v>
      </c>
    </row>
    <row r="604" spans="1:18" s="5" customFormat="1" x14ac:dyDescent="0.25">
      <c r="A604" s="2">
        <v>2015</v>
      </c>
      <c r="B604" s="2">
        <v>1962</v>
      </c>
      <c r="C604" s="3" t="s">
        <v>7</v>
      </c>
      <c r="D604" s="4">
        <v>42359</v>
      </c>
      <c r="E604" s="2">
        <v>5562</v>
      </c>
      <c r="F604" s="3" t="s">
        <v>2</v>
      </c>
      <c r="G604" s="3" t="s">
        <v>1</v>
      </c>
      <c r="H604" s="3" t="s">
        <v>28</v>
      </c>
      <c r="I604" s="2">
        <v>2012</v>
      </c>
      <c r="J604" s="2">
        <v>2100</v>
      </c>
      <c r="K604" s="2">
        <v>230</v>
      </c>
      <c r="L604" s="2">
        <v>0.7</v>
      </c>
      <c r="M604" s="1">
        <v>1.29</v>
      </c>
      <c r="N604" s="1">
        <v>1.7E-5</v>
      </c>
      <c r="O604" s="1">
        <v>8.9999999999999993E-3</v>
      </c>
      <c r="P604" s="1">
        <v>2.9999999999999999E-7</v>
      </c>
      <c r="Q604" s="1">
        <v>0.54728817207404901</v>
      </c>
      <c r="R604" s="1">
        <v>4.5281248200209102E-3</v>
      </c>
    </row>
    <row r="605" spans="1:18" s="5" customFormat="1" x14ac:dyDescent="0.25">
      <c r="A605" s="2">
        <v>2015</v>
      </c>
      <c r="B605" s="2">
        <v>1963</v>
      </c>
      <c r="C605" s="3" t="s">
        <v>7</v>
      </c>
      <c r="D605" s="4">
        <v>42359</v>
      </c>
      <c r="E605" s="2">
        <v>5563</v>
      </c>
      <c r="F605" s="3" t="s">
        <v>5</v>
      </c>
      <c r="G605" s="3" t="s">
        <v>1</v>
      </c>
      <c r="H605" s="3" t="s">
        <v>8</v>
      </c>
      <c r="I605" s="2">
        <v>1997</v>
      </c>
      <c r="J605" s="2">
        <v>1800</v>
      </c>
      <c r="K605" s="2">
        <v>270</v>
      </c>
      <c r="L605" s="2">
        <v>0.7</v>
      </c>
      <c r="M605" s="1">
        <v>5.93</v>
      </c>
      <c r="N605" s="1">
        <v>1.3999999999999999E-4</v>
      </c>
      <c r="O605" s="1">
        <v>0.12</v>
      </c>
      <c r="P605" s="1">
        <v>6.3999999999999997E-6</v>
      </c>
      <c r="Q605" s="1">
        <v>2.8537499038545802</v>
      </c>
      <c r="R605" s="1">
        <v>7.3799998073924705E-2</v>
      </c>
    </row>
    <row r="606" spans="1:18" s="5" customFormat="1" x14ac:dyDescent="0.25">
      <c r="A606" s="2">
        <v>2015</v>
      </c>
      <c r="B606" s="2">
        <v>1963</v>
      </c>
      <c r="C606" s="3" t="s">
        <v>7</v>
      </c>
      <c r="D606" s="4">
        <v>42359</v>
      </c>
      <c r="E606" s="2">
        <v>5564</v>
      </c>
      <c r="F606" s="3" t="s">
        <v>2</v>
      </c>
      <c r="G606" s="3" t="s">
        <v>1</v>
      </c>
      <c r="H606" s="3" t="s">
        <v>28</v>
      </c>
      <c r="I606" s="2">
        <v>2013</v>
      </c>
      <c r="J606" s="2">
        <v>1800</v>
      </c>
      <c r="K606" s="2">
        <v>310</v>
      </c>
      <c r="L606" s="2">
        <v>0.7</v>
      </c>
      <c r="M606" s="1">
        <v>1.29</v>
      </c>
      <c r="N606" s="1">
        <v>1.7E-5</v>
      </c>
      <c r="O606" s="1">
        <v>8.9999999999999993E-3</v>
      </c>
      <c r="P606" s="1">
        <v>2.9999999999999999E-7</v>
      </c>
      <c r="Q606" s="1">
        <v>0.62129164081703303</v>
      </c>
      <c r="R606" s="1">
        <v>5.0374997885202898E-3</v>
      </c>
    </row>
    <row r="607" spans="1:18" s="5" customFormat="1" x14ac:dyDescent="0.25">
      <c r="A607" s="2">
        <v>2015</v>
      </c>
      <c r="B607" s="2">
        <v>1964</v>
      </c>
      <c r="C607" s="3" t="s">
        <v>7</v>
      </c>
      <c r="D607" s="4">
        <v>42359</v>
      </c>
      <c r="E607" s="2">
        <v>5565</v>
      </c>
      <c r="F607" s="3" t="s">
        <v>5</v>
      </c>
      <c r="G607" s="3" t="s">
        <v>1</v>
      </c>
      <c r="H607" s="3" t="s">
        <v>8</v>
      </c>
      <c r="I607" s="2">
        <v>2000</v>
      </c>
      <c r="J607" s="2">
        <v>1800</v>
      </c>
      <c r="K607" s="2">
        <v>295</v>
      </c>
      <c r="L607" s="2">
        <v>0.7</v>
      </c>
      <c r="M607" s="1">
        <v>5.93</v>
      </c>
      <c r="N607" s="1">
        <v>1.3999999999999999E-4</v>
      </c>
      <c r="O607" s="1">
        <v>0.12</v>
      </c>
      <c r="P607" s="1">
        <v>6.3999999999999997E-6</v>
      </c>
      <c r="Q607" s="1">
        <v>3.1179860060633402</v>
      </c>
      <c r="R607" s="1">
        <v>8.0633331228917707E-2</v>
      </c>
    </row>
    <row r="608" spans="1:18" s="5" customFormat="1" x14ac:dyDescent="0.25">
      <c r="A608" s="2">
        <v>2015</v>
      </c>
      <c r="B608" s="2">
        <v>1964</v>
      </c>
      <c r="C608" s="3" t="s">
        <v>7</v>
      </c>
      <c r="D608" s="4">
        <v>42359</v>
      </c>
      <c r="E608" s="2">
        <v>5566</v>
      </c>
      <c r="F608" s="3" t="s">
        <v>2</v>
      </c>
      <c r="G608" s="3" t="s">
        <v>1</v>
      </c>
      <c r="H608" s="3" t="s">
        <v>28</v>
      </c>
      <c r="I608" s="2">
        <v>2013</v>
      </c>
      <c r="J608" s="2">
        <v>1800</v>
      </c>
      <c r="K608" s="2">
        <v>295</v>
      </c>
      <c r="L608" s="2">
        <v>0.7</v>
      </c>
      <c r="M608" s="1">
        <v>1.29</v>
      </c>
      <c r="N608" s="1">
        <v>1.7E-5</v>
      </c>
      <c r="O608" s="1">
        <v>8.9999999999999993E-3</v>
      </c>
      <c r="P608" s="1">
        <v>2.9999999999999999E-7</v>
      </c>
      <c r="Q608" s="1">
        <v>0.59122914206782196</v>
      </c>
      <c r="R608" s="1">
        <v>4.7937497987531798E-3</v>
      </c>
    </row>
    <row r="609" spans="1:18" s="5" customFormat="1" x14ac:dyDescent="0.25">
      <c r="A609" s="2">
        <v>2015</v>
      </c>
      <c r="B609" s="2">
        <v>1965</v>
      </c>
      <c r="C609" s="3" t="s">
        <v>7</v>
      </c>
      <c r="D609" s="4">
        <v>42389</v>
      </c>
      <c r="E609" s="2">
        <v>5526</v>
      </c>
      <c r="F609" s="3" t="s">
        <v>5</v>
      </c>
      <c r="G609" s="3" t="s">
        <v>1</v>
      </c>
      <c r="H609" s="3" t="s">
        <v>4</v>
      </c>
      <c r="I609" s="2">
        <v>1995</v>
      </c>
      <c r="J609" s="2">
        <v>3000</v>
      </c>
      <c r="K609" s="2">
        <v>199</v>
      </c>
      <c r="L609" s="2">
        <v>0.7</v>
      </c>
      <c r="M609" s="1">
        <v>7.6</v>
      </c>
      <c r="N609" s="1">
        <v>1.8000000000000001E-4</v>
      </c>
      <c r="O609" s="1">
        <v>0.27400000000000002</v>
      </c>
      <c r="P609" s="1">
        <v>1.9899999999999999E-5</v>
      </c>
      <c r="Q609" s="1">
        <v>4.4959258205139996</v>
      </c>
      <c r="R609" s="1">
        <v>0.236220364348494</v>
      </c>
    </row>
    <row r="610" spans="1:18" s="5" customFormat="1" x14ac:dyDescent="0.25">
      <c r="A610" s="2">
        <v>2015</v>
      </c>
      <c r="B610" s="2">
        <v>1965</v>
      </c>
      <c r="C610" s="3" t="s">
        <v>7</v>
      </c>
      <c r="D610" s="4">
        <v>42389</v>
      </c>
      <c r="E610" s="2">
        <v>5525</v>
      </c>
      <c r="F610" s="3" t="s">
        <v>2</v>
      </c>
      <c r="G610" s="3" t="s">
        <v>1</v>
      </c>
      <c r="H610" s="3" t="s">
        <v>28</v>
      </c>
      <c r="I610" s="2">
        <v>2014</v>
      </c>
      <c r="J610" s="2">
        <v>3000</v>
      </c>
      <c r="K610" s="2">
        <v>235</v>
      </c>
      <c r="L610" s="2">
        <v>0.7</v>
      </c>
      <c r="M610" s="1">
        <v>1.29</v>
      </c>
      <c r="N610" s="1">
        <v>1.7E-5</v>
      </c>
      <c r="O610" s="1">
        <v>8.9999999999999993E-3</v>
      </c>
      <c r="P610" s="1">
        <v>2.9999999999999999E-7</v>
      </c>
      <c r="Q610" s="1">
        <v>0.81270830068793598</v>
      </c>
      <c r="R610" s="1">
        <v>6.8541664084539799E-3</v>
      </c>
    </row>
    <row r="611" spans="1:18" s="5" customFormat="1" x14ac:dyDescent="0.25">
      <c r="A611" s="2">
        <v>2014</v>
      </c>
      <c r="B611" s="2">
        <v>1966</v>
      </c>
      <c r="C611" s="3" t="s">
        <v>7</v>
      </c>
      <c r="D611" s="4">
        <v>42376</v>
      </c>
      <c r="E611" s="2">
        <v>5527</v>
      </c>
      <c r="F611" s="3" t="s">
        <v>5</v>
      </c>
      <c r="G611" s="3" t="s">
        <v>27</v>
      </c>
      <c r="H611" s="3" t="s">
        <v>4</v>
      </c>
      <c r="I611" s="2">
        <v>1978</v>
      </c>
      <c r="J611" s="2">
        <v>1600</v>
      </c>
      <c r="K611" s="2">
        <v>104</v>
      </c>
      <c r="L611" s="2">
        <v>0.51</v>
      </c>
      <c r="M611" s="1">
        <v>12.09</v>
      </c>
      <c r="N611" s="1">
        <v>2.7999999999999998E-4</v>
      </c>
      <c r="O611" s="1">
        <v>0.60499999999999998</v>
      </c>
      <c r="P611" s="1">
        <v>4.3999999999999999E-5</v>
      </c>
      <c r="Q611" s="1">
        <v>1.4452698369127901</v>
      </c>
      <c r="R611" s="1">
        <v>0.10598645521456</v>
      </c>
    </row>
    <row r="612" spans="1:18" s="5" customFormat="1" x14ac:dyDescent="0.25">
      <c r="A612" s="2">
        <v>2014</v>
      </c>
      <c r="B612" s="2">
        <v>1966</v>
      </c>
      <c r="C612" s="3" t="s">
        <v>7</v>
      </c>
      <c r="D612" s="4">
        <v>42376</v>
      </c>
      <c r="E612" s="2">
        <v>5528</v>
      </c>
      <c r="F612" s="3" t="s">
        <v>2</v>
      </c>
      <c r="G612" s="3" t="s">
        <v>27</v>
      </c>
      <c r="H612" s="3" t="s">
        <v>13</v>
      </c>
      <c r="I612" s="2">
        <v>2015</v>
      </c>
      <c r="J612" s="2">
        <v>1600</v>
      </c>
      <c r="K612" s="2">
        <v>125</v>
      </c>
      <c r="L612" s="2">
        <v>0.51</v>
      </c>
      <c r="M612" s="1">
        <v>2.3199999999999998</v>
      </c>
      <c r="N612" s="1">
        <v>3.0000000000000001E-5</v>
      </c>
      <c r="O612" s="1">
        <v>0.112</v>
      </c>
      <c r="P612" s="1">
        <v>7.9999999999999996E-6</v>
      </c>
      <c r="Q612" s="1">
        <v>0.28783067426095299</v>
      </c>
      <c r="R612" s="1">
        <v>1.97883597888515E-2</v>
      </c>
    </row>
    <row r="613" spans="1:18" s="5" customFormat="1" x14ac:dyDescent="0.25">
      <c r="A613" s="2">
        <v>2015</v>
      </c>
      <c r="B613" s="2">
        <v>1967</v>
      </c>
      <c r="C613" s="3" t="s">
        <v>7</v>
      </c>
      <c r="D613" s="4">
        <v>42374</v>
      </c>
      <c r="E613" s="2">
        <v>5559</v>
      </c>
      <c r="F613" s="3" t="s">
        <v>5</v>
      </c>
      <c r="G613" s="3" t="s">
        <v>1</v>
      </c>
      <c r="H613" s="3" t="s">
        <v>4</v>
      </c>
      <c r="I613" s="2">
        <v>1988</v>
      </c>
      <c r="J613" s="2">
        <v>400</v>
      </c>
      <c r="K613" s="2">
        <v>74</v>
      </c>
      <c r="L613" s="2">
        <v>0.7</v>
      </c>
      <c r="M613" s="1">
        <v>8.17</v>
      </c>
      <c r="N613" s="1">
        <v>1.9000000000000001E-4</v>
      </c>
      <c r="O613" s="1">
        <v>0.47899999999999998</v>
      </c>
      <c r="P613" s="1">
        <v>3.6100000000000003E-5</v>
      </c>
      <c r="Q613" s="1">
        <v>0.23867283885984</v>
      </c>
      <c r="R613" s="1">
        <v>2.0834196785678501E-2</v>
      </c>
    </row>
    <row r="614" spans="1:18" s="5" customFormat="1" x14ac:dyDescent="0.25">
      <c r="A614" s="2">
        <v>2015</v>
      </c>
      <c r="B614" s="2">
        <v>1967</v>
      </c>
      <c r="C614" s="3" t="s">
        <v>7</v>
      </c>
      <c r="D614" s="4">
        <v>42374</v>
      </c>
      <c r="E614" s="2">
        <v>5560</v>
      </c>
      <c r="F614" s="3" t="s">
        <v>2</v>
      </c>
      <c r="G614" s="3" t="s">
        <v>1</v>
      </c>
      <c r="H614" s="3" t="s">
        <v>0</v>
      </c>
      <c r="I614" s="2">
        <v>2015</v>
      </c>
      <c r="J614" s="2">
        <v>400</v>
      </c>
      <c r="K614" s="2">
        <v>85</v>
      </c>
      <c r="L614" s="2">
        <v>0.7</v>
      </c>
      <c r="M614" s="1">
        <v>2.74</v>
      </c>
      <c r="N614" s="1">
        <v>3.6000000000000001E-5</v>
      </c>
      <c r="O614" s="1">
        <v>0.112</v>
      </c>
      <c r="P614" s="1">
        <v>7.9999999999999996E-6</v>
      </c>
      <c r="Q614" s="1">
        <v>7.3771603998952606E-2</v>
      </c>
      <c r="R614" s="1">
        <v>3.3580247238061498E-3</v>
      </c>
    </row>
    <row r="615" spans="1:18" s="5" customFormat="1" x14ac:dyDescent="0.25">
      <c r="A615" s="2">
        <v>2014</v>
      </c>
      <c r="B615" s="2">
        <v>1968</v>
      </c>
      <c r="C615" s="3" t="s">
        <v>7</v>
      </c>
      <c r="D615" s="4">
        <v>42383</v>
      </c>
      <c r="E615" s="2">
        <v>5557</v>
      </c>
      <c r="F615" s="3" t="s">
        <v>5</v>
      </c>
      <c r="G615" s="3" t="s">
        <v>1</v>
      </c>
      <c r="H615" s="3" t="s">
        <v>4</v>
      </c>
      <c r="I615" s="2">
        <v>1980</v>
      </c>
      <c r="J615" s="2">
        <v>800</v>
      </c>
      <c r="K615" s="2">
        <v>132</v>
      </c>
      <c r="L615" s="2">
        <v>0.7</v>
      </c>
      <c r="M615" s="1">
        <v>10.23</v>
      </c>
      <c r="N615" s="1">
        <v>2.4000000000000001E-4</v>
      </c>
      <c r="O615" s="1">
        <v>0.39600000000000002</v>
      </c>
      <c r="P615" s="1">
        <v>2.8799999999999999E-5</v>
      </c>
      <c r="Q615" s="1">
        <v>1.06822216080307</v>
      </c>
      <c r="R615" s="1">
        <v>6.0426664680242298E-2</v>
      </c>
    </row>
    <row r="616" spans="1:18" s="5" customFormat="1" x14ac:dyDescent="0.25">
      <c r="A616" s="2">
        <v>2014</v>
      </c>
      <c r="B616" s="2">
        <v>1968</v>
      </c>
      <c r="C616" s="3" t="s">
        <v>7</v>
      </c>
      <c r="D616" s="4">
        <v>42383</v>
      </c>
      <c r="E616" s="2">
        <v>5558</v>
      </c>
      <c r="F616" s="3" t="s">
        <v>2</v>
      </c>
      <c r="G616" s="3" t="s">
        <v>1</v>
      </c>
      <c r="H616" s="3" t="s">
        <v>0</v>
      </c>
      <c r="I616" s="2">
        <v>2015</v>
      </c>
      <c r="J616" s="2">
        <v>800</v>
      </c>
      <c r="K616" s="2">
        <v>112</v>
      </c>
      <c r="L616" s="2">
        <v>0.7</v>
      </c>
      <c r="M616" s="1">
        <v>0.26</v>
      </c>
      <c r="N616" s="1">
        <v>3.9999999999999998E-6</v>
      </c>
      <c r="O616" s="1">
        <v>8.9999999999999993E-3</v>
      </c>
      <c r="P616" s="1">
        <v>3.9999999999999998E-7</v>
      </c>
      <c r="Q616" s="1">
        <v>1.90814804944026E-2</v>
      </c>
      <c r="R616" s="1">
        <v>7.3283946820004503E-4</v>
      </c>
    </row>
    <row r="617" spans="1:18" s="5" customFormat="1" x14ac:dyDescent="0.25">
      <c r="A617" s="2">
        <v>2015</v>
      </c>
      <c r="B617" s="2">
        <v>1969</v>
      </c>
      <c r="C617" s="3" t="s">
        <v>7</v>
      </c>
      <c r="D617" s="4">
        <v>42383</v>
      </c>
      <c r="E617" s="2">
        <v>5555</v>
      </c>
      <c r="F617" s="3" t="s">
        <v>5</v>
      </c>
      <c r="G617" s="3" t="s">
        <v>1</v>
      </c>
      <c r="H617" s="3" t="s">
        <v>4</v>
      </c>
      <c r="I617" s="2">
        <v>1961</v>
      </c>
      <c r="J617" s="2">
        <v>1000</v>
      </c>
      <c r="K617" s="2">
        <v>93</v>
      </c>
      <c r="L617" s="2">
        <v>0.7</v>
      </c>
      <c r="M617" s="1">
        <v>12.09</v>
      </c>
      <c r="N617" s="1">
        <v>2.7999999999999998E-4</v>
      </c>
      <c r="O617" s="1">
        <v>0.60499999999999998</v>
      </c>
      <c r="P617" s="1">
        <v>4.3999999999999999E-5</v>
      </c>
      <c r="Q617" s="1">
        <v>1.1086805540642699</v>
      </c>
      <c r="R617" s="1">
        <v>8.1303241020781805E-2</v>
      </c>
    </row>
    <row r="618" spans="1:18" s="5" customFormat="1" x14ac:dyDescent="0.25">
      <c r="A618" s="2">
        <v>2015</v>
      </c>
      <c r="B618" s="2">
        <v>1969</v>
      </c>
      <c r="C618" s="3" t="s">
        <v>7</v>
      </c>
      <c r="D618" s="4">
        <v>42383</v>
      </c>
      <c r="E618" s="2">
        <v>5556</v>
      </c>
      <c r="F618" s="3" t="s">
        <v>2</v>
      </c>
      <c r="G618" s="3" t="s">
        <v>1</v>
      </c>
      <c r="H618" s="3" t="s">
        <v>28</v>
      </c>
      <c r="I618" s="2">
        <v>2014</v>
      </c>
      <c r="J618" s="2">
        <v>1000</v>
      </c>
      <c r="K618" s="2">
        <v>115</v>
      </c>
      <c r="L618" s="2">
        <v>0.7</v>
      </c>
      <c r="M618" s="1">
        <v>2.15</v>
      </c>
      <c r="N618" s="1">
        <v>2.6999999999999999E-5</v>
      </c>
      <c r="O618" s="1">
        <v>8.9999999999999993E-3</v>
      </c>
      <c r="P618" s="1">
        <v>3.9999999999999998E-7</v>
      </c>
      <c r="Q618" s="1">
        <v>0.20275849268394699</v>
      </c>
      <c r="R618" s="1">
        <v>9.7608019798650397E-4</v>
      </c>
    </row>
    <row r="619" spans="1:18" s="5" customFormat="1" x14ac:dyDescent="0.25">
      <c r="A619" s="2">
        <v>2015</v>
      </c>
      <c r="B619" s="2">
        <v>1970</v>
      </c>
      <c r="C619" s="3" t="s">
        <v>10</v>
      </c>
      <c r="D619" s="4">
        <v>42384</v>
      </c>
      <c r="E619" s="2">
        <v>5537</v>
      </c>
      <c r="F619" s="3" t="s">
        <v>5</v>
      </c>
      <c r="G619" s="3" t="s">
        <v>1</v>
      </c>
      <c r="H619" s="3" t="s">
        <v>4</v>
      </c>
      <c r="I619" s="2">
        <v>1991</v>
      </c>
      <c r="J619" s="2">
        <v>200</v>
      </c>
      <c r="K619" s="2">
        <v>53</v>
      </c>
      <c r="L619" s="2">
        <v>0.7</v>
      </c>
      <c r="M619" s="1">
        <v>8.17</v>
      </c>
      <c r="N619" s="1">
        <v>1.9000000000000001E-4</v>
      </c>
      <c r="O619" s="1">
        <v>0.47899999999999998</v>
      </c>
      <c r="P619" s="1">
        <v>3.6100000000000003E-5</v>
      </c>
      <c r="Q619" s="1">
        <v>7.5835802091712798E-2</v>
      </c>
      <c r="R619" s="1">
        <v>5.6302683641338497E-3</v>
      </c>
    </row>
    <row r="620" spans="1:18" s="5" customFormat="1" x14ac:dyDescent="0.25">
      <c r="A620" s="2">
        <v>2015</v>
      </c>
      <c r="B620" s="2">
        <v>1970</v>
      </c>
      <c r="C620" s="3" t="s">
        <v>10</v>
      </c>
      <c r="D620" s="4">
        <v>42384</v>
      </c>
      <c r="E620" s="2">
        <v>5538</v>
      </c>
      <c r="F620" s="3" t="s">
        <v>2</v>
      </c>
      <c r="G620" s="3" t="s">
        <v>1</v>
      </c>
      <c r="H620" s="3" t="s">
        <v>0</v>
      </c>
      <c r="I620" s="2">
        <v>2015</v>
      </c>
      <c r="J620" s="2">
        <v>200</v>
      </c>
      <c r="K620" s="2">
        <v>65</v>
      </c>
      <c r="L620" s="2">
        <v>0.7</v>
      </c>
      <c r="M620" s="1">
        <v>2.74</v>
      </c>
      <c r="N620" s="1">
        <v>3.6000000000000001E-5</v>
      </c>
      <c r="O620" s="1">
        <v>8.9999999999999993E-3</v>
      </c>
      <c r="P620" s="1">
        <v>8.9999999999999996E-7</v>
      </c>
      <c r="Q620" s="1">
        <v>2.7845678646571202E-2</v>
      </c>
      <c r="R620" s="1">
        <v>9.9305549727264102E-5</v>
      </c>
    </row>
    <row r="621" spans="1:18" s="5" customFormat="1" x14ac:dyDescent="0.25">
      <c r="A621" s="2">
        <v>2015</v>
      </c>
      <c r="B621" s="2">
        <v>1971</v>
      </c>
      <c r="C621" s="3" t="s">
        <v>10</v>
      </c>
      <c r="D621" s="4">
        <v>42380</v>
      </c>
      <c r="E621" s="2">
        <v>5535</v>
      </c>
      <c r="F621" s="3" t="s">
        <v>5</v>
      </c>
      <c r="G621" s="3" t="s">
        <v>1</v>
      </c>
      <c r="H621" s="3" t="s">
        <v>4</v>
      </c>
      <c r="I621" s="2">
        <v>1974</v>
      </c>
      <c r="J621" s="2">
        <v>600</v>
      </c>
      <c r="K621" s="2">
        <v>98</v>
      </c>
      <c r="L621" s="2">
        <v>0.7</v>
      </c>
      <c r="M621" s="1">
        <v>12.09</v>
      </c>
      <c r="N621" s="1">
        <v>2.7999999999999998E-4</v>
      </c>
      <c r="O621" s="1">
        <v>0.60499999999999998</v>
      </c>
      <c r="P621" s="1">
        <v>4.3999999999999999E-5</v>
      </c>
      <c r="Q621" s="1">
        <v>0.700972221279344</v>
      </c>
      <c r="R621" s="1">
        <v>5.14046298066878E-2</v>
      </c>
    </row>
    <row r="622" spans="1:18" s="5" customFormat="1" x14ac:dyDescent="0.25">
      <c r="A622" s="2">
        <v>2015</v>
      </c>
      <c r="B622" s="2">
        <v>1971</v>
      </c>
      <c r="C622" s="3" t="s">
        <v>10</v>
      </c>
      <c r="D622" s="4">
        <v>42380</v>
      </c>
      <c r="E622" s="2">
        <v>5536</v>
      </c>
      <c r="F622" s="3" t="s">
        <v>2</v>
      </c>
      <c r="G622" s="3" t="s">
        <v>1</v>
      </c>
      <c r="H622" s="3" t="s">
        <v>28</v>
      </c>
      <c r="I622" s="2">
        <v>2014</v>
      </c>
      <c r="J622" s="2">
        <v>600</v>
      </c>
      <c r="K622" s="2">
        <v>99</v>
      </c>
      <c r="L622" s="2">
        <v>0.7</v>
      </c>
      <c r="M622" s="1">
        <v>2.15</v>
      </c>
      <c r="N622" s="1">
        <v>2.6999999999999999E-5</v>
      </c>
      <c r="O622" s="1">
        <v>8.9999999999999993E-3</v>
      </c>
      <c r="P622" s="1">
        <v>8.9999999999999996E-7</v>
      </c>
      <c r="Q622" s="1">
        <v>0.102254169302555</v>
      </c>
      <c r="R622" s="1">
        <v>5.3624996967167296E-4</v>
      </c>
    </row>
    <row r="623" spans="1:18" s="5" customFormat="1" x14ac:dyDescent="0.25">
      <c r="A623" s="2">
        <v>2015</v>
      </c>
      <c r="B623" s="2">
        <v>1972</v>
      </c>
      <c r="C623" s="3" t="s">
        <v>10</v>
      </c>
      <c r="D623" s="4">
        <v>42338</v>
      </c>
      <c r="E623" s="2">
        <v>5533</v>
      </c>
      <c r="F623" s="3" t="s">
        <v>5</v>
      </c>
      <c r="G623" s="3" t="s">
        <v>1</v>
      </c>
      <c r="H623" s="3" t="s">
        <v>4</v>
      </c>
      <c r="I623" s="2">
        <v>1971</v>
      </c>
      <c r="J623" s="2">
        <v>100</v>
      </c>
      <c r="K623" s="2">
        <v>63</v>
      </c>
      <c r="L623" s="2">
        <v>0.7</v>
      </c>
      <c r="M623" s="1">
        <v>12.09</v>
      </c>
      <c r="N623" s="1">
        <v>2.7999999999999998E-4</v>
      </c>
      <c r="O623" s="1">
        <v>0.60499999999999998</v>
      </c>
      <c r="P623" s="1">
        <v>4.3999999999999999E-5</v>
      </c>
      <c r="Q623" s="1">
        <v>6.5440277583217396E-2</v>
      </c>
      <c r="R623" s="1">
        <v>3.9890278107491198E-3</v>
      </c>
    </row>
    <row r="624" spans="1:18" s="5" customFormat="1" x14ac:dyDescent="0.25">
      <c r="A624" s="2">
        <v>2015</v>
      </c>
      <c r="B624" s="2">
        <v>1972</v>
      </c>
      <c r="C624" s="3" t="s">
        <v>10</v>
      </c>
      <c r="D624" s="4">
        <v>42338</v>
      </c>
      <c r="E624" s="2">
        <v>5534</v>
      </c>
      <c r="F624" s="3" t="s">
        <v>2</v>
      </c>
      <c r="G624" s="3" t="s">
        <v>1</v>
      </c>
      <c r="H624" s="3" t="s">
        <v>0</v>
      </c>
      <c r="I624" s="2">
        <v>2014</v>
      </c>
      <c r="J624" s="2">
        <v>100</v>
      </c>
      <c r="K624" s="2">
        <v>57</v>
      </c>
      <c r="L624" s="2">
        <v>0.7</v>
      </c>
      <c r="M624" s="1">
        <v>2.74</v>
      </c>
      <c r="N624" s="1">
        <v>3.6000000000000001E-5</v>
      </c>
      <c r="O624" s="1">
        <v>8.9999999999999993E-3</v>
      </c>
      <c r="P624" s="1">
        <v>8.9999999999999996E-7</v>
      </c>
      <c r="Q624" s="1">
        <v>1.2130092430762501E-2</v>
      </c>
      <c r="R624" s="1">
        <v>4.1562497533221402E-5</v>
      </c>
    </row>
    <row r="625" spans="1:18" s="5" customFormat="1" x14ac:dyDescent="0.25">
      <c r="A625" s="2">
        <v>2015</v>
      </c>
      <c r="B625" s="2">
        <v>1973</v>
      </c>
      <c r="C625" s="3" t="s">
        <v>17</v>
      </c>
      <c r="D625" s="4">
        <v>42362</v>
      </c>
      <c r="E625" s="2">
        <v>5543</v>
      </c>
      <c r="F625" s="3" t="s">
        <v>5</v>
      </c>
      <c r="G625" s="3" t="s">
        <v>1</v>
      </c>
      <c r="H625" s="3" t="s">
        <v>8</v>
      </c>
      <c r="I625" s="2">
        <v>2003</v>
      </c>
      <c r="J625" s="2">
        <v>275</v>
      </c>
      <c r="K625" s="2">
        <v>98</v>
      </c>
      <c r="L625" s="2">
        <v>0.7</v>
      </c>
      <c r="M625" s="1">
        <v>6.54</v>
      </c>
      <c r="N625" s="1">
        <v>1.4999999999999999E-4</v>
      </c>
      <c r="O625" s="1">
        <v>0.55200000000000005</v>
      </c>
      <c r="P625" s="1">
        <v>4.0200000000000001E-5</v>
      </c>
      <c r="Q625" s="1">
        <v>0.15058000312204101</v>
      </c>
      <c r="R625" s="1">
        <v>1.5386765125223901E-2</v>
      </c>
    </row>
    <row r="626" spans="1:18" s="5" customFormat="1" x14ac:dyDescent="0.25">
      <c r="A626" s="2">
        <v>2015</v>
      </c>
      <c r="B626" s="2">
        <v>1973</v>
      </c>
      <c r="C626" s="3" t="s">
        <v>17</v>
      </c>
      <c r="D626" s="4">
        <v>42362</v>
      </c>
      <c r="E626" s="2">
        <v>5544</v>
      </c>
      <c r="F626" s="3" t="s">
        <v>2</v>
      </c>
      <c r="G626" s="3" t="s">
        <v>1</v>
      </c>
      <c r="H626" s="3" t="s">
        <v>13</v>
      </c>
      <c r="I626" s="2">
        <v>2015</v>
      </c>
      <c r="J626" s="2">
        <v>275</v>
      </c>
      <c r="K626" s="2">
        <v>85</v>
      </c>
      <c r="L626" s="2">
        <v>0.7</v>
      </c>
      <c r="M626" s="1">
        <v>2.74</v>
      </c>
      <c r="N626" s="1">
        <v>3.6000000000000001E-5</v>
      </c>
      <c r="O626" s="1">
        <v>0.112</v>
      </c>
      <c r="P626" s="1">
        <v>7.9999999999999996E-6</v>
      </c>
      <c r="Q626" s="1">
        <v>5.0312161769614602E-2</v>
      </c>
      <c r="R626" s="1">
        <v>2.2184606722196998E-3</v>
      </c>
    </row>
    <row r="627" spans="1:18" s="5" customFormat="1" x14ac:dyDescent="0.25">
      <c r="A627" s="2">
        <v>2015</v>
      </c>
      <c r="B627" s="2">
        <v>1974</v>
      </c>
      <c r="C627" s="3" t="s">
        <v>10</v>
      </c>
      <c r="D627" s="4">
        <v>42342</v>
      </c>
      <c r="E627" s="2">
        <v>5531</v>
      </c>
      <c r="F627" s="3" t="s">
        <v>5</v>
      </c>
      <c r="G627" s="3" t="s">
        <v>1</v>
      </c>
      <c r="H627" s="3" t="s">
        <v>4</v>
      </c>
      <c r="I627" s="2">
        <v>1976</v>
      </c>
      <c r="J627" s="2">
        <v>700</v>
      </c>
      <c r="K627" s="2">
        <v>112</v>
      </c>
      <c r="L627" s="2">
        <v>0.7</v>
      </c>
      <c r="M627" s="1">
        <v>12.09</v>
      </c>
      <c r="N627" s="1">
        <v>2.7999999999999998E-4</v>
      </c>
      <c r="O627" s="1">
        <v>0.60499999999999998</v>
      </c>
      <c r="P627" s="1">
        <v>4.3999999999999999E-5</v>
      </c>
      <c r="Q627" s="1">
        <v>0.934629628372459</v>
      </c>
      <c r="R627" s="1">
        <v>6.8539506408917095E-2</v>
      </c>
    </row>
    <row r="628" spans="1:18" s="5" customFormat="1" x14ac:dyDescent="0.25">
      <c r="A628" s="2">
        <v>2015</v>
      </c>
      <c r="B628" s="2">
        <v>1974</v>
      </c>
      <c r="C628" s="3" t="s">
        <v>10</v>
      </c>
      <c r="D628" s="4">
        <v>42342</v>
      </c>
      <c r="E628" s="2">
        <v>5532</v>
      </c>
      <c r="F628" s="3" t="s">
        <v>2</v>
      </c>
      <c r="G628" s="3" t="s">
        <v>1</v>
      </c>
      <c r="H628" s="3" t="s">
        <v>13</v>
      </c>
      <c r="I628" s="2">
        <v>2015</v>
      </c>
      <c r="J628" s="2">
        <v>700</v>
      </c>
      <c r="K628" s="2">
        <v>108</v>
      </c>
      <c r="L628" s="2">
        <v>0.7</v>
      </c>
      <c r="M628" s="1">
        <v>2.3199999999999998</v>
      </c>
      <c r="N628" s="1">
        <v>3.0000000000000001E-5</v>
      </c>
      <c r="O628" s="1">
        <v>0.112</v>
      </c>
      <c r="P628" s="1">
        <v>7.9999999999999996E-6</v>
      </c>
      <c r="Q628" s="1">
        <v>0.14145832687541199</v>
      </c>
      <c r="R628" s="1">
        <v>8.1666667251277698E-3</v>
      </c>
    </row>
    <row r="629" spans="1:18" s="5" customFormat="1" x14ac:dyDescent="0.25">
      <c r="A629" s="2">
        <v>2015</v>
      </c>
      <c r="B629" s="2">
        <v>1975</v>
      </c>
      <c r="C629" s="3" t="s">
        <v>10</v>
      </c>
      <c r="D629" s="4">
        <v>42376</v>
      </c>
      <c r="E629" s="2">
        <v>5529</v>
      </c>
      <c r="F629" s="3" t="s">
        <v>5</v>
      </c>
      <c r="G629" s="3" t="s">
        <v>1</v>
      </c>
      <c r="H629" s="3" t="s">
        <v>4</v>
      </c>
      <c r="I629" s="2">
        <v>1996</v>
      </c>
      <c r="J629" s="2">
        <v>2000</v>
      </c>
      <c r="K629" s="2">
        <v>95</v>
      </c>
      <c r="L629" s="2">
        <v>0.7</v>
      </c>
      <c r="M629" s="1">
        <v>8.17</v>
      </c>
      <c r="N629" s="1">
        <v>1.9000000000000001E-4</v>
      </c>
      <c r="O629" s="1">
        <v>0.47899999999999998</v>
      </c>
      <c r="P629" s="1">
        <v>3.6100000000000003E-5</v>
      </c>
      <c r="Q629" s="1">
        <v>1.53202160078951</v>
      </c>
      <c r="R629" s="1">
        <v>0.13373301990807099</v>
      </c>
    </row>
    <row r="630" spans="1:18" s="5" customFormat="1" x14ac:dyDescent="0.25">
      <c r="A630" s="2">
        <v>2015</v>
      </c>
      <c r="B630" s="2">
        <v>1975</v>
      </c>
      <c r="C630" s="3" t="s">
        <v>10</v>
      </c>
      <c r="D630" s="4">
        <v>42376</v>
      </c>
      <c r="E630" s="2">
        <v>5530</v>
      </c>
      <c r="F630" s="3" t="s">
        <v>2</v>
      </c>
      <c r="G630" s="3" t="s">
        <v>1</v>
      </c>
      <c r="H630" s="3" t="s">
        <v>13</v>
      </c>
      <c r="I630" s="2">
        <v>2015</v>
      </c>
      <c r="J630" s="2">
        <v>2000</v>
      </c>
      <c r="K630" s="2">
        <v>112</v>
      </c>
      <c r="L630" s="2">
        <v>0.7</v>
      </c>
      <c r="M630" s="1">
        <v>2.3199999999999998</v>
      </c>
      <c r="N630" s="1">
        <v>3.0000000000000001E-5</v>
      </c>
      <c r="O630" s="1">
        <v>0.112</v>
      </c>
      <c r="P630" s="1">
        <v>7.9999999999999996E-6</v>
      </c>
      <c r="Q630" s="1">
        <v>0.45283948561285903</v>
      </c>
      <c r="R630" s="1">
        <v>3.3185185182652802E-2</v>
      </c>
    </row>
    <row r="631" spans="1:18" s="5" customFormat="1" x14ac:dyDescent="0.25">
      <c r="A631" s="2">
        <v>2015</v>
      </c>
      <c r="B631" s="2">
        <v>1976</v>
      </c>
      <c r="C631" s="3" t="s">
        <v>10</v>
      </c>
      <c r="D631" s="4">
        <v>42391</v>
      </c>
      <c r="E631" s="2">
        <v>5575</v>
      </c>
      <c r="F631" s="3" t="s">
        <v>5</v>
      </c>
      <c r="G631" s="3" t="s">
        <v>1</v>
      </c>
      <c r="H631" s="3" t="s">
        <v>4</v>
      </c>
      <c r="I631" s="2">
        <v>1987</v>
      </c>
      <c r="J631" s="2">
        <v>350</v>
      </c>
      <c r="K631" s="2">
        <v>81</v>
      </c>
      <c r="L631" s="2">
        <v>0.7</v>
      </c>
      <c r="M631" s="1">
        <v>12.09</v>
      </c>
      <c r="N631" s="1">
        <v>2.7999999999999998E-4</v>
      </c>
      <c r="O631" s="1">
        <v>0.60499999999999998</v>
      </c>
      <c r="P631" s="1">
        <v>4.3999999999999999E-5</v>
      </c>
      <c r="Q631" s="1">
        <v>0.33521249951872001</v>
      </c>
      <c r="R631" s="1">
        <v>2.43512500893605E-2</v>
      </c>
    </row>
    <row r="632" spans="1:18" s="5" customFormat="1" x14ac:dyDescent="0.25">
      <c r="A632" s="2">
        <v>2015</v>
      </c>
      <c r="B632" s="2">
        <v>1976</v>
      </c>
      <c r="C632" s="3" t="s">
        <v>10</v>
      </c>
      <c r="D632" s="4">
        <v>42391</v>
      </c>
      <c r="E632" s="2">
        <v>5576</v>
      </c>
      <c r="F632" s="3" t="s">
        <v>2</v>
      </c>
      <c r="G632" s="3" t="s">
        <v>1</v>
      </c>
      <c r="H632" s="3" t="s">
        <v>28</v>
      </c>
      <c r="I632" s="2">
        <v>2014</v>
      </c>
      <c r="J632" s="2">
        <v>350</v>
      </c>
      <c r="K632" s="2">
        <v>100</v>
      </c>
      <c r="L632" s="2">
        <v>0.7</v>
      </c>
      <c r="M632" s="1">
        <v>2.15</v>
      </c>
      <c r="N632" s="1">
        <v>2.6999999999999999E-5</v>
      </c>
      <c r="O632" s="1">
        <v>8.9999999999999993E-3</v>
      </c>
      <c r="P632" s="1">
        <v>3.9999999999999998E-7</v>
      </c>
      <c r="Q632" s="1">
        <v>5.9339314838722998E-2</v>
      </c>
      <c r="R632" s="1">
        <v>2.61959861839971E-4</v>
      </c>
    </row>
    <row r="633" spans="1:18" s="5" customFormat="1" x14ac:dyDescent="0.25">
      <c r="A633" s="2">
        <v>2015</v>
      </c>
      <c r="B633" s="2">
        <v>1977</v>
      </c>
      <c r="C633" s="3" t="s">
        <v>10</v>
      </c>
      <c r="D633" s="4">
        <v>42391</v>
      </c>
      <c r="E633" s="2">
        <v>5573</v>
      </c>
      <c r="F633" s="3" t="s">
        <v>5</v>
      </c>
      <c r="G633" s="3" t="s">
        <v>1</v>
      </c>
      <c r="H633" s="3" t="s">
        <v>4</v>
      </c>
      <c r="I633" s="2">
        <v>1979</v>
      </c>
      <c r="J633" s="2">
        <v>150</v>
      </c>
      <c r="K633" s="2">
        <v>122</v>
      </c>
      <c r="L633" s="2">
        <v>0.7</v>
      </c>
      <c r="M633" s="1">
        <v>11.16</v>
      </c>
      <c r="N633" s="1">
        <v>2.5999999999999998E-4</v>
      </c>
      <c r="O633" s="1">
        <v>0.39600000000000002</v>
      </c>
      <c r="P633" s="1">
        <v>2.8799999999999999E-5</v>
      </c>
      <c r="Q633" s="1">
        <v>0.180161800394287</v>
      </c>
      <c r="R633" s="1">
        <v>8.0926664290513102E-3</v>
      </c>
    </row>
    <row r="634" spans="1:18" s="5" customFormat="1" x14ac:dyDescent="0.25">
      <c r="A634" s="2">
        <v>2015</v>
      </c>
      <c r="B634" s="2">
        <v>1977</v>
      </c>
      <c r="C634" s="3" t="s">
        <v>10</v>
      </c>
      <c r="D634" s="4">
        <v>42391</v>
      </c>
      <c r="E634" s="2">
        <v>5574</v>
      </c>
      <c r="F634" s="3" t="s">
        <v>2</v>
      </c>
      <c r="G634" s="3" t="s">
        <v>1</v>
      </c>
      <c r="H634" s="3" t="s">
        <v>28</v>
      </c>
      <c r="I634" s="2">
        <v>2014</v>
      </c>
      <c r="J634" s="2">
        <v>150</v>
      </c>
      <c r="K634" s="2">
        <v>99</v>
      </c>
      <c r="L634" s="2">
        <v>0.7</v>
      </c>
      <c r="M634" s="1">
        <v>2.15</v>
      </c>
      <c r="N634" s="1">
        <v>2.6999999999999999E-5</v>
      </c>
      <c r="O634" s="1">
        <v>8.9999999999999993E-3</v>
      </c>
      <c r="P634" s="1">
        <v>8.9999999999999996E-7</v>
      </c>
      <c r="Q634" s="1">
        <v>2.48674485863195E-2</v>
      </c>
      <c r="R634" s="1">
        <v>1.1085936845784499E-4</v>
      </c>
    </row>
    <row r="635" spans="1:18" s="5" customFormat="1" x14ac:dyDescent="0.25">
      <c r="A635" s="2">
        <v>2014</v>
      </c>
      <c r="B635" s="2">
        <v>1978</v>
      </c>
      <c r="C635" s="3" t="s">
        <v>10</v>
      </c>
      <c r="D635" s="4">
        <v>42391</v>
      </c>
      <c r="E635" s="2">
        <v>5571</v>
      </c>
      <c r="F635" s="3" t="s">
        <v>5</v>
      </c>
      <c r="G635" s="3" t="s">
        <v>1</v>
      </c>
      <c r="H635" s="3" t="s">
        <v>4</v>
      </c>
      <c r="I635" s="2">
        <v>1977</v>
      </c>
      <c r="J635" s="2">
        <v>200</v>
      </c>
      <c r="K635" s="2">
        <v>50</v>
      </c>
      <c r="L635" s="2">
        <v>0.7</v>
      </c>
      <c r="M635" s="1">
        <v>12.09</v>
      </c>
      <c r="N635" s="1">
        <v>2.7999999999999998E-4</v>
      </c>
      <c r="O635" s="1">
        <v>0.60499999999999998</v>
      </c>
      <c r="P635" s="1">
        <v>4.3999999999999999E-5</v>
      </c>
      <c r="Q635" s="1">
        <v>0.11143518494955</v>
      </c>
      <c r="R635" s="1">
        <v>7.5200617697752702E-3</v>
      </c>
    </row>
    <row r="636" spans="1:18" s="5" customFormat="1" x14ac:dyDescent="0.25">
      <c r="A636" s="2">
        <v>2014</v>
      </c>
      <c r="B636" s="2">
        <v>1978</v>
      </c>
      <c r="C636" s="3" t="s">
        <v>10</v>
      </c>
      <c r="D636" s="4">
        <v>42391</v>
      </c>
      <c r="E636" s="2">
        <v>5572</v>
      </c>
      <c r="F636" s="3" t="s">
        <v>2</v>
      </c>
      <c r="G636" s="3" t="s">
        <v>1</v>
      </c>
      <c r="H636" s="3" t="s">
        <v>0</v>
      </c>
      <c r="I636" s="2">
        <v>2015</v>
      </c>
      <c r="J636" s="2">
        <v>200</v>
      </c>
      <c r="K636" s="2">
        <v>57</v>
      </c>
      <c r="L636" s="2">
        <v>0.7</v>
      </c>
      <c r="M636" s="1">
        <v>2.74</v>
      </c>
      <c r="N636" s="1">
        <v>3.6000000000000001E-5</v>
      </c>
      <c r="O636" s="1">
        <v>8.9999999999999993E-3</v>
      </c>
      <c r="P636" s="1">
        <v>8.9999999999999996E-7</v>
      </c>
      <c r="Q636" s="1">
        <v>2.44185181977624E-2</v>
      </c>
      <c r="R636" s="1">
        <v>8.7083328222369998E-5</v>
      </c>
    </row>
    <row r="637" spans="1:18" s="5" customFormat="1" x14ac:dyDescent="0.25">
      <c r="A637" s="2">
        <v>2015</v>
      </c>
      <c r="B637" s="2">
        <v>1979</v>
      </c>
      <c r="C637" s="3" t="s">
        <v>10</v>
      </c>
      <c r="D637" s="4">
        <v>42391</v>
      </c>
      <c r="E637" s="2">
        <v>5577</v>
      </c>
      <c r="F637" s="3" t="s">
        <v>5</v>
      </c>
      <c r="G637" s="3" t="s">
        <v>1</v>
      </c>
      <c r="H637" s="3" t="s">
        <v>4</v>
      </c>
      <c r="I637" s="2">
        <v>1964</v>
      </c>
      <c r="J637" s="2">
        <v>100</v>
      </c>
      <c r="K637" s="2">
        <v>58</v>
      </c>
      <c r="L637" s="2">
        <v>0.7</v>
      </c>
      <c r="M637" s="1">
        <v>12.09</v>
      </c>
      <c r="N637" s="1">
        <v>2.7999999999999998E-4</v>
      </c>
      <c r="O637" s="1">
        <v>0.60499999999999998</v>
      </c>
      <c r="P637" s="1">
        <v>4.3999999999999999E-5</v>
      </c>
      <c r="Q637" s="1">
        <v>6.1123765261469801E-2</v>
      </c>
      <c r="R637" s="1">
        <v>3.8102778068615402E-3</v>
      </c>
    </row>
    <row r="638" spans="1:18" s="5" customFormat="1" x14ac:dyDescent="0.25">
      <c r="A638" s="2">
        <v>2015</v>
      </c>
      <c r="B638" s="2">
        <v>1979</v>
      </c>
      <c r="C638" s="3" t="s">
        <v>10</v>
      </c>
      <c r="D638" s="4">
        <v>42391</v>
      </c>
      <c r="E638" s="2">
        <v>5578</v>
      </c>
      <c r="F638" s="3" t="s">
        <v>2</v>
      </c>
      <c r="G638" s="3" t="s">
        <v>1</v>
      </c>
      <c r="H638" s="3" t="s">
        <v>0</v>
      </c>
      <c r="I638" s="2">
        <v>2015</v>
      </c>
      <c r="J638" s="2">
        <v>100</v>
      </c>
      <c r="K638" s="2">
        <v>72</v>
      </c>
      <c r="L638" s="2">
        <v>0.7</v>
      </c>
      <c r="M638" s="1">
        <v>2.74</v>
      </c>
      <c r="N638" s="1">
        <v>3.6000000000000001E-5</v>
      </c>
      <c r="O638" s="1">
        <v>8.9999999999999993E-3</v>
      </c>
      <c r="P638" s="1">
        <v>8.9999999999999996E-7</v>
      </c>
      <c r="Q638" s="1">
        <v>1.5322222017805301E-2</v>
      </c>
      <c r="R638" s="1">
        <v>5.2499996884069203E-5</v>
      </c>
    </row>
    <row r="639" spans="1:18" s="5" customFormat="1" x14ac:dyDescent="0.25">
      <c r="A639" s="2">
        <v>2015</v>
      </c>
      <c r="B639" s="2">
        <v>1980</v>
      </c>
      <c r="C639" s="3" t="s">
        <v>17</v>
      </c>
      <c r="D639" s="4">
        <v>42395</v>
      </c>
      <c r="E639" s="2">
        <v>5583</v>
      </c>
      <c r="F639" s="3" t="s">
        <v>5</v>
      </c>
      <c r="G639" s="3" t="s">
        <v>1</v>
      </c>
      <c r="H639" s="3" t="s">
        <v>4</v>
      </c>
      <c r="I639" s="2">
        <v>1977</v>
      </c>
      <c r="J639" s="2">
        <v>600</v>
      </c>
      <c r="K639" s="2">
        <v>151</v>
      </c>
      <c r="L639" s="2">
        <v>0.7</v>
      </c>
      <c r="M639" s="1">
        <v>11.16</v>
      </c>
      <c r="N639" s="1">
        <v>2.5999999999999998E-4</v>
      </c>
      <c r="O639" s="1">
        <v>0.39600000000000002</v>
      </c>
      <c r="P639" s="1">
        <v>2.8799999999999999E-5</v>
      </c>
      <c r="Q639" s="1">
        <v>0.99827775070395497</v>
      </c>
      <c r="R639" s="1">
        <v>5.1843331629071503E-2</v>
      </c>
    </row>
    <row r="640" spans="1:18" s="5" customFormat="1" x14ac:dyDescent="0.25">
      <c r="A640" s="2">
        <v>2015</v>
      </c>
      <c r="B640" s="2">
        <v>1980</v>
      </c>
      <c r="C640" s="3" t="s">
        <v>17</v>
      </c>
      <c r="D640" s="4">
        <v>42395</v>
      </c>
      <c r="E640" s="2">
        <v>5584</v>
      </c>
      <c r="F640" s="3" t="s">
        <v>2</v>
      </c>
      <c r="G640" s="3" t="s">
        <v>1</v>
      </c>
      <c r="H640" s="3" t="s">
        <v>0</v>
      </c>
      <c r="I640" s="2">
        <v>2015</v>
      </c>
      <c r="J640" s="2">
        <v>600</v>
      </c>
      <c r="K640" s="2">
        <v>155</v>
      </c>
      <c r="L640" s="2">
        <v>0.7</v>
      </c>
      <c r="M640" s="1">
        <v>0.26</v>
      </c>
      <c r="N640" s="1">
        <v>3.9999999999999998E-6</v>
      </c>
      <c r="O640" s="1">
        <v>8.9999999999999993E-3</v>
      </c>
      <c r="P640" s="1">
        <v>3.9999999999999998E-7</v>
      </c>
      <c r="Q640" s="1">
        <v>1.9518517499596402E-2</v>
      </c>
      <c r="R640" s="1">
        <v>7.3194440518410502E-4</v>
      </c>
    </row>
    <row r="641" spans="1:18" s="5" customFormat="1" x14ac:dyDescent="0.25">
      <c r="A641" s="2">
        <v>2015</v>
      </c>
      <c r="B641" s="2">
        <v>1981</v>
      </c>
      <c r="C641" s="3" t="s">
        <v>17</v>
      </c>
      <c r="D641" s="4">
        <v>42396</v>
      </c>
      <c r="E641" s="2">
        <v>5581</v>
      </c>
      <c r="F641" s="3" t="s">
        <v>5</v>
      </c>
      <c r="G641" s="3" t="s">
        <v>1</v>
      </c>
      <c r="H641" s="3" t="s">
        <v>4</v>
      </c>
      <c r="I641" s="2">
        <v>1967</v>
      </c>
      <c r="J641" s="2">
        <v>500</v>
      </c>
      <c r="K641" s="2">
        <v>130</v>
      </c>
      <c r="L641" s="2">
        <v>0.7</v>
      </c>
      <c r="M641" s="1">
        <v>13.02</v>
      </c>
      <c r="N641" s="1">
        <v>2.9999999999999997E-4</v>
      </c>
      <c r="O641" s="1">
        <v>0.55400000000000005</v>
      </c>
      <c r="P641" s="1">
        <v>4.0299999999999997E-5</v>
      </c>
      <c r="Q641" s="1">
        <v>0.83356483215404498</v>
      </c>
      <c r="R641" s="1">
        <v>5.2040124341677499E-2</v>
      </c>
    </row>
    <row r="642" spans="1:18" s="5" customFormat="1" x14ac:dyDescent="0.25">
      <c r="A642" s="2">
        <v>2015</v>
      </c>
      <c r="B642" s="2">
        <v>1981</v>
      </c>
      <c r="C642" s="3" t="s">
        <v>17</v>
      </c>
      <c r="D642" s="4">
        <v>42396</v>
      </c>
      <c r="E642" s="2">
        <v>5582</v>
      </c>
      <c r="F642" s="3" t="s">
        <v>2</v>
      </c>
      <c r="G642" s="3" t="s">
        <v>1</v>
      </c>
      <c r="H642" s="3" t="s">
        <v>28</v>
      </c>
      <c r="I642" s="2">
        <v>2015</v>
      </c>
      <c r="J642" s="2">
        <v>500</v>
      </c>
      <c r="K642" s="2">
        <v>125</v>
      </c>
      <c r="L642" s="2">
        <v>0.7</v>
      </c>
      <c r="M642" s="1">
        <v>2.15</v>
      </c>
      <c r="N642" s="1">
        <v>2.6999999999999999E-5</v>
      </c>
      <c r="O642" s="1">
        <v>8.9999999999999993E-3</v>
      </c>
      <c r="P642" s="1">
        <v>3.9999999999999998E-7</v>
      </c>
      <c r="Q642" s="1">
        <v>0.10693962469702099</v>
      </c>
      <c r="R642" s="1">
        <v>4.8225306008665698E-4</v>
      </c>
    </row>
    <row r="643" spans="1:18" s="5" customFormat="1" x14ac:dyDescent="0.25">
      <c r="A643" s="2">
        <v>2015</v>
      </c>
      <c r="B643" s="2">
        <v>1982</v>
      </c>
      <c r="C643" s="3" t="s">
        <v>17</v>
      </c>
      <c r="D643" s="4">
        <v>42396</v>
      </c>
      <c r="E643" s="2">
        <v>5579</v>
      </c>
      <c r="F643" s="3" t="s">
        <v>5</v>
      </c>
      <c r="G643" s="3" t="s">
        <v>1</v>
      </c>
      <c r="H643" s="3" t="s">
        <v>4</v>
      </c>
      <c r="I643" s="2">
        <v>1947</v>
      </c>
      <c r="J643" s="2">
        <v>450</v>
      </c>
      <c r="K643" s="2">
        <v>113</v>
      </c>
      <c r="L643" s="2">
        <v>0.7</v>
      </c>
      <c r="M643" s="1">
        <v>12.09</v>
      </c>
      <c r="N643" s="1">
        <v>2.7999999999999998E-4</v>
      </c>
      <c r="O643" s="1">
        <v>0.60499999999999998</v>
      </c>
      <c r="P643" s="1">
        <v>4.3999999999999999E-5</v>
      </c>
      <c r="Q643" s="1">
        <v>0.60619791585127003</v>
      </c>
      <c r="R643" s="1">
        <v>4.4454514042008099E-2</v>
      </c>
    </row>
    <row r="644" spans="1:18" s="5" customFormat="1" x14ac:dyDescent="0.25">
      <c r="A644" s="2">
        <v>2015</v>
      </c>
      <c r="B644" s="2">
        <v>1982</v>
      </c>
      <c r="C644" s="3" t="s">
        <v>17</v>
      </c>
      <c r="D644" s="4">
        <v>42396</v>
      </c>
      <c r="E644" s="2">
        <v>5580</v>
      </c>
      <c r="F644" s="3" t="s">
        <v>2</v>
      </c>
      <c r="G644" s="3" t="s">
        <v>1</v>
      </c>
      <c r="H644" s="3" t="s">
        <v>28</v>
      </c>
      <c r="I644" s="2">
        <v>2014</v>
      </c>
      <c r="J644" s="2">
        <v>450</v>
      </c>
      <c r="K644" s="2">
        <v>115</v>
      </c>
      <c r="L644" s="2">
        <v>0.7</v>
      </c>
      <c r="M644" s="1">
        <v>2.15</v>
      </c>
      <c r="N644" s="1">
        <v>2.6999999999999999E-5</v>
      </c>
      <c r="O644" s="1">
        <v>8.9999999999999993E-3</v>
      </c>
      <c r="P644" s="1">
        <v>3.9999999999999998E-7</v>
      </c>
      <c r="Q644" s="1">
        <v>8.8276478003269002E-2</v>
      </c>
      <c r="R644" s="1">
        <v>3.95312478217535E-4</v>
      </c>
    </row>
    <row r="645" spans="1:18" s="5" customFormat="1" x14ac:dyDescent="0.25">
      <c r="A645" s="2">
        <v>2014</v>
      </c>
      <c r="B645" s="2">
        <v>1983</v>
      </c>
      <c r="C645" s="3" t="s">
        <v>17</v>
      </c>
      <c r="D645" s="4">
        <v>42416</v>
      </c>
      <c r="E645" s="2">
        <v>5589</v>
      </c>
      <c r="F645" s="3" t="s">
        <v>5</v>
      </c>
      <c r="G645" s="3" t="s">
        <v>1</v>
      </c>
      <c r="H645" s="3" t="s">
        <v>4</v>
      </c>
      <c r="I645" s="2">
        <v>1967</v>
      </c>
      <c r="J645" s="2">
        <v>500</v>
      </c>
      <c r="K645" s="2">
        <v>113</v>
      </c>
      <c r="L645" s="2">
        <v>0.7</v>
      </c>
      <c r="M645" s="1">
        <v>12.09</v>
      </c>
      <c r="N645" s="1">
        <v>2.7999999999999998E-4</v>
      </c>
      <c r="O645" s="1">
        <v>0.60499999999999998</v>
      </c>
      <c r="P645" s="1">
        <v>4.3999999999999999E-5</v>
      </c>
      <c r="Q645" s="1">
        <v>0.67355323983474402</v>
      </c>
      <c r="R645" s="1">
        <v>4.9393904491120098E-2</v>
      </c>
    </row>
    <row r="646" spans="1:18" s="5" customFormat="1" x14ac:dyDescent="0.25">
      <c r="A646" s="2">
        <v>2014</v>
      </c>
      <c r="B646" s="2">
        <v>1983</v>
      </c>
      <c r="C646" s="3" t="s">
        <v>17</v>
      </c>
      <c r="D646" s="4">
        <v>42416</v>
      </c>
      <c r="E646" s="2">
        <v>5590</v>
      </c>
      <c r="F646" s="3" t="s">
        <v>2</v>
      </c>
      <c r="G646" s="3" t="s">
        <v>1</v>
      </c>
      <c r="H646" s="3" t="s">
        <v>0</v>
      </c>
      <c r="I646" s="2">
        <v>2015</v>
      </c>
      <c r="J646" s="2">
        <v>500</v>
      </c>
      <c r="K646" s="2">
        <v>125</v>
      </c>
      <c r="L646" s="2">
        <v>0.7</v>
      </c>
      <c r="M646" s="1">
        <v>0.26</v>
      </c>
      <c r="N646" s="1">
        <v>3.9999999999999998E-6</v>
      </c>
      <c r="O646" s="1">
        <v>8.9999999999999993E-3</v>
      </c>
      <c r="P646" s="1">
        <v>3.9999999999999998E-7</v>
      </c>
      <c r="Q646" s="1">
        <v>1.3020832650459901E-2</v>
      </c>
      <c r="R646" s="1">
        <v>4.8225306008665698E-4</v>
      </c>
    </row>
    <row r="647" spans="1:18" s="5" customFormat="1" x14ac:dyDescent="0.25">
      <c r="A647" s="2">
        <v>2015</v>
      </c>
      <c r="B647" s="2">
        <v>1984</v>
      </c>
      <c r="C647" s="3" t="s">
        <v>17</v>
      </c>
      <c r="D647" s="4">
        <v>42411</v>
      </c>
      <c r="E647" s="2">
        <v>5587</v>
      </c>
      <c r="F647" s="3" t="s">
        <v>5</v>
      </c>
      <c r="G647" s="3" t="s">
        <v>34</v>
      </c>
      <c r="H647" s="3" t="s">
        <v>4</v>
      </c>
      <c r="I647" s="2">
        <v>1985</v>
      </c>
      <c r="J647" s="2">
        <v>800</v>
      </c>
      <c r="K647" s="2">
        <v>153</v>
      </c>
      <c r="L647" s="2">
        <v>0.51</v>
      </c>
      <c r="M647" s="1">
        <v>10.23</v>
      </c>
      <c r="N647" s="1">
        <v>2.4000000000000001E-4</v>
      </c>
      <c r="O647" s="1">
        <v>0.39600000000000002</v>
      </c>
      <c r="P647" s="1">
        <v>2.8799999999999999E-5</v>
      </c>
      <c r="Q647" s="1">
        <v>0.90209280376944401</v>
      </c>
      <c r="R647" s="1">
        <v>5.1029141094447998E-2</v>
      </c>
    </row>
    <row r="648" spans="1:18" s="5" customFormat="1" x14ac:dyDescent="0.25">
      <c r="A648" s="2">
        <v>2015</v>
      </c>
      <c r="B648" s="2">
        <v>1984</v>
      </c>
      <c r="C648" s="3" t="s">
        <v>17</v>
      </c>
      <c r="D648" s="4">
        <v>42411</v>
      </c>
      <c r="E648" s="2">
        <v>5588</v>
      </c>
      <c r="F648" s="3" t="s">
        <v>2</v>
      </c>
      <c r="G648" s="3" t="s">
        <v>34</v>
      </c>
      <c r="H648" s="3" t="s">
        <v>13</v>
      </c>
      <c r="I648" s="2">
        <v>2015</v>
      </c>
      <c r="J648" s="2">
        <v>800</v>
      </c>
      <c r="K648" s="2">
        <v>173</v>
      </c>
      <c r="L648" s="2">
        <v>0.51</v>
      </c>
      <c r="M648" s="1">
        <v>2.3199999999999998</v>
      </c>
      <c r="N648" s="1">
        <v>3.0000000000000001E-5</v>
      </c>
      <c r="O648" s="1">
        <v>0.112</v>
      </c>
      <c r="P648" s="1">
        <v>7.9999999999999996E-6</v>
      </c>
      <c r="Q648" s="1">
        <v>0.189842319062519</v>
      </c>
      <c r="R648" s="1">
        <v>1.12038095769926E-2</v>
      </c>
    </row>
    <row r="649" spans="1:18" s="5" customFormat="1" x14ac:dyDescent="0.25">
      <c r="A649" s="2">
        <v>2015</v>
      </c>
      <c r="B649" s="2">
        <v>1985</v>
      </c>
      <c r="C649" s="3" t="s">
        <v>17</v>
      </c>
      <c r="D649" s="4">
        <v>42411</v>
      </c>
      <c r="E649" s="2">
        <v>5585</v>
      </c>
      <c r="F649" s="3" t="s">
        <v>5</v>
      </c>
      <c r="G649" s="3" t="s">
        <v>1</v>
      </c>
      <c r="H649" s="3" t="s">
        <v>4</v>
      </c>
      <c r="I649" s="2">
        <v>1975</v>
      </c>
      <c r="J649" s="2">
        <v>250</v>
      </c>
      <c r="K649" s="2">
        <v>74</v>
      </c>
      <c r="L649" s="2">
        <v>0.7</v>
      </c>
      <c r="M649" s="1">
        <v>12.09</v>
      </c>
      <c r="N649" s="1">
        <v>2.7999999999999998E-4</v>
      </c>
      <c r="O649" s="1">
        <v>0.60499999999999998</v>
      </c>
      <c r="P649" s="1">
        <v>4.3999999999999999E-5</v>
      </c>
      <c r="Q649" s="1">
        <v>0.217546295970628</v>
      </c>
      <c r="R649" s="1">
        <v>1.5702160553877201E-2</v>
      </c>
    </row>
    <row r="650" spans="1:18" s="5" customFormat="1" x14ac:dyDescent="0.25">
      <c r="A650" s="2">
        <v>2015</v>
      </c>
      <c r="B650" s="2">
        <v>1985</v>
      </c>
      <c r="C650" s="3" t="s">
        <v>17</v>
      </c>
      <c r="D650" s="4">
        <v>42411</v>
      </c>
      <c r="E650" s="2">
        <v>5586</v>
      </c>
      <c r="F650" s="3" t="s">
        <v>2</v>
      </c>
      <c r="G650" s="3" t="s">
        <v>1</v>
      </c>
      <c r="H650" s="3" t="s">
        <v>0</v>
      </c>
      <c r="I650" s="2">
        <v>2015</v>
      </c>
      <c r="J650" s="2">
        <v>250</v>
      </c>
      <c r="K650" s="2">
        <v>84</v>
      </c>
      <c r="L650" s="2">
        <v>0.7</v>
      </c>
      <c r="M650" s="1">
        <v>0.26</v>
      </c>
      <c r="N650" s="1">
        <v>3.4999999999999999E-6</v>
      </c>
      <c r="O650" s="1">
        <v>8.9999999999999993E-3</v>
      </c>
      <c r="P650" s="1">
        <v>8.9999999999999996E-7</v>
      </c>
      <c r="Q650" s="1">
        <v>4.2838539401548704E-3</v>
      </c>
      <c r="R650" s="1">
        <v>1.6406249042166701E-4</v>
      </c>
    </row>
    <row r="651" spans="1:18" s="5" customFormat="1" x14ac:dyDescent="0.25">
      <c r="A651" s="2">
        <v>2015</v>
      </c>
      <c r="B651" s="2">
        <v>1992</v>
      </c>
      <c r="C651" s="3" t="s">
        <v>7</v>
      </c>
      <c r="D651" s="4">
        <v>42403</v>
      </c>
      <c r="E651" s="2">
        <v>5617</v>
      </c>
      <c r="F651" s="3" t="s">
        <v>5</v>
      </c>
      <c r="G651" s="3" t="s">
        <v>1</v>
      </c>
      <c r="H651" s="3" t="s">
        <v>4</v>
      </c>
      <c r="I651" s="2">
        <v>1969</v>
      </c>
      <c r="J651" s="2">
        <v>300</v>
      </c>
      <c r="K651" s="2">
        <v>122</v>
      </c>
      <c r="L651" s="2">
        <v>0.7</v>
      </c>
      <c r="M651" s="1">
        <v>13.02</v>
      </c>
      <c r="N651" s="1">
        <v>2.9999999999999997E-4</v>
      </c>
      <c r="O651" s="1">
        <v>0.55400000000000005</v>
      </c>
      <c r="P651" s="1">
        <v>4.0299999999999997E-5</v>
      </c>
      <c r="Q651" s="1">
        <v>0.46936112087443099</v>
      </c>
      <c r="R651" s="1">
        <v>2.93025930908523E-2</v>
      </c>
    </row>
    <row r="652" spans="1:18" s="5" customFormat="1" x14ac:dyDescent="0.25">
      <c r="A652" s="2">
        <v>2015</v>
      </c>
      <c r="B652" s="2">
        <v>1992</v>
      </c>
      <c r="C652" s="3" t="s">
        <v>7</v>
      </c>
      <c r="D652" s="4">
        <v>42403</v>
      </c>
      <c r="E652" s="2">
        <v>5618</v>
      </c>
      <c r="F652" s="3" t="s">
        <v>2</v>
      </c>
      <c r="G652" s="3" t="s">
        <v>1</v>
      </c>
      <c r="H652" s="3" t="s">
        <v>28</v>
      </c>
      <c r="I652" s="2">
        <v>2014</v>
      </c>
      <c r="J652" s="2">
        <v>300</v>
      </c>
      <c r="K652" s="2">
        <v>115</v>
      </c>
      <c r="L652" s="2">
        <v>0.7</v>
      </c>
      <c r="M652" s="1">
        <v>2.15</v>
      </c>
      <c r="N652" s="1">
        <v>2.6999999999999999E-5</v>
      </c>
      <c r="O652" s="1">
        <v>8.9999999999999993E-3</v>
      </c>
      <c r="P652" s="1">
        <v>3.9999999999999998E-7</v>
      </c>
      <c r="Q652" s="1">
        <v>5.83119228437841E-2</v>
      </c>
      <c r="R652" s="1">
        <v>2.5555554107658802E-4</v>
      </c>
    </row>
    <row r="653" spans="1:18" s="5" customFormat="1" x14ac:dyDescent="0.25">
      <c r="A653" s="2">
        <v>2015</v>
      </c>
      <c r="B653" s="2">
        <v>1993</v>
      </c>
      <c r="C653" s="3" t="s">
        <v>10</v>
      </c>
      <c r="D653" s="4">
        <v>42397</v>
      </c>
      <c r="E653" s="2">
        <v>5615</v>
      </c>
      <c r="F653" s="3" t="s">
        <v>5</v>
      </c>
      <c r="G653" s="3" t="s">
        <v>1</v>
      </c>
      <c r="H653" s="3" t="s">
        <v>4</v>
      </c>
      <c r="I653" s="2">
        <v>1966</v>
      </c>
      <c r="J653" s="2">
        <v>150</v>
      </c>
      <c r="K653" s="2">
        <v>62</v>
      </c>
      <c r="L653" s="2">
        <v>0.7</v>
      </c>
      <c r="M653" s="1">
        <v>12.09</v>
      </c>
      <c r="N653" s="1">
        <v>2.7999999999999998E-4</v>
      </c>
      <c r="O653" s="1">
        <v>0.60499999999999998</v>
      </c>
      <c r="P653" s="1">
        <v>4.3999999999999999E-5</v>
      </c>
      <c r="Q653" s="1">
        <v>0.103031944219469</v>
      </c>
      <c r="R653" s="1">
        <v>6.8989352245420604E-3</v>
      </c>
    </row>
    <row r="654" spans="1:18" s="5" customFormat="1" x14ac:dyDescent="0.25">
      <c r="A654" s="2">
        <v>2015</v>
      </c>
      <c r="B654" s="2">
        <v>1993</v>
      </c>
      <c r="C654" s="3" t="s">
        <v>10</v>
      </c>
      <c r="D654" s="4">
        <v>42397</v>
      </c>
      <c r="E654" s="2">
        <v>5616</v>
      </c>
      <c r="F654" s="3" t="s">
        <v>2</v>
      </c>
      <c r="G654" s="3" t="s">
        <v>1</v>
      </c>
      <c r="H654" s="3" t="s">
        <v>0</v>
      </c>
      <c r="I654" s="2">
        <v>2015</v>
      </c>
      <c r="J654" s="2">
        <v>150</v>
      </c>
      <c r="K654" s="2">
        <v>72</v>
      </c>
      <c r="L654" s="2">
        <v>0.7</v>
      </c>
      <c r="M654" s="1">
        <v>2.74</v>
      </c>
      <c r="N654" s="1">
        <v>3.6000000000000001E-5</v>
      </c>
      <c r="O654" s="1">
        <v>8.9999999999999993E-3</v>
      </c>
      <c r="P654" s="1">
        <v>8.9999999999999996E-7</v>
      </c>
      <c r="Q654" s="1">
        <v>2.3058333028083602E-2</v>
      </c>
      <c r="R654" s="1">
        <v>8.0624995242069305E-5</v>
      </c>
    </row>
    <row r="655" spans="1:18" s="5" customFormat="1" x14ac:dyDescent="0.25">
      <c r="A655" s="2">
        <v>2015</v>
      </c>
      <c r="B655" s="2">
        <v>1994</v>
      </c>
      <c r="C655" s="3" t="s">
        <v>10</v>
      </c>
      <c r="D655" s="4">
        <v>42403</v>
      </c>
      <c r="E655" s="2">
        <v>5613</v>
      </c>
      <c r="F655" s="3" t="s">
        <v>5</v>
      </c>
      <c r="G655" s="3" t="s">
        <v>1</v>
      </c>
      <c r="H655" s="3" t="s">
        <v>4</v>
      </c>
      <c r="I655" s="2">
        <v>1979</v>
      </c>
      <c r="J655" s="2">
        <v>375</v>
      </c>
      <c r="K655" s="2">
        <v>72</v>
      </c>
      <c r="L655" s="2">
        <v>0.7</v>
      </c>
      <c r="M655" s="1">
        <v>12.09</v>
      </c>
      <c r="N655" s="1">
        <v>2.7999999999999998E-4</v>
      </c>
      <c r="O655" s="1">
        <v>0.60499999999999998</v>
      </c>
      <c r="P655" s="1">
        <v>4.3999999999999999E-5</v>
      </c>
      <c r="Q655" s="1">
        <v>0.32187499956704602</v>
      </c>
      <c r="R655" s="1">
        <v>2.3604166747968901E-2</v>
      </c>
    </row>
    <row r="656" spans="1:18" s="5" customFormat="1" x14ac:dyDescent="0.25">
      <c r="A656" s="2">
        <v>2015</v>
      </c>
      <c r="B656" s="2">
        <v>1994</v>
      </c>
      <c r="C656" s="3" t="s">
        <v>10</v>
      </c>
      <c r="D656" s="4">
        <v>42403</v>
      </c>
      <c r="E656" s="2">
        <v>5614</v>
      </c>
      <c r="F656" s="3" t="s">
        <v>2</v>
      </c>
      <c r="G656" s="3" t="s">
        <v>1</v>
      </c>
      <c r="H656" s="3" t="s">
        <v>0</v>
      </c>
      <c r="I656" s="2">
        <v>2015</v>
      </c>
      <c r="J656" s="2">
        <v>375</v>
      </c>
      <c r="K656" s="2">
        <v>85</v>
      </c>
      <c r="L656" s="2">
        <v>0.7</v>
      </c>
      <c r="M656" s="1">
        <v>2.74</v>
      </c>
      <c r="N656" s="1">
        <v>3.6000000000000001E-5</v>
      </c>
      <c r="O656" s="1">
        <v>0.112</v>
      </c>
      <c r="P656" s="1">
        <v>7.9999999999999996E-6</v>
      </c>
      <c r="Q656" s="1">
        <v>6.9050201663654803E-2</v>
      </c>
      <c r="R656" s="1">
        <v>3.1235532716418E-3</v>
      </c>
    </row>
    <row r="657" spans="1:18" s="5" customFormat="1" x14ac:dyDescent="0.25">
      <c r="A657" s="2">
        <v>2015</v>
      </c>
      <c r="B657" s="2">
        <v>1995</v>
      </c>
      <c r="C657" s="3" t="s">
        <v>10</v>
      </c>
      <c r="D657" s="4">
        <v>42401</v>
      </c>
      <c r="E657" s="2">
        <v>5611</v>
      </c>
      <c r="F657" s="3" t="s">
        <v>5</v>
      </c>
      <c r="G657" s="3" t="s">
        <v>1</v>
      </c>
      <c r="H657" s="3" t="s">
        <v>4</v>
      </c>
      <c r="I657" s="2">
        <v>1996</v>
      </c>
      <c r="J657" s="2">
        <v>2000</v>
      </c>
      <c r="K657" s="2">
        <v>95</v>
      </c>
      <c r="L657" s="2">
        <v>0.7</v>
      </c>
      <c r="M657" s="1">
        <v>8.17</v>
      </c>
      <c r="N657" s="1">
        <v>1.9000000000000001E-4</v>
      </c>
      <c r="O657" s="1">
        <v>0.47899999999999998</v>
      </c>
      <c r="P657" s="1">
        <v>3.6100000000000003E-5</v>
      </c>
      <c r="Q657" s="1">
        <v>1.53202160078951</v>
      </c>
      <c r="R657" s="1">
        <v>0.13373301990807099</v>
      </c>
    </row>
    <row r="658" spans="1:18" s="5" customFormat="1" x14ac:dyDescent="0.25">
      <c r="A658" s="2">
        <v>2015</v>
      </c>
      <c r="B658" s="2">
        <v>1995</v>
      </c>
      <c r="C658" s="3" t="s">
        <v>10</v>
      </c>
      <c r="D658" s="4">
        <v>42401</v>
      </c>
      <c r="E658" s="2">
        <v>5612</v>
      </c>
      <c r="F658" s="3" t="s">
        <v>2</v>
      </c>
      <c r="G658" s="3" t="s">
        <v>1</v>
      </c>
      <c r="H658" s="3" t="s">
        <v>13</v>
      </c>
      <c r="I658" s="2">
        <v>2015</v>
      </c>
      <c r="J658" s="2">
        <v>2000</v>
      </c>
      <c r="K658" s="2">
        <v>115</v>
      </c>
      <c r="L658" s="2">
        <v>0.7</v>
      </c>
      <c r="M658" s="1">
        <v>2.3199999999999998</v>
      </c>
      <c r="N658" s="1">
        <v>3.0000000000000001E-5</v>
      </c>
      <c r="O658" s="1">
        <v>0.112</v>
      </c>
      <c r="P658" s="1">
        <v>7.9999999999999996E-6</v>
      </c>
      <c r="Q658" s="1">
        <v>0.46496911469177499</v>
      </c>
      <c r="R658" s="1">
        <v>3.4074074071473802E-2</v>
      </c>
    </row>
    <row r="659" spans="1:18" s="5" customFormat="1" x14ac:dyDescent="0.25">
      <c r="A659" s="2">
        <v>2015</v>
      </c>
      <c r="B659" s="2">
        <v>1996</v>
      </c>
      <c r="C659" s="3" t="s">
        <v>10</v>
      </c>
      <c r="D659" s="4">
        <v>42405</v>
      </c>
      <c r="E659" s="2">
        <v>5609</v>
      </c>
      <c r="F659" s="3" t="s">
        <v>5</v>
      </c>
      <c r="G659" s="3" t="s">
        <v>1</v>
      </c>
      <c r="H659" s="3" t="s">
        <v>4</v>
      </c>
      <c r="I659" s="2">
        <v>1969</v>
      </c>
      <c r="J659" s="2">
        <v>150</v>
      </c>
      <c r="K659" s="2">
        <v>77</v>
      </c>
      <c r="L659" s="2">
        <v>0.7</v>
      </c>
      <c r="M659" s="1">
        <v>12.09</v>
      </c>
      <c r="N659" s="1">
        <v>2.7999999999999998E-4</v>
      </c>
      <c r="O659" s="1">
        <v>0.60499999999999998</v>
      </c>
      <c r="P659" s="1">
        <v>4.3999999999999999E-5</v>
      </c>
      <c r="Q659" s="1">
        <v>0.12683611082083801</v>
      </c>
      <c r="R659" s="1">
        <v>8.3915741245796302E-3</v>
      </c>
    </row>
    <row r="660" spans="1:18" s="5" customFormat="1" x14ac:dyDescent="0.25">
      <c r="A660" s="2">
        <v>2015</v>
      </c>
      <c r="B660" s="2">
        <v>1996</v>
      </c>
      <c r="C660" s="3" t="s">
        <v>10</v>
      </c>
      <c r="D660" s="4">
        <v>42405</v>
      </c>
      <c r="E660" s="2">
        <v>5610</v>
      </c>
      <c r="F660" s="3" t="s">
        <v>2</v>
      </c>
      <c r="G660" s="3" t="s">
        <v>1</v>
      </c>
      <c r="H660" s="3" t="s">
        <v>0</v>
      </c>
      <c r="I660" s="2">
        <v>2015</v>
      </c>
      <c r="J660" s="2">
        <v>150</v>
      </c>
      <c r="K660" s="2">
        <v>85</v>
      </c>
      <c r="L660" s="2">
        <v>0.7</v>
      </c>
      <c r="M660" s="1">
        <v>2.74</v>
      </c>
      <c r="N660" s="1">
        <v>3.6000000000000001E-5</v>
      </c>
      <c r="O660" s="1">
        <v>0.112</v>
      </c>
      <c r="P660" s="1">
        <v>7.9999999999999996E-6</v>
      </c>
      <c r="Q660" s="1">
        <v>2.7221643158154198E-2</v>
      </c>
      <c r="R660" s="1">
        <v>1.1608796437214599E-3</v>
      </c>
    </row>
    <row r="661" spans="1:18" s="5" customFormat="1" x14ac:dyDescent="0.25">
      <c r="A661" s="2">
        <v>2014</v>
      </c>
      <c r="B661" s="2">
        <v>1997</v>
      </c>
      <c r="C661" s="3" t="s">
        <v>10</v>
      </c>
      <c r="D661" s="4">
        <v>42409</v>
      </c>
      <c r="E661" s="2">
        <v>5607</v>
      </c>
      <c r="F661" s="3" t="s">
        <v>5</v>
      </c>
      <c r="G661" s="3" t="s">
        <v>1</v>
      </c>
      <c r="H661" s="3" t="s">
        <v>4</v>
      </c>
      <c r="I661" s="2">
        <v>1991</v>
      </c>
      <c r="J661" s="2">
        <v>500</v>
      </c>
      <c r="K661" s="2">
        <v>137</v>
      </c>
      <c r="L661" s="2">
        <v>0.7</v>
      </c>
      <c r="M661" s="1">
        <v>7.6</v>
      </c>
      <c r="N661" s="1">
        <v>1.8000000000000001E-4</v>
      </c>
      <c r="O661" s="1">
        <v>0.27400000000000002</v>
      </c>
      <c r="P661" s="1">
        <v>1.9899999999999999E-5</v>
      </c>
      <c r="Q661" s="1">
        <v>0.51586418543586099</v>
      </c>
      <c r="R661" s="1">
        <v>2.7104011654726701E-2</v>
      </c>
    </row>
    <row r="662" spans="1:18" s="5" customFormat="1" x14ac:dyDescent="0.25">
      <c r="A662" s="2">
        <v>2014</v>
      </c>
      <c r="B662" s="2">
        <v>1997</v>
      </c>
      <c r="C662" s="3" t="s">
        <v>10</v>
      </c>
      <c r="D662" s="4">
        <v>42409</v>
      </c>
      <c r="E662" s="2">
        <v>5608</v>
      </c>
      <c r="F662" s="3" t="s">
        <v>2</v>
      </c>
      <c r="G662" s="3" t="s">
        <v>1</v>
      </c>
      <c r="H662" s="3" t="s">
        <v>28</v>
      </c>
      <c r="I662" s="2">
        <v>2012</v>
      </c>
      <c r="J662" s="2">
        <v>500</v>
      </c>
      <c r="K662" s="2">
        <v>122</v>
      </c>
      <c r="L662" s="2">
        <v>0.7</v>
      </c>
      <c r="M662" s="1">
        <v>2.15</v>
      </c>
      <c r="N662" s="1">
        <v>2.6999999999999999E-5</v>
      </c>
      <c r="O662" s="1">
        <v>8.9999999999999993E-3</v>
      </c>
      <c r="P662" s="1">
        <v>3.9999999999999998E-7</v>
      </c>
      <c r="Q662" s="1">
        <v>0.104373073704292</v>
      </c>
      <c r="R662" s="1">
        <v>4.7067898664457798E-4</v>
      </c>
    </row>
    <row r="663" spans="1:18" s="5" customFormat="1" x14ac:dyDescent="0.25">
      <c r="A663" s="2">
        <v>2014</v>
      </c>
      <c r="B663" s="2">
        <v>1998</v>
      </c>
      <c r="C663" s="3" t="s">
        <v>11</v>
      </c>
      <c r="D663" s="4">
        <v>42361</v>
      </c>
      <c r="E663" s="2">
        <v>5605</v>
      </c>
      <c r="F663" s="3" t="s">
        <v>5</v>
      </c>
      <c r="G663" s="3" t="s">
        <v>1</v>
      </c>
      <c r="H663" s="3" t="s">
        <v>4</v>
      </c>
      <c r="I663" s="2">
        <v>1985</v>
      </c>
      <c r="J663" s="2">
        <v>1500</v>
      </c>
      <c r="K663" s="2">
        <v>108</v>
      </c>
      <c r="L663" s="2">
        <v>0.7</v>
      </c>
      <c r="M663" s="1">
        <v>12.09</v>
      </c>
      <c r="N663" s="1">
        <v>2.7999999999999998E-4</v>
      </c>
      <c r="O663" s="1">
        <v>0.60499999999999998</v>
      </c>
      <c r="P663" s="1">
        <v>4.3999999999999999E-5</v>
      </c>
      <c r="Q663" s="1">
        <v>1.9312499974022701</v>
      </c>
      <c r="R663" s="1">
        <v>0.14162500048781301</v>
      </c>
    </row>
    <row r="664" spans="1:18" s="5" customFormat="1" x14ac:dyDescent="0.25">
      <c r="A664" s="2">
        <v>2014</v>
      </c>
      <c r="B664" s="2">
        <v>1998</v>
      </c>
      <c r="C664" s="3" t="s">
        <v>11</v>
      </c>
      <c r="D664" s="4">
        <v>42361</v>
      </c>
      <c r="E664" s="2">
        <v>5606</v>
      </c>
      <c r="F664" s="3" t="s">
        <v>2</v>
      </c>
      <c r="G664" s="3" t="s">
        <v>1</v>
      </c>
      <c r="H664" s="3" t="s">
        <v>28</v>
      </c>
      <c r="I664" s="2">
        <v>2014</v>
      </c>
      <c r="J664" s="2">
        <v>1500</v>
      </c>
      <c r="K664" s="2">
        <v>111</v>
      </c>
      <c r="L664" s="2">
        <v>0.7</v>
      </c>
      <c r="M664" s="1">
        <v>2.15</v>
      </c>
      <c r="N664" s="1">
        <v>2.6999999999999999E-5</v>
      </c>
      <c r="O664" s="1">
        <v>8.9999999999999993E-3</v>
      </c>
      <c r="P664" s="1">
        <v>3.9999999999999998E-7</v>
      </c>
      <c r="Q664" s="1">
        <v>0.30223090992674101</v>
      </c>
      <c r="R664" s="1">
        <v>1.5416665951422401E-3</v>
      </c>
    </row>
    <row r="665" spans="1:18" s="5" customFormat="1" x14ac:dyDescent="0.25">
      <c r="A665" s="2">
        <v>2015</v>
      </c>
      <c r="B665" s="2">
        <v>1999</v>
      </c>
      <c r="C665" s="3" t="s">
        <v>11</v>
      </c>
      <c r="D665" s="4">
        <v>42310</v>
      </c>
      <c r="E665" s="2">
        <v>5603</v>
      </c>
      <c r="F665" s="3" t="s">
        <v>5</v>
      </c>
      <c r="G665" s="3" t="s">
        <v>1</v>
      </c>
      <c r="H665" s="3" t="s">
        <v>4</v>
      </c>
      <c r="I665" s="2">
        <v>1982</v>
      </c>
      <c r="J665" s="2">
        <v>400</v>
      </c>
      <c r="K665" s="2">
        <v>92</v>
      </c>
      <c r="L665" s="2">
        <v>0.7</v>
      </c>
      <c r="M665" s="1">
        <v>12.09</v>
      </c>
      <c r="N665" s="1">
        <v>2.7999999999999998E-4</v>
      </c>
      <c r="O665" s="1">
        <v>0.60499999999999998</v>
      </c>
      <c r="P665" s="1">
        <v>4.3999999999999999E-5</v>
      </c>
      <c r="Q665" s="1">
        <v>0.43870370311360302</v>
      </c>
      <c r="R665" s="1">
        <v>3.21716050490835E-2</v>
      </c>
    </row>
    <row r="666" spans="1:18" s="5" customFormat="1" x14ac:dyDescent="0.25">
      <c r="A666" s="2">
        <v>2015</v>
      </c>
      <c r="B666" s="2">
        <v>1999</v>
      </c>
      <c r="C666" s="3" t="s">
        <v>11</v>
      </c>
      <c r="D666" s="4">
        <v>42310</v>
      </c>
      <c r="E666" s="2">
        <v>5604</v>
      </c>
      <c r="F666" s="3" t="s">
        <v>2</v>
      </c>
      <c r="G666" s="3" t="s">
        <v>1</v>
      </c>
      <c r="H666" s="3" t="s">
        <v>0</v>
      </c>
      <c r="I666" s="2">
        <v>2015</v>
      </c>
      <c r="J666" s="2">
        <v>400</v>
      </c>
      <c r="K666" s="2">
        <v>115</v>
      </c>
      <c r="L666" s="2">
        <v>0.7</v>
      </c>
      <c r="M666" s="1">
        <v>2.3199999999999998</v>
      </c>
      <c r="N666" s="1">
        <v>3.0000000000000001E-5</v>
      </c>
      <c r="O666" s="1">
        <v>0.112</v>
      </c>
      <c r="P666" s="1">
        <v>7.9999999999999996E-6</v>
      </c>
      <c r="Q666" s="1">
        <v>8.4475304780101901E-2</v>
      </c>
      <c r="R666" s="1">
        <v>4.5432099204436097E-3</v>
      </c>
    </row>
    <row r="667" spans="1:18" s="5" customFormat="1" x14ac:dyDescent="0.25">
      <c r="A667" s="2">
        <v>2015</v>
      </c>
      <c r="B667" s="2">
        <v>2000</v>
      </c>
      <c r="C667" s="3" t="s">
        <v>11</v>
      </c>
      <c r="D667" s="4">
        <v>42405</v>
      </c>
      <c r="E667" s="2">
        <v>5601</v>
      </c>
      <c r="F667" s="3" t="s">
        <v>5</v>
      </c>
      <c r="G667" s="3" t="s">
        <v>1</v>
      </c>
      <c r="H667" s="3" t="s">
        <v>8</v>
      </c>
      <c r="I667" s="2">
        <v>2002</v>
      </c>
      <c r="J667" s="2">
        <v>800</v>
      </c>
      <c r="K667" s="2">
        <v>90</v>
      </c>
      <c r="L667" s="2">
        <v>0.7</v>
      </c>
      <c r="M667" s="1">
        <v>6.54</v>
      </c>
      <c r="N667" s="1">
        <v>1.4999999999999999E-4</v>
      </c>
      <c r="O667" s="1">
        <v>0.55200000000000005</v>
      </c>
      <c r="P667" s="1">
        <v>4.0200000000000001E-5</v>
      </c>
      <c r="Q667" s="1">
        <v>0.46333332807328198</v>
      </c>
      <c r="R667" s="1">
        <v>5.74666652613866E-2</v>
      </c>
    </row>
    <row r="668" spans="1:18" s="5" customFormat="1" x14ac:dyDescent="0.25">
      <c r="A668" s="2">
        <v>2015</v>
      </c>
      <c r="B668" s="2">
        <v>2000</v>
      </c>
      <c r="C668" s="3" t="s">
        <v>11</v>
      </c>
      <c r="D668" s="4">
        <v>42405</v>
      </c>
      <c r="E668" s="2">
        <v>5602</v>
      </c>
      <c r="F668" s="3" t="s">
        <v>2</v>
      </c>
      <c r="G668" s="3" t="s">
        <v>1</v>
      </c>
      <c r="H668" s="3" t="s">
        <v>13</v>
      </c>
      <c r="I668" s="2">
        <v>2015</v>
      </c>
      <c r="J668" s="2">
        <v>800</v>
      </c>
      <c r="K668" s="2">
        <v>108</v>
      </c>
      <c r="L668" s="2">
        <v>0.7</v>
      </c>
      <c r="M668" s="1">
        <v>2.3199999999999998</v>
      </c>
      <c r="N668" s="1">
        <v>3.0000000000000001E-5</v>
      </c>
      <c r="O668" s="1">
        <v>0.112</v>
      </c>
      <c r="P668" s="1">
        <v>7.9999999999999996E-6</v>
      </c>
      <c r="Q668" s="1">
        <v>0.16266665924389301</v>
      </c>
      <c r="R668" s="1">
        <v>9.6000000615981095E-3</v>
      </c>
    </row>
    <row r="669" spans="1:18" s="5" customFormat="1" x14ac:dyDescent="0.25">
      <c r="A669" s="2">
        <v>2015</v>
      </c>
      <c r="B669" s="2">
        <v>2001</v>
      </c>
      <c r="C669" s="3" t="s">
        <v>11</v>
      </c>
      <c r="D669" s="4">
        <v>42405</v>
      </c>
      <c r="E669" s="2">
        <v>5599</v>
      </c>
      <c r="F669" s="3" t="s">
        <v>5</v>
      </c>
      <c r="G669" s="3" t="s">
        <v>1</v>
      </c>
      <c r="H669" s="3" t="s">
        <v>8</v>
      </c>
      <c r="I669" s="2">
        <v>2000</v>
      </c>
      <c r="J669" s="2">
        <v>800</v>
      </c>
      <c r="K669" s="2">
        <v>110</v>
      </c>
      <c r="L669" s="2">
        <v>0.7</v>
      </c>
      <c r="M669" s="1">
        <v>6.54</v>
      </c>
      <c r="N669" s="1">
        <v>1.4999999999999999E-4</v>
      </c>
      <c r="O669" s="1">
        <v>0.30399999999999999</v>
      </c>
      <c r="P669" s="1">
        <v>2.2099999999999998E-5</v>
      </c>
      <c r="Q669" s="1">
        <v>0.56629628986734504</v>
      </c>
      <c r="R669" s="1">
        <v>3.8649380672418299E-2</v>
      </c>
    </row>
    <row r="670" spans="1:18" s="5" customFormat="1" x14ac:dyDescent="0.25">
      <c r="A670" s="2">
        <v>2015</v>
      </c>
      <c r="B670" s="2">
        <v>2001</v>
      </c>
      <c r="C670" s="3" t="s">
        <v>11</v>
      </c>
      <c r="D670" s="4">
        <v>42405</v>
      </c>
      <c r="E670" s="2">
        <v>5600</v>
      </c>
      <c r="F670" s="3" t="s">
        <v>2</v>
      </c>
      <c r="G670" s="3" t="s">
        <v>1</v>
      </c>
      <c r="H670" s="3" t="s">
        <v>13</v>
      </c>
      <c r="I670" s="2">
        <v>2015</v>
      </c>
      <c r="J670" s="2">
        <v>800</v>
      </c>
      <c r="K670" s="2">
        <v>108</v>
      </c>
      <c r="L670" s="2">
        <v>0.7</v>
      </c>
      <c r="M670" s="1">
        <v>2.3199999999999998</v>
      </c>
      <c r="N670" s="1">
        <v>3.0000000000000001E-5</v>
      </c>
      <c r="O670" s="1">
        <v>0.112</v>
      </c>
      <c r="P670" s="1">
        <v>7.9999999999999996E-6</v>
      </c>
      <c r="Q670" s="1">
        <v>0.16266665924389301</v>
      </c>
      <c r="R670" s="1">
        <v>9.6000000615981095E-3</v>
      </c>
    </row>
    <row r="671" spans="1:18" s="5" customFormat="1" x14ac:dyDescent="0.25">
      <c r="A671" s="2">
        <v>2015</v>
      </c>
      <c r="B671" s="2">
        <v>2002</v>
      </c>
      <c r="C671" s="3" t="s">
        <v>11</v>
      </c>
      <c r="D671" s="4">
        <v>42405</v>
      </c>
      <c r="E671" s="2">
        <v>5597</v>
      </c>
      <c r="F671" s="3" t="s">
        <v>5</v>
      </c>
      <c r="G671" s="3" t="s">
        <v>1</v>
      </c>
      <c r="H671" s="3" t="s">
        <v>4</v>
      </c>
      <c r="I671" s="2">
        <v>1983</v>
      </c>
      <c r="J671" s="2">
        <v>1500</v>
      </c>
      <c r="K671" s="2">
        <v>300</v>
      </c>
      <c r="L671" s="2">
        <v>0.7</v>
      </c>
      <c r="M671" s="1">
        <v>10.23</v>
      </c>
      <c r="N671" s="1">
        <v>2.4000000000000001E-4</v>
      </c>
      <c r="O671" s="1">
        <v>0.39600000000000002</v>
      </c>
      <c r="P671" s="1">
        <v>2.8799999999999999E-5</v>
      </c>
      <c r="Q671" s="1">
        <v>4.5520830716039704</v>
      </c>
      <c r="R671" s="1">
        <v>0.25749999153512299</v>
      </c>
    </row>
    <row r="672" spans="1:18" s="5" customFormat="1" x14ac:dyDescent="0.25">
      <c r="A672" s="2">
        <v>2015</v>
      </c>
      <c r="B672" s="2">
        <v>2002</v>
      </c>
      <c r="C672" s="3" t="s">
        <v>11</v>
      </c>
      <c r="D672" s="4">
        <v>42405</v>
      </c>
      <c r="E672" s="2">
        <v>5598</v>
      </c>
      <c r="F672" s="3" t="s">
        <v>2</v>
      </c>
      <c r="G672" s="3" t="s">
        <v>1</v>
      </c>
      <c r="H672" s="3" t="s">
        <v>0</v>
      </c>
      <c r="I672" s="2">
        <v>2015</v>
      </c>
      <c r="J672" s="2">
        <v>1500</v>
      </c>
      <c r="K672" s="2">
        <v>370</v>
      </c>
      <c r="L672" s="2">
        <v>0.7</v>
      </c>
      <c r="M672" s="1">
        <v>0.26</v>
      </c>
      <c r="N672" s="1">
        <v>3.5999999999999998E-6</v>
      </c>
      <c r="O672" s="1">
        <v>8.9999999999999993E-3</v>
      </c>
      <c r="P672" s="1">
        <v>2.9999999999999999E-7</v>
      </c>
      <c r="Q672" s="1">
        <v>0.122905086094205</v>
      </c>
      <c r="R672" s="1">
        <v>4.8177081194561502E-3</v>
      </c>
    </row>
    <row r="673" spans="1:18" s="5" customFormat="1" x14ac:dyDescent="0.25">
      <c r="A673" s="2">
        <v>2015</v>
      </c>
      <c r="B673" s="2">
        <v>2003</v>
      </c>
      <c r="C673" s="3" t="s">
        <v>11</v>
      </c>
      <c r="D673" s="4">
        <v>42394</v>
      </c>
      <c r="E673" s="2">
        <v>5595</v>
      </c>
      <c r="F673" s="3" t="s">
        <v>5</v>
      </c>
      <c r="G673" s="3" t="s">
        <v>1</v>
      </c>
      <c r="H673" s="3" t="s">
        <v>8</v>
      </c>
      <c r="I673" s="2">
        <v>2000</v>
      </c>
      <c r="J673" s="2">
        <v>1500</v>
      </c>
      <c r="K673" s="2">
        <v>110</v>
      </c>
      <c r="L673" s="2">
        <v>0.7</v>
      </c>
      <c r="M673" s="1">
        <v>6.54</v>
      </c>
      <c r="N673" s="1">
        <v>1.4999999999999999E-4</v>
      </c>
      <c r="O673" s="1">
        <v>0.30399999999999999</v>
      </c>
      <c r="P673" s="1">
        <v>2.2099999999999998E-5</v>
      </c>
      <c r="Q673" s="1">
        <v>1.0618055435012701</v>
      </c>
      <c r="R673" s="1">
        <v>7.2467588760784296E-2</v>
      </c>
    </row>
    <row r="674" spans="1:18" s="5" customFormat="1" x14ac:dyDescent="0.25">
      <c r="A674" s="2">
        <v>2015</v>
      </c>
      <c r="B674" s="2">
        <v>2003</v>
      </c>
      <c r="C674" s="3" t="s">
        <v>11</v>
      </c>
      <c r="D674" s="4">
        <v>42394</v>
      </c>
      <c r="E674" s="2">
        <v>5596</v>
      </c>
      <c r="F674" s="3" t="s">
        <v>2</v>
      </c>
      <c r="G674" s="3" t="s">
        <v>1</v>
      </c>
      <c r="H674" s="3" t="s">
        <v>0</v>
      </c>
      <c r="I674" s="2">
        <v>2016</v>
      </c>
      <c r="J674" s="2">
        <v>1500</v>
      </c>
      <c r="K674" s="2">
        <v>110</v>
      </c>
      <c r="L674" s="2">
        <v>0.7</v>
      </c>
      <c r="M674" s="1">
        <v>0.26</v>
      </c>
      <c r="N674" s="1">
        <v>3.9999999999999998E-6</v>
      </c>
      <c r="O674" s="1">
        <v>8.9999999999999993E-3</v>
      </c>
      <c r="P674" s="1">
        <v>3.9999999999999998E-7</v>
      </c>
      <c r="Q674" s="1">
        <v>3.69212944437185E-2</v>
      </c>
      <c r="R674" s="1">
        <v>1.52777770689771E-3</v>
      </c>
    </row>
    <row r="675" spans="1:18" s="5" customFormat="1" x14ac:dyDescent="0.25">
      <c r="A675" s="2">
        <v>2015</v>
      </c>
      <c r="B675" s="2">
        <v>2004</v>
      </c>
      <c r="C675" s="3" t="s">
        <v>11</v>
      </c>
      <c r="D675" s="4">
        <v>42411</v>
      </c>
      <c r="E675" s="2">
        <v>5593</v>
      </c>
      <c r="F675" s="3" t="s">
        <v>5</v>
      </c>
      <c r="G675" s="3" t="s">
        <v>1</v>
      </c>
      <c r="H675" s="3" t="s">
        <v>4</v>
      </c>
      <c r="I675" s="2">
        <v>1979</v>
      </c>
      <c r="J675" s="2">
        <v>250</v>
      </c>
      <c r="K675" s="2">
        <v>76</v>
      </c>
      <c r="L675" s="2">
        <v>0.7</v>
      </c>
      <c r="M675" s="1">
        <v>12.09</v>
      </c>
      <c r="N675" s="1">
        <v>2.7999999999999998E-4</v>
      </c>
      <c r="O675" s="1">
        <v>0.60499999999999998</v>
      </c>
      <c r="P675" s="1">
        <v>4.3999999999999999E-5</v>
      </c>
      <c r="Q675" s="1">
        <v>0.21932098728011801</v>
      </c>
      <c r="R675" s="1">
        <v>1.54814815491017E-2</v>
      </c>
    </row>
    <row r="676" spans="1:18" s="5" customFormat="1" x14ac:dyDescent="0.25">
      <c r="A676" s="2">
        <v>2015</v>
      </c>
      <c r="B676" s="2">
        <v>2004</v>
      </c>
      <c r="C676" s="3" t="s">
        <v>11</v>
      </c>
      <c r="D676" s="4">
        <v>42411</v>
      </c>
      <c r="E676" s="2">
        <v>5594</v>
      </c>
      <c r="F676" s="3" t="s">
        <v>2</v>
      </c>
      <c r="G676" s="3" t="s">
        <v>1</v>
      </c>
      <c r="H676" s="3" t="s">
        <v>28</v>
      </c>
      <c r="I676" s="2">
        <v>2014</v>
      </c>
      <c r="J676" s="2">
        <v>250</v>
      </c>
      <c r="K676" s="2">
        <v>85</v>
      </c>
      <c r="L676" s="2">
        <v>0.7</v>
      </c>
      <c r="M676" s="1">
        <v>2.15</v>
      </c>
      <c r="N676" s="1">
        <v>2.6999999999999999E-5</v>
      </c>
      <c r="O676" s="1">
        <v>8.9999999999999993E-3</v>
      </c>
      <c r="P676" s="1">
        <v>8.9999999999999996E-7</v>
      </c>
      <c r="Q676" s="1">
        <v>3.5806086988811603E-2</v>
      </c>
      <c r="R676" s="1">
        <v>1.66015615307639E-4</v>
      </c>
    </row>
    <row r="677" spans="1:18" s="5" customFormat="1" x14ac:dyDescent="0.25">
      <c r="A677" s="2">
        <v>2015</v>
      </c>
      <c r="B677" s="2">
        <v>2005</v>
      </c>
      <c r="C677" s="3" t="s">
        <v>10</v>
      </c>
      <c r="D677" s="4">
        <v>42397</v>
      </c>
      <c r="E677" s="2">
        <v>5591</v>
      </c>
      <c r="F677" s="3" t="s">
        <v>5</v>
      </c>
      <c r="G677" s="3" t="s">
        <v>1</v>
      </c>
      <c r="H677" s="3" t="s">
        <v>4</v>
      </c>
      <c r="I677" s="2">
        <v>1981</v>
      </c>
      <c r="J677" s="2">
        <v>200</v>
      </c>
      <c r="K677" s="2">
        <v>60</v>
      </c>
      <c r="L677" s="2">
        <v>0.7</v>
      </c>
      <c r="M677" s="1">
        <v>12.09</v>
      </c>
      <c r="N677" s="1">
        <v>2.7999999999999998E-4</v>
      </c>
      <c r="O677" s="1">
        <v>0.60499999999999998</v>
      </c>
      <c r="P677" s="1">
        <v>4.3999999999999999E-5</v>
      </c>
      <c r="Q677" s="1">
        <v>0.132166666368848</v>
      </c>
      <c r="R677" s="1">
        <v>8.7796296815395303E-3</v>
      </c>
    </row>
    <row r="678" spans="1:18" s="5" customFormat="1" x14ac:dyDescent="0.25">
      <c r="A678" s="2">
        <v>2015</v>
      </c>
      <c r="B678" s="2">
        <v>2005</v>
      </c>
      <c r="C678" s="3" t="s">
        <v>10</v>
      </c>
      <c r="D678" s="4">
        <v>42397</v>
      </c>
      <c r="E678" s="2">
        <v>5592</v>
      </c>
      <c r="F678" s="3" t="s">
        <v>2</v>
      </c>
      <c r="G678" s="3" t="s">
        <v>1</v>
      </c>
      <c r="H678" s="3" t="s">
        <v>0</v>
      </c>
      <c r="I678" s="2">
        <v>2014</v>
      </c>
      <c r="J678" s="2">
        <v>200</v>
      </c>
      <c r="K678" s="2">
        <v>75</v>
      </c>
      <c r="L678" s="2">
        <v>0.7</v>
      </c>
      <c r="M678" s="1">
        <v>0.26</v>
      </c>
      <c r="N678" s="1">
        <v>3.4999999999999999E-6</v>
      </c>
      <c r="O678" s="1">
        <v>8.9999999999999993E-3</v>
      </c>
      <c r="P678" s="1">
        <v>8.9999999999999996E-7</v>
      </c>
      <c r="Q678" s="1">
        <v>3.0497683567579301E-3</v>
      </c>
      <c r="R678" s="1">
        <v>1.1458332660838201E-4</v>
      </c>
    </row>
    <row r="679" spans="1:18" s="5" customFormat="1" x14ac:dyDescent="0.25">
      <c r="A679" s="2">
        <v>2015</v>
      </c>
      <c r="B679" s="2">
        <v>2006</v>
      </c>
      <c r="C679" s="3" t="s">
        <v>16</v>
      </c>
      <c r="D679" s="4">
        <v>42388</v>
      </c>
      <c r="E679" s="2">
        <v>5620</v>
      </c>
      <c r="F679" s="3" t="s">
        <v>5</v>
      </c>
      <c r="G679" s="3" t="s">
        <v>1</v>
      </c>
      <c r="H679" s="3" t="s">
        <v>4</v>
      </c>
      <c r="I679" s="2">
        <v>1979</v>
      </c>
      <c r="J679" s="2">
        <v>200</v>
      </c>
      <c r="K679" s="2">
        <v>60</v>
      </c>
      <c r="L679" s="2">
        <v>0.7</v>
      </c>
      <c r="M679" s="1">
        <v>12.09</v>
      </c>
      <c r="N679" s="1">
        <v>2.7999999999999998E-4</v>
      </c>
      <c r="O679" s="1">
        <v>0.60499999999999998</v>
      </c>
      <c r="P679" s="1">
        <v>4.3999999999999999E-5</v>
      </c>
      <c r="Q679" s="1">
        <v>0.133203703415923</v>
      </c>
      <c r="R679" s="1">
        <v>8.94259264300005E-3</v>
      </c>
    </row>
    <row r="680" spans="1:18" s="5" customFormat="1" x14ac:dyDescent="0.25">
      <c r="A680" s="2">
        <v>2015</v>
      </c>
      <c r="B680" s="2">
        <v>2006</v>
      </c>
      <c r="C680" s="3" t="s">
        <v>16</v>
      </c>
      <c r="D680" s="4">
        <v>42388</v>
      </c>
      <c r="E680" s="2">
        <v>5619</v>
      </c>
      <c r="F680" s="3" t="s">
        <v>5</v>
      </c>
      <c r="G680" s="3" t="s">
        <v>1</v>
      </c>
      <c r="H680" s="3" t="s">
        <v>4</v>
      </c>
      <c r="I680" s="2">
        <v>1990</v>
      </c>
      <c r="J680" s="2">
        <v>200</v>
      </c>
      <c r="K680" s="2">
        <v>104</v>
      </c>
      <c r="L680" s="2">
        <v>0.7</v>
      </c>
      <c r="M680" s="1">
        <v>8.17</v>
      </c>
      <c r="N680" s="1">
        <v>1.9000000000000001E-4</v>
      </c>
      <c r="O680" s="1">
        <v>0.47899999999999998</v>
      </c>
      <c r="P680" s="1">
        <v>3.6100000000000003E-5</v>
      </c>
      <c r="Q680" s="1">
        <v>0.149419752355056</v>
      </c>
      <c r="R680" s="1">
        <v>1.11639503072211E-2</v>
      </c>
    </row>
    <row r="681" spans="1:18" s="5" customFormat="1" x14ac:dyDescent="0.25">
      <c r="A681" s="2">
        <v>2015</v>
      </c>
      <c r="B681" s="2">
        <v>2006</v>
      </c>
      <c r="C681" s="3" t="s">
        <v>16</v>
      </c>
      <c r="D681" s="4">
        <v>42388</v>
      </c>
      <c r="E681" s="2">
        <v>5622</v>
      </c>
      <c r="F681" s="3" t="s">
        <v>2</v>
      </c>
      <c r="G681" s="3" t="s">
        <v>1</v>
      </c>
      <c r="H681" s="3" t="s">
        <v>28</v>
      </c>
      <c r="I681" s="2">
        <v>2014</v>
      </c>
      <c r="J681" s="2">
        <v>400</v>
      </c>
      <c r="K681" s="2">
        <v>100</v>
      </c>
      <c r="L681" s="2">
        <v>0.7</v>
      </c>
      <c r="M681" s="1">
        <v>2.15</v>
      </c>
      <c r="N681" s="1">
        <v>2.6999999999999999E-5</v>
      </c>
      <c r="O681" s="1">
        <v>8.9999999999999993E-3</v>
      </c>
      <c r="P681" s="1">
        <v>3.9999999999999998E-7</v>
      </c>
      <c r="Q681" s="1">
        <v>6.8024693145820103E-2</v>
      </c>
      <c r="R681" s="1">
        <v>3.0246911898227399E-4</v>
      </c>
    </row>
    <row r="682" spans="1:18" s="5" customFormat="1" x14ac:dyDescent="0.25">
      <c r="A682" s="2">
        <v>2015</v>
      </c>
      <c r="B682" s="2">
        <v>2011</v>
      </c>
      <c r="C682" s="3" t="s">
        <v>17</v>
      </c>
      <c r="D682" s="4">
        <v>42338</v>
      </c>
      <c r="E682" s="2">
        <v>5317</v>
      </c>
      <c r="F682" s="3" t="s">
        <v>5</v>
      </c>
      <c r="G682" s="3" t="s">
        <v>1</v>
      </c>
      <c r="H682" s="3" t="s">
        <v>8</v>
      </c>
      <c r="I682" s="2">
        <v>1996</v>
      </c>
      <c r="J682" s="2">
        <v>300</v>
      </c>
      <c r="K682" s="2">
        <v>202</v>
      </c>
      <c r="L682" s="2">
        <v>0.7</v>
      </c>
      <c r="M682" s="1">
        <v>5.93</v>
      </c>
      <c r="N682" s="1">
        <v>1.3999999999999999E-4</v>
      </c>
      <c r="O682" s="1">
        <v>0.12</v>
      </c>
      <c r="P682" s="1">
        <v>6.3999999999999997E-6</v>
      </c>
      <c r="Q682" s="1">
        <v>0.32441572844809902</v>
      </c>
      <c r="R682" s="1">
        <v>7.7657775452889101E-3</v>
      </c>
    </row>
    <row r="683" spans="1:18" s="5" customFormat="1" x14ac:dyDescent="0.25">
      <c r="A683" s="2">
        <v>2015</v>
      </c>
      <c r="B683" s="2">
        <v>2011</v>
      </c>
      <c r="C683" s="3" t="s">
        <v>17</v>
      </c>
      <c r="D683" s="4">
        <v>42338</v>
      </c>
      <c r="E683" s="2">
        <v>5318</v>
      </c>
      <c r="F683" s="3" t="s">
        <v>2</v>
      </c>
      <c r="G683" s="3" t="s">
        <v>1</v>
      </c>
      <c r="H683" s="3" t="s">
        <v>0</v>
      </c>
      <c r="I683" s="2">
        <v>2014</v>
      </c>
      <c r="J683" s="2">
        <v>300</v>
      </c>
      <c r="K683" s="2">
        <v>220</v>
      </c>
      <c r="L683" s="2">
        <v>0.7</v>
      </c>
      <c r="M683" s="1">
        <v>0.26</v>
      </c>
      <c r="N683" s="1">
        <v>3.5999999999999998E-6</v>
      </c>
      <c r="O683" s="1">
        <v>8.9999999999999993E-3</v>
      </c>
      <c r="P683" s="1">
        <v>2.9999999999999999E-7</v>
      </c>
      <c r="Q683" s="1">
        <v>1.3515740017259701E-2</v>
      </c>
      <c r="R683" s="1">
        <v>4.8124997288470297E-4</v>
      </c>
    </row>
    <row r="684" spans="1:18" s="5" customFormat="1" x14ac:dyDescent="0.25">
      <c r="A684" s="2">
        <v>2015</v>
      </c>
      <c r="B684" s="2">
        <v>2012</v>
      </c>
      <c r="C684" s="3" t="s">
        <v>17</v>
      </c>
      <c r="D684" s="4">
        <v>42340</v>
      </c>
      <c r="E684" s="2">
        <v>5490</v>
      </c>
      <c r="F684" s="3" t="s">
        <v>5</v>
      </c>
      <c r="G684" s="3" t="s">
        <v>1</v>
      </c>
      <c r="H684" s="3" t="s">
        <v>4</v>
      </c>
      <c r="I684" s="2">
        <v>1984</v>
      </c>
      <c r="J684" s="2">
        <v>250</v>
      </c>
      <c r="K684" s="2">
        <v>67</v>
      </c>
      <c r="L684" s="2">
        <v>0.7</v>
      </c>
      <c r="M684" s="1">
        <v>12.09</v>
      </c>
      <c r="N684" s="1">
        <v>2.7999999999999998E-4</v>
      </c>
      <c r="O684" s="1">
        <v>0.60499999999999998</v>
      </c>
      <c r="P684" s="1">
        <v>4.3999999999999999E-5</v>
      </c>
      <c r="Q684" s="1">
        <v>0.18882523110780899</v>
      </c>
      <c r="R684" s="1">
        <v>1.2937307164931499E-2</v>
      </c>
    </row>
    <row r="685" spans="1:18" s="5" customFormat="1" x14ac:dyDescent="0.25">
      <c r="A685" s="2">
        <v>2015</v>
      </c>
      <c r="B685" s="2">
        <v>2012</v>
      </c>
      <c r="C685" s="3" t="s">
        <v>17</v>
      </c>
      <c r="D685" s="4">
        <v>42340</v>
      </c>
      <c r="E685" s="2">
        <v>5491</v>
      </c>
      <c r="F685" s="3" t="s">
        <v>2</v>
      </c>
      <c r="G685" s="3" t="s">
        <v>1</v>
      </c>
      <c r="H685" s="3" t="s">
        <v>0</v>
      </c>
      <c r="I685" s="2">
        <v>2014</v>
      </c>
      <c r="J685" s="2">
        <v>250</v>
      </c>
      <c r="K685" s="2">
        <v>75</v>
      </c>
      <c r="L685" s="2">
        <v>0.7</v>
      </c>
      <c r="M685" s="1">
        <v>0.26</v>
      </c>
      <c r="N685" s="1">
        <v>3.4999999999999999E-6</v>
      </c>
      <c r="O685" s="1">
        <v>8.9999999999999993E-3</v>
      </c>
      <c r="P685" s="1">
        <v>8.9999999999999996E-7</v>
      </c>
      <c r="Q685" s="1">
        <v>3.8248695894239899E-3</v>
      </c>
      <c r="R685" s="1">
        <v>1.4648436644791699E-4</v>
      </c>
    </row>
    <row r="686" spans="1:18" s="5" customFormat="1" x14ac:dyDescent="0.25">
      <c r="A686" s="2">
        <v>2015</v>
      </c>
      <c r="B686" s="2">
        <v>2024</v>
      </c>
      <c r="C686" s="3" t="s">
        <v>9</v>
      </c>
      <c r="D686" s="4">
        <v>42425</v>
      </c>
      <c r="E686" s="2">
        <v>5970</v>
      </c>
      <c r="F686" s="3" t="s">
        <v>5</v>
      </c>
      <c r="G686" s="3" t="s">
        <v>1</v>
      </c>
      <c r="H686" s="3" t="s">
        <v>4</v>
      </c>
      <c r="I686" s="2">
        <v>1995</v>
      </c>
      <c r="J686" s="2">
        <v>200</v>
      </c>
      <c r="K686" s="2">
        <v>81</v>
      </c>
      <c r="L686" s="2">
        <v>0.7</v>
      </c>
      <c r="M686" s="1">
        <v>8.17</v>
      </c>
      <c r="N686" s="1">
        <v>1.9000000000000001E-4</v>
      </c>
      <c r="O686" s="1">
        <v>0.47899999999999998</v>
      </c>
      <c r="P686" s="1">
        <v>3.6100000000000003E-5</v>
      </c>
      <c r="Q686" s="1">
        <v>0.113999999394399</v>
      </c>
      <c r="R686" s="1">
        <v>8.2437497862331999E-3</v>
      </c>
    </row>
    <row r="687" spans="1:18" s="5" customFormat="1" x14ac:dyDescent="0.25">
      <c r="A687" s="2">
        <v>2015</v>
      </c>
      <c r="B687" s="2">
        <v>2024</v>
      </c>
      <c r="C687" s="3" t="s">
        <v>9</v>
      </c>
      <c r="D687" s="4">
        <v>42425</v>
      </c>
      <c r="E687" s="2">
        <v>5971</v>
      </c>
      <c r="F687" s="3" t="s">
        <v>2</v>
      </c>
      <c r="G687" s="3" t="s">
        <v>1</v>
      </c>
      <c r="H687" s="3" t="s">
        <v>28</v>
      </c>
      <c r="I687" s="2">
        <v>2014</v>
      </c>
      <c r="J687" s="2">
        <v>200</v>
      </c>
      <c r="K687" s="2">
        <v>103</v>
      </c>
      <c r="L687" s="2">
        <v>0.7</v>
      </c>
      <c r="M687" s="1">
        <v>2.15</v>
      </c>
      <c r="N687" s="1">
        <v>2.6999999999999999E-5</v>
      </c>
      <c r="O687" s="1">
        <v>8.9999999999999993E-3</v>
      </c>
      <c r="P687" s="1">
        <v>3.9999999999999998E-7</v>
      </c>
      <c r="Q687" s="1">
        <v>3.4603550310015802E-2</v>
      </c>
      <c r="R687" s="1">
        <v>1.4941357161848899E-4</v>
      </c>
    </row>
    <row r="688" spans="1:18" s="5" customFormat="1" x14ac:dyDescent="0.25">
      <c r="A688" s="2">
        <v>2015</v>
      </c>
      <c r="B688" s="2">
        <v>2025</v>
      </c>
      <c r="C688" s="3" t="s">
        <v>17</v>
      </c>
      <c r="D688" s="4">
        <v>42499</v>
      </c>
      <c r="E688" s="2">
        <v>5972</v>
      </c>
      <c r="F688" s="3" t="s">
        <v>5</v>
      </c>
      <c r="G688" s="3" t="s">
        <v>1</v>
      </c>
      <c r="H688" s="3" t="s">
        <v>8</v>
      </c>
      <c r="I688" s="2">
        <v>2001</v>
      </c>
      <c r="J688" s="2">
        <v>400</v>
      </c>
      <c r="K688" s="2">
        <v>98</v>
      </c>
      <c r="L688" s="2">
        <v>0.7</v>
      </c>
      <c r="M688" s="1">
        <v>6.54</v>
      </c>
      <c r="N688" s="1">
        <v>1.4999999999999999E-4</v>
      </c>
      <c r="O688" s="1">
        <v>0.55200000000000005</v>
      </c>
      <c r="P688" s="1">
        <v>4.0200000000000001E-5</v>
      </c>
      <c r="Q688" s="1">
        <v>0.232296292824268</v>
      </c>
      <c r="R688" s="1">
        <v>2.5937332591152398E-2</v>
      </c>
    </row>
    <row r="689" spans="1:18" s="5" customFormat="1" x14ac:dyDescent="0.25">
      <c r="A689" s="2">
        <v>2015</v>
      </c>
      <c r="B689" s="2">
        <v>2025</v>
      </c>
      <c r="C689" s="3" t="s">
        <v>17</v>
      </c>
      <c r="D689" s="4">
        <v>42499</v>
      </c>
      <c r="E689" s="2">
        <v>5973</v>
      </c>
      <c r="F689" s="3" t="s">
        <v>2</v>
      </c>
      <c r="G689" s="3" t="s">
        <v>1</v>
      </c>
      <c r="H689" s="3" t="s">
        <v>28</v>
      </c>
      <c r="I689" s="2">
        <v>2014</v>
      </c>
      <c r="J689" s="2">
        <v>400</v>
      </c>
      <c r="K689" s="2">
        <v>103</v>
      </c>
      <c r="L689" s="2">
        <v>0.7</v>
      </c>
      <c r="M689" s="1">
        <v>2.15</v>
      </c>
      <c r="N689" s="1">
        <v>2.6999999999999999E-5</v>
      </c>
      <c r="O689" s="1">
        <v>8.9999999999999993E-3</v>
      </c>
      <c r="P689" s="1">
        <v>3.9999999999999998E-7</v>
      </c>
      <c r="Q689" s="1">
        <v>7.0065433940194696E-2</v>
      </c>
      <c r="R689" s="1">
        <v>3.1154319255174301E-4</v>
      </c>
    </row>
    <row r="690" spans="1:18" s="5" customFormat="1" x14ac:dyDescent="0.25">
      <c r="A690" s="2">
        <v>2015</v>
      </c>
      <c r="B690" s="2">
        <v>2026</v>
      </c>
      <c r="C690" s="3" t="s">
        <v>17</v>
      </c>
      <c r="D690" s="4">
        <v>42496</v>
      </c>
      <c r="E690" s="2">
        <v>5977</v>
      </c>
      <c r="F690" s="3" t="s">
        <v>5</v>
      </c>
      <c r="G690" s="3" t="s">
        <v>1</v>
      </c>
      <c r="H690" s="3" t="s">
        <v>4</v>
      </c>
      <c r="I690" s="2">
        <v>1959</v>
      </c>
      <c r="J690" s="2">
        <v>300</v>
      </c>
      <c r="K690" s="2">
        <v>64</v>
      </c>
      <c r="L690" s="2">
        <v>0.7</v>
      </c>
      <c r="M690" s="1">
        <v>12.09</v>
      </c>
      <c r="N690" s="1">
        <v>2.7999999999999998E-4</v>
      </c>
      <c r="O690" s="1">
        <v>0.60499999999999998</v>
      </c>
      <c r="P690" s="1">
        <v>4.3999999999999999E-5</v>
      </c>
      <c r="Q690" s="1">
        <v>0.22888888858101</v>
      </c>
      <c r="R690" s="1">
        <v>1.67851852430001E-2</v>
      </c>
    </row>
    <row r="691" spans="1:18" s="5" customFormat="1" x14ac:dyDescent="0.25">
      <c r="A691" s="2">
        <v>2015</v>
      </c>
      <c r="B691" s="2">
        <v>2026</v>
      </c>
      <c r="C691" s="3" t="s">
        <v>17</v>
      </c>
      <c r="D691" s="4">
        <v>42496</v>
      </c>
      <c r="E691" s="2">
        <v>5978</v>
      </c>
      <c r="F691" s="3" t="s">
        <v>2</v>
      </c>
      <c r="G691" s="3" t="s">
        <v>1</v>
      </c>
      <c r="H691" s="3" t="s">
        <v>0</v>
      </c>
      <c r="I691" s="2">
        <v>2015</v>
      </c>
      <c r="J691" s="2">
        <v>300</v>
      </c>
      <c r="K691" s="2">
        <v>75</v>
      </c>
      <c r="L691" s="2">
        <v>0.7</v>
      </c>
      <c r="M691" s="1">
        <v>2.74</v>
      </c>
      <c r="N691" s="1">
        <v>3.6000000000000001E-5</v>
      </c>
      <c r="O691" s="1">
        <v>0.112</v>
      </c>
      <c r="P691" s="1">
        <v>7.9999999999999996E-6</v>
      </c>
      <c r="Q691" s="1">
        <v>4.85069438171047E-2</v>
      </c>
      <c r="R691" s="1">
        <v>2.1527778006087601E-3</v>
      </c>
    </row>
    <row r="692" spans="1:18" s="5" customFormat="1" x14ac:dyDescent="0.25">
      <c r="A692" s="2">
        <v>2015</v>
      </c>
      <c r="B692" s="2">
        <v>2027</v>
      </c>
      <c r="C692" s="3" t="s">
        <v>10</v>
      </c>
      <c r="D692" s="4">
        <v>42482</v>
      </c>
      <c r="E692" s="2">
        <v>5979</v>
      </c>
      <c r="F692" s="3" t="s">
        <v>5</v>
      </c>
      <c r="G692" s="3" t="s">
        <v>1</v>
      </c>
      <c r="H692" s="3" t="s">
        <v>4</v>
      </c>
      <c r="I692" s="2">
        <v>1976</v>
      </c>
      <c r="J692" s="2">
        <v>250</v>
      </c>
      <c r="K692" s="2">
        <v>72</v>
      </c>
      <c r="L692" s="2">
        <v>0.7</v>
      </c>
      <c r="M692" s="1">
        <v>12.09</v>
      </c>
      <c r="N692" s="1">
        <v>2.7999999999999998E-4</v>
      </c>
      <c r="O692" s="1">
        <v>0.60499999999999998</v>
      </c>
      <c r="P692" s="1">
        <v>4.3999999999999999E-5</v>
      </c>
      <c r="Q692" s="1">
        <v>0.21069444411816701</v>
      </c>
      <c r="R692" s="1">
        <v>1.51250000598356E-2</v>
      </c>
    </row>
    <row r="693" spans="1:18" s="5" customFormat="1" x14ac:dyDescent="0.25">
      <c r="A693" s="2">
        <v>2015</v>
      </c>
      <c r="B693" s="2">
        <v>2027</v>
      </c>
      <c r="C693" s="3" t="s">
        <v>10</v>
      </c>
      <c r="D693" s="4">
        <v>42482</v>
      </c>
      <c r="E693" s="2">
        <v>5980</v>
      </c>
      <c r="F693" s="3" t="s">
        <v>2</v>
      </c>
      <c r="G693" s="3" t="s">
        <v>1</v>
      </c>
      <c r="H693" s="3" t="s">
        <v>0</v>
      </c>
      <c r="I693" s="2">
        <v>2015</v>
      </c>
      <c r="J693" s="2">
        <v>250</v>
      </c>
      <c r="K693" s="2">
        <v>90</v>
      </c>
      <c r="L693" s="2">
        <v>0.7</v>
      </c>
      <c r="M693" s="1">
        <v>0.26</v>
      </c>
      <c r="N693" s="1">
        <v>3.4999999999999999E-6</v>
      </c>
      <c r="O693" s="1">
        <v>8.9999999999999993E-3</v>
      </c>
      <c r="P693" s="1">
        <v>8.9999999999999996E-7</v>
      </c>
      <c r="Q693" s="1">
        <v>4.5898435073087902E-3</v>
      </c>
      <c r="R693" s="1">
        <v>1.75781239737501E-4</v>
      </c>
    </row>
    <row r="694" spans="1:18" s="5" customFormat="1" x14ac:dyDescent="0.25">
      <c r="A694" s="2">
        <v>2014</v>
      </c>
      <c r="B694" s="2">
        <v>2028</v>
      </c>
      <c r="C694" s="3" t="s">
        <v>17</v>
      </c>
      <c r="D694" s="4">
        <v>42488</v>
      </c>
      <c r="E694" s="2">
        <v>5976</v>
      </c>
      <c r="F694" s="3" t="s">
        <v>5</v>
      </c>
      <c r="G694" s="3" t="s">
        <v>1</v>
      </c>
      <c r="H694" s="3" t="s">
        <v>4</v>
      </c>
      <c r="I694" s="2">
        <v>1972</v>
      </c>
      <c r="J694" s="2">
        <v>750</v>
      </c>
      <c r="K694" s="2">
        <v>130</v>
      </c>
      <c r="L694" s="2">
        <v>0.7</v>
      </c>
      <c r="M694" s="1">
        <v>11.16</v>
      </c>
      <c r="N694" s="1">
        <v>2.5999999999999998E-4</v>
      </c>
      <c r="O694" s="1">
        <v>0.39600000000000002</v>
      </c>
      <c r="P694" s="1">
        <v>2.8799999999999999E-5</v>
      </c>
      <c r="Q694" s="1">
        <v>1.07430552641982</v>
      </c>
      <c r="R694" s="1">
        <v>5.579166483261E-2</v>
      </c>
    </row>
    <row r="695" spans="1:18" s="5" customFormat="1" x14ac:dyDescent="0.25">
      <c r="A695" s="2">
        <v>2014</v>
      </c>
      <c r="B695" s="2">
        <v>2028</v>
      </c>
      <c r="C695" s="3" t="s">
        <v>17</v>
      </c>
      <c r="D695" s="4">
        <v>42488</v>
      </c>
      <c r="E695" s="2">
        <v>5974</v>
      </c>
      <c r="F695" s="3" t="s">
        <v>5</v>
      </c>
      <c r="G695" s="3" t="s">
        <v>1</v>
      </c>
      <c r="H695" s="3" t="s">
        <v>4</v>
      </c>
      <c r="I695" s="2">
        <v>1958</v>
      </c>
      <c r="J695" s="2">
        <v>750</v>
      </c>
      <c r="K695" s="2">
        <v>91</v>
      </c>
      <c r="L695" s="2">
        <v>0.7</v>
      </c>
      <c r="M695" s="1">
        <v>12.09</v>
      </c>
      <c r="N695" s="1">
        <v>2.7999999999999998E-4</v>
      </c>
      <c r="O695" s="1">
        <v>0.60499999999999998</v>
      </c>
      <c r="P695" s="1">
        <v>4.3999999999999999E-5</v>
      </c>
      <c r="Q695" s="1">
        <v>0.81362847112781</v>
      </c>
      <c r="R695" s="1">
        <v>5.9666088168476898E-2</v>
      </c>
    </row>
    <row r="696" spans="1:18" s="5" customFormat="1" x14ac:dyDescent="0.25">
      <c r="A696" s="2">
        <v>2014</v>
      </c>
      <c r="B696" s="2">
        <v>2028</v>
      </c>
      <c r="C696" s="3" t="s">
        <v>17</v>
      </c>
      <c r="D696" s="4">
        <v>42488</v>
      </c>
      <c r="E696" s="2">
        <v>5975</v>
      </c>
      <c r="F696" s="3" t="s">
        <v>2</v>
      </c>
      <c r="G696" s="3" t="s">
        <v>1</v>
      </c>
      <c r="H696" s="3" t="s">
        <v>28</v>
      </c>
      <c r="I696" s="2">
        <v>2013</v>
      </c>
      <c r="J696" s="2">
        <v>1500</v>
      </c>
      <c r="K696" s="2">
        <v>350</v>
      </c>
      <c r="L696" s="2">
        <v>0.7</v>
      </c>
      <c r="M696" s="1">
        <v>1.29</v>
      </c>
      <c r="N696" s="1">
        <v>1.7E-5</v>
      </c>
      <c r="O696" s="1">
        <v>8.9999999999999993E-3</v>
      </c>
      <c r="P696" s="1">
        <v>2.9999999999999999E-7</v>
      </c>
      <c r="Q696" s="1">
        <v>0.57421872567386301</v>
      </c>
      <c r="R696" s="1">
        <v>4.5572914643504103E-3</v>
      </c>
    </row>
    <row r="697" spans="1:18" s="5" customFormat="1" x14ac:dyDescent="0.25">
      <c r="A697" s="2">
        <v>2015</v>
      </c>
      <c r="B697" s="2">
        <v>2030</v>
      </c>
      <c r="C697" s="3" t="s">
        <v>10</v>
      </c>
      <c r="D697" s="4">
        <v>42467</v>
      </c>
      <c r="E697" s="2">
        <v>5983</v>
      </c>
      <c r="F697" s="3" t="s">
        <v>5</v>
      </c>
      <c r="G697" s="3" t="s">
        <v>1</v>
      </c>
      <c r="H697" s="3" t="s">
        <v>4</v>
      </c>
      <c r="I697" s="2">
        <v>1977</v>
      </c>
      <c r="J697" s="2">
        <v>250</v>
      </c>
      <c r="K697" s="2">
        <v>69</v>
      </c>
      <c r="L697" s="2">
        <v>0.7</v>
      </c>
      <c r="M697" s="1">
        <v>12.09</v>
      </c>
      <c r="N697" s="1">
        <v>2.7999999999999998E-4</v>
      </c>
      <c r="O697" s="1">
        <v>0.60499999999999998</v>
      </c>
      <c r="P697" s="1">
        <v>4.3999999999999999E-5</v>
      </c>
      <c r="Q697" s="1">
        <v>0.20098379597459601</v>
      </c>
      <c r="R697" s="1">
        <v>1.4348379688321901E-2</v>
      </c>
    </row>
    <row r="698" spans="1:18" s="5" customFormat="1" x14ac:dyDescent="0.25">
      <c r="A698" s="2">
        <v>2015</v>
      </c>
      <c r="B698" s="2">
        <v>2030</v>
      </c>
      <c r="C698" s="3" t="s">
        <v>10</v>
      </c>
      <c r="D698" s="4">
        <v>42467</v>
      </c>
      <c r="E698" s="2">
        <v>5984</v>
      </c>
      <c r="F698" s="3" t="s">
        <v>2</v>
      </c>
      <c r="G698" s="3" t="s">
        <v>1</v>
      </c>
      <c r="H698" s="3" t="s">
        <v>28</v>
      </c>
      <c r="I698" s="2">
        <v>2014</v>
      </c>
      <c r="J698" s="2">
        <v>250</v>
      </c>
      <c r="K698" s="2">
        <v>85</v>
      </c>
      <c r="L698" s="2">
        <v>0.7</v>
      </c>
      <c r="M698" s="1">
        <v>2.15</v>
      </c>
      <c r="N698" s="1">
        <v>2.6999999999999999E-5</v>
      </c>
      <c r="O698" s="1">
        <v>8.9999999999999993E-3</v>
      </c>
      <c r="P698" s="1">
        <v>8.9999999999999996E-7</v>
      </c>
      <c r="Q698" s="1">
        <v>3.5806086988811603E-2</v>
      </c>
      <c r="R698" s="1">
        <v>1.66015615307639E-4</v>
      </c>
    </row>
    <row r="699" spans="1:18" s="5" customFormat="1" x14ac:dyDescent="0.25">
      <c r="A699" s="2">
        <v>2015</v>
      </c>
      <c r="B699" s="2">
        <v>2033</v>
      </c>
      <c r="C699" s="3" t="s">
        <v>9</v>
      </c>
      <c r="D699" s="4">
        <v>42407</v>
      </c>
      <c r="E699" s="2">
        <v>5802</v>
      </c>
      <c r="F699" s="3" t="s">
        <v>5</v>
      </c>
      <c r="G699" s="3" t="s">
        <v>1</v>
      </c>
      <c r="H699" s="3" t="s">
        <v>4</v>
      </c>
      <c r="I699" s="2">
        <v>1985</v>
      </c>
      <c r="J699" s="2">
        <v>150</v>
      </c>
      <c r="K699" s="2">
        <v>79</v>
      </c>
      <c r="L699" s="2">
        <v>0.7</v>
      </c>
      <c r="M699" s="1">
        <v>12.09</v>
      </c>
      <c r="N699" s="1">
        <v>2.7999999999999998E-4</v>
      </c>
      <c r="O699" s="1">
        <v>0.60499999999999998</v>
      </c>
      <c r="P699" s="1">
        <v>4.3999999999999999E-5</v>
      </c>
      <c r="Q699" s="1">
        <v>0.123986110753825</v>
      </c>
      <c r="R699" s="1">
        <v>7.6439815422008001E-3</v>
      </c>
    </row>
    <row r="700" spans="1:18" s="5" customFormat="1" x14ac:dyDescent="0.25">
      <c r="A700" s="2">
        <v>2015</v>
      </c>
      <c r="B700" s="2">
        <v>2033</v>
      </c>
      <c r="C700" s="3" t="s">
        <v>9</v>
      </c>
      <c r="D700" s="4">
        <v>42407</v>
      </c>
      <c r="E700" s="2">
        <v>5803</v>
      </c>
      <c r="F700" s="3" t="s">
        <v>2</v>
      </c>
      <c r="G700" s="3" t="s">
        <v>1</v>
      </c>
      <c r="H700" s="3" t="s">
        <v>28</v>
      </c>
      <c r="I700" s="2">
        <v>2014</v>
      </c>
      <c r="J700" s="2">
        <v>150</v>
      </c>
      <c r="K700" s="2">
        <v>85</v>
      </c>
      <c r="L700" s="2">
        <v>0.7</v>
      </c>
      <c r="M700" s="1">
        <v>2.15</v>
      </c>
      <c r="N700" s="1">
        <v>2.6999999999999999E-5</v>
      </c>
      <c r="O700" s="1">
        <v>8.9999999999999993E-3</v>
      </c>
      <c r="P700" s="1">
        <v>8.9999999999999996E-7</v>
      </c>
      <c r="Q700" s="1">
        <v>2.1350839695324801E-2</v>
      </c>
      <c r="R700" s="1">
        <v>9.5182286049665099E-5</v>
      </c>
    </row>
    <row r="701" spans="1:18" s="5" customFormat="1" x14ac:dyDescent="0.25">
      <c r="A701" s="2">
        <v>2015</v>
      </c>
      <c r="B701" s="2">
        <v>2034</v>
      </c>
      <c r="C701" s="3" t="s">
        <v>9</v>
      </c>
      <c r="D701" s="4">
        <v>42373</v>
      </c>
      <c r="E701" s="2">
        <v>5800</v>
      </c>
      <c r="F701" s="3" t="s">
        <v>5</v>
      </c>
      <c r="G701" s="3" t="s">
        <v>1</v>
      </c>
      <c r="H701" s="3" t="s">
        <v>4</v>
      </c>
      <c r="I701" s="2">
        <v>1991</v>
      </c>
      <c r="J701" s="2">
        <v>1000</v>
      </c>
      <c r="K701" s="2">
        <v>86</v>
      </c>
      <c r="L701" s="2">
        <v>0.7</v>
      </c>
      <c r="M701" s="1">
        <v>8.17</v>
      </c>
      <c r="N701" s="1">
        <v>1.9000000000000001E-4</v>
      </c>
      <c r="O701" s="1">
        <v>0.47899999999999998</v>
      </c>
      <c r="P701" s="1">
        <v>3.6100000000000003E-5</v>
      </c>
      <c r="Q701" s="1">
        <v>0.693441356146832</v>
      </c>
      <c r="R701" s="1">
        <v>6.0531787958390197E-2</v>
      </c>
    </row>
    <row r="702" spans="1:18" s="5" customFormat="1" x14ac:dyDescent="0.25">
      <c r="A702" s="2">
        <v>2015</v>
      </c>
      <c r="B702" s="2">
        <v>2034</v>
      </c>
      <c r="C702" s="3" t="s">
        <v>9</v>
      </c>
      <c r="D702" s="4">
        <v>42373</v>
      </c>
      <c r="E702" s="2">
        <v>5801</v>
      </c>
      <c r="F702" s="3" t="s">
        <v>2</v>
      </c>
      <c r="G702" s="3" t="s">
        <v>1</v>
      </c>
      <c r="H702" s="3" t="s">
        <v>28</v>
      </c>
      <c r="I702" s="2">
        <v>2014</v>
      </c>
      <c r="J702" s="2">
        <v>1000</v>
      </c>
      <c r="K702" s="2">
        <v>125</v>
      </c>
      <c r="L702" s="2">
        <v>0.7</v>
      </c>
      <c r="M702" s="1">
        <v>2.15</v>
      </c>
      <c r="N702" s="1">
        <v>2.6999999999999999E-5</v>
      </c>
      <c r="O702" s="1">
        <v>8.9999999999999993E-3</v>
      </c>
      <c r="P702" s="1">
        <v>3.9999999999999998E-7</v>
      </c>
      <c r="Q702" s="1">
        <v>0.220389665960812</v>
      </c>
      <c r="R702" s="1">
        <v>1.06095673694185E-3</v>
      </c>
    </row>
    <row r="703" spans="1:18" s="5" customFormat="1" x14ac:dyDescent="0.25">
      <c r="A703" s="2">
        <v>2015</v>
      </c>
      <c r="B703" s="2">
        <v>2035</v>
      </c>
      <c r="C703" s="3" t="s">
        <v>9</v>
      </c>
      <c r="D703" s="4">
        <v>42417</v>
      </c>
      <c r="E703" s="2">
        <v>5798</v>
      </c>
      <c r="F703" s="3" t="s">
        <v>5</v>
      </c>
      <c r="G703" s="3" t="s">
        <v>1</v>
      </c>
      <c r="H703" s="3" t="s">
        <v>4</v>
      </c>
      <c r="I703" s="2">
        <v>1992</v>
      </c>
      <c r="J703" s="2">
        <v>180</v>
      </c>
      <c r="K703" s="2">
        <v>94</v>
      </c>
      <c r="L703" s="2">
        <v>0.7</v>
      </c>
      <c r="M703" s="1">
        <v>8.17</v>
      </c>
      <c r="N703" s="1">
        <v>1.9000000000000001E-4</v>
      </c>
      <c r="O703" s="1">
        <v>0.47899999999999998</v>
      </c>
      <c r="P703" s="1">
        <v>3.6100000000000003E-5</v>
      </c>
      <c r="Q703" s="1">
        <v>0.119165888257876</v>
      </c>
      <c r="R703" s="1">
        <v>8.6289908866852994E-3</v>
      </c>
    </row>
    <row r="704" spans="1:18" s="5" customFormat="1" x14ac:dyDescent="0.25">
      <c r="A704" s="2">
        <v>2015</v>
      </c>
      <c r="B704" s="2">
        <v>2035</v>
      </c>
      <c r="C704" s="3" t="s">
        <v>9</v>
      </c>
      <c r="D704" s="4">
        <v>42417</v>
      </c>
      <c r="E704" s="2">
        <v>5799</v>
      </c>
      <c r="F704" s="3" t="s">
        <v>2</v>
      </c>
      <c r="G704" s="3" t="s">
        <v>1</v>
      </c>
      <c r="H704" s="3" t="s">
        <v>0</v>
      </c>
      <c r="I704" s="2">
        <v>2015</v>
      </c>
      <c r="J704" s="2">
        <v>180</v>
      </c>
      <c r="K704" s="2">
        <v>75</v>
      </c>
      <c r="L704" s="2">
        <v>0.7</v>
      </c>
      <c r="M704" s="1">
        <v>0.26</v>
      </c>
      <c r="N704" s="1">
        <v>3.4999999999999999E-6</v>
      </c>
      <c r="O704" s="1">
        <v>8.9999999999999993E-3</v>
      </c>
      <c r="P704" s="1">
        <v>8.9999999999999996E-7</v>
      </c>
      <c r="Q704" s="1">
        <v>2.7411456877608899E-3</v>
      </c>
      <c r="R704" s="1">
        <v>1.02187493989561E-4</v>
      </c>
    </row>
    <row r="705" spans="1:18" s="5" customFormat="1" x14ac:dyDescent="0.25">
      <c r="A705" s="2">
        <v>2015</v>
      </c>
      <c r="B705" s="2">
        <v>2037</v>
      </c>
      <c r="C705" s="3" t="s">
        <v>9</v>
      </c>
      <c r="D705" s="4">
        <v>42373</v>
      </c>
      <c r="E705" s="2">
        <v>5790</v>
      </c>
      <c r="F705" s="3" t="s">
        <v>5</v>
      </c>
      <c r="G705" s="3" t="s">
        <v>1</v>
      </c>
      <c r="H705" s="3" t="s">
        <v>8</v>
      </c>
      <c r="I705" s="2">
        <v>1998</v>
      </c>
      <c r="J705" s="2">
        <v>1000</v>
      </c>
      <c r="K705" s="2">
        <v>102</v>
      </c>
      <c r="L705" s="2">
        <v>0.7</v>
      </c>
      <c r="M705" s="1">
        <v>6.54</v>
      </c>
      <c r="N705" s="1">
        <v>1.4999999999999999E-4</v>
      </c>
      <c r="O705" s="1">
        <v>0.30399999999999999</v>
      </c>
      <c r="P705" s="1">
        <v>2.2099999999999998E-5</v>
      </c>
      <c r="Q705" s="1">
        <v>0.65638888143715002</v>
      </c>
      <c r="R705" s="1">
        <v>4.4798145779393901E-2</v>
      </c>
    </row>
    <row r="706" spans="1:18" s="5" customFormat="1" x14ac:dyDescent="0.25">
      <c r="A706" s="2">
        <v>2015</v>
      </c>
      <c r="B706" s="2">
        <v>2037</v>
      </c>
      <c r="C706" s="3" t="s">
        <v>9</v>
      </c>
      <c r="D706" s="4">
        <v>42373</v>
      </c>
      <c r="E706" s="2">
        <v>5791</v>
      </c>
      <c r="F706" s="3" t="s">
        <v>2</v>
      </c>
      <c r="G706" s="3" t="s">
        <v>1</v>
      </c>
      <c r="H706" s="3" t="s">
        <v>28</v>
      </c>
      <c r="I706" s="2">
        <v>2014</v>
      </c>
      <c r="J706" s="2">
        <v>1000</v>
      </c>
      <c r="K706" s="2">
        <v>125</v>
      </c>
      <c r="L706" s="2">
        <v>0.7</v>
      </c>
      <c r="M706" s="1">
        <v>2.15</v>
      </c>
      <c r="N706" s="1">
        <v>2.6999999999999999E-5</v>
      </c>
      <c r="O706" s="1">
        <v>8.9999999999999993E-3</v>
      </c>
      <c r="P706" s="1">
        <v>3.9999999999999998E-7</v>
      </c>
      <c r="Q706" s="1">
        <v>0.220389665960812</v>
      </c>
      <c r="R706" s="1">
        <v>1.06095673694185E-3</v>
      </c>
    </row>
    <row r="707" spans="1:18" s="5" customFormat="1" x14ac:dyDescent="0.25">
      <c r="A707" s="2">
        <v>2015</v>
      </c>
      <c r="B707" s="2">
        <v>2038</v>
      </c>
      <c r="C707" s="3" t="s">
        <v>9</v>
      </c>
      <c r="D707" s="4">
        <v>42380</v>
      </c>
      <c r="E707" s="2">
        <v>5796</v>
      </c>
      <c r="F707" s="3" t="s">
        <v>5</v>
      </c>
      <c r="G707" s="3" t="s">
        <v>1</v>
      </c>
      <c r="H707" s="3" t="s">
        <v>4</v>
      </c>
      <c r="I707" s="2">
        <v>1984</v>
      </c>
      <c r="J707" s="2">
        <v>200</v>
      </c>
      <c r="K707" s="2">
        <v>204</v>
      </c>
      <c r="L707" s="2">
        <v>0.7</v>
      </c>
      <c r="M707" s="1">
        <v>10.23</v>
      </c>
      <c r="N707" s="1">
        <v>2.4000000000000001E-4</v>
      </c>
      <c r="O707" s="1">
        <v>0.39600000000000002</v>
      </c>
      <c r="P707" s="1">
        <v>2.8799999999999999E-5</v>
      </c>
      <c r="Q707" s="1">
        <v>0.376455533359218</v>
      </c>
      <c r="R707" s="1">
        <v>1.8994666094234201E-2</v>
      </c>
    </row>
    <row r="708" spans="1:18" s="5" customFormat="1" x14ac:dyDescent="0.25">
      <c r="A708" s="2">
        <v>2015</v>
      </c>
      <c r="B708" s="2">
        <v>2038</v>
      </c>
      <c r="C708" s="3" t="s">
        <v>9</v>
      </c>
      <c r="D708" s="4">
        <v>42380</v>
      </c>
      <c r="E708" s="2">
        <v>5797</v>
      </c>
      <c r="F708" s="3" t="s">
        <v>2</v>
      </c>
      <c r="G708" s="3" t="s">
        <v>1</v>
      </c>
      <c r="H708" s="3" t="s">
        <v>0</v>
      </c>
      <c r="I708" s="2">
        <v>2015</v>
      </c>
      <c r="J708" s="2">
        <v>200</v>
      </c>
      <c r="K708" s="2">
        <v>115</v>
      </c>
      <c r="L708" s="2">
        <v>0.7</v>
      </c>
      <c r="M708" s="1">
        <v>2.3199999999999998</v>
      </c>
      <c r="N708" s="1">
        <v>3.0000000000000001E-5</v>
      </c>
      <c r="O708" s="1">
        <v>0.112</v>
      </c>
      <c r="P708" s="1">
        <v>7.9999999999999996E-6</v>
      </c>
      <c r="Q708" s="1">
        <v>4.1705245005160103E-2</v>
      </c>
      <c r="R708" s="1">
        <v>2.1296296543561102E-3</v>
      </c>
    </row>
    <row r="709" spans="1:18" s="5" customFormat="1" x14ac:dyDescent="0.25">
      <c r="A709" s="2">
        <v>2015</v>
      </c>
      <c r="B709" s="2">
        <v>2039</v>
      </c>
      <c r="C709" s="3" t="s">
        <v>9</v>
      </c>
      <c r="D709" s="4">
        <v>42407</v>
      </c>
      <c r="E709" s="2">
        <v>5814</v>
      </c>
      <c r="F709" s="3" t="s">
        <v>5</v>
      </c>
      <c r="G709" s="3" t="s">
        <v>1</v>
      </c>
      <c r="H709" s="3" t="s">
        <v>4</v>
      </c>
      <c r="I709" s="2">
        <v>1985</v>
      </c>
      <c r="J709" s="2">
        <v>250</v>
      </c>
      <c r="K709" s="2">
        <v>53</v>
      </c>
      <c r="L709" s="2">
        <v>0.7</v>
      </c>
      <c r="M709" s="1">
        <v>12.09</v>
      </c>
      <c r="N709" s="1">
        <v>2.7999999999999998E-4</v>
      </c>
      <c r="O709" s="1">
        <v>0.60499999999999998</v>
      </c>
      <c r="P709" s="1">
        <v>4.3999999999999999E-5</v>
      </c>
      <c r="Q709" s="1">
        <v>0.14865354908019701</v>
      </c>
      <c r="R709" s="1">
        <v>1.0121527831155001E-2</v>
      </c>
    </row>
    <row r="710" spans="1:18" s="5" customFormat="1" x14ac:dyDescent="0.25">
      <c r="A710" s="2">
        <v>2015</v>
      </c>
      <c r="B710" s="2">
        <v>2039</v>
      </c>
      <c r="C710" s="3" t="s">
        <v>9</v>
      </c>
      <c r="D710" s="4">
        <v>42407</v>
      </c>
      <c r="E710" s="2">
        <v>5815</v>
      </c>
      <c r="F710" s="3" t="s">
        <v>2</v>
      </c>
      <c r="G710" s="3" t="s">
        <v>1</v>
      </c>
      <c r="H710" s="3" t="s">
        <v>0</v>
      </c>
      <c r="I710" s="2">
        <v>2015</v>
      </c>
      <c r="J710" s="2">
        <v>250</v>
      </c>
      <c r="K710" s="2">
        <v>63</v>
      </c>
      <c r="L710" s="2">
        <v>0.7</v>
      </c>
      <c r="M710" s="1">
        <v>2.74</v>
      </c>
      <c r="N710" s="1">
        <v>3.6000000000000001E-5</v>
      </c>
      <c r="O710" s="1">
        <v>8.9999999999999993E-3</v>
      </c>
      <c r="P710" s="1">
        <v>8.9999999999999996E-7</v>
      </c>
      <c r="Q710" s="1">
        <v>3.3845485669967298E-2</v>
      </c>
      <c r="R710" s="1">
        <v>1.2304686781624999E-4</v>
      </c>
    </row>
    <row r="711" spans="1:18" s="5" customFormat="1" x14ac:dyDescent="0.25">
      <c r="A711" s="2">
        <v>2015</v>
      </c>
      <c r="B711" s="2">
        <v>2040</v>
      </c>
      <c r="C711" s="3" t="s">
        <v>9</v>
      </c>
      <c r="D711" s="4">
        <v>42417</v>
      </c>
      <c r="E711" s="2">
        <v>5816</v>
      </c>
      <c r="F711" s="3" t="s">
        <v>5</v>
      </c>
      <c r="G711" s="3" t="s">
        <v>1</v>
      </c>
      <c r="H711" s="3" t="s">
        <v>4</v>
      </c>
      <c r="I711" s="2">
        <v>1988</v>
      </c>
      <c r="J711" s="2">
        <v>200</v>
      </c>
      <c r="K711" s="2">
        <v>73</v>
      </c>
      <c r="L711" s="2">
        <v>0.7</v>
      </c>
      <c r="M711" s="1">
        <v>8.17</v>
      </c>
      <c r="N711" s="1">
        <v>1.9000000000000001E-4</v>
      </c>
      <c r="O711" s="1">
        <v>0.47899999999999998</v>
      </c>
      <c r="P711" s="1">
        <v>3.6100000000000003E-5</v>
      </c>
      <c r="Q711" s="1">
        <v>0.105737345178622</v>
      </c>
      <c r="R711" s="1">
        <v>7.9989071797726199E-3</v>
      </c>
    </row>
    <row r="712" spans="1:18" s="5" customFormat="1" x14ac:dyDescent="0.25">
      <c r="A712" s="2">
        <v>2015</v>
      </c>
      <c r="B712" s="2">
        <v>2040</v>
      </c>
      <c r="C712" s="3" t="s">
        <v>9</v>
      </c>
      <c r="D712" s="4">
        <v>42417</v>
      </c>
      <c r="E712" s="2">
        <v>5817</v>
      </c>
      <c r="F712" s="3" t="s">
        <v>2</v>
      </c>
      <c r="G712" s="3" t="s">
        <v>1</v>
      </c>
      <c r="H712" s="3" t="s">
        <v>0</v>
      </c>
      <c r="I712" s="2">
        <v>2015</v>
      </c>
      <c r="J712" s="2">
        <v>200</v>
      </c>
      <c r="K712" s="2">
        <v>74</v>
      </c>
      <c r="L712" s="2">
        <v>0.7</v>
      </c>
      <c r="M712" s="1">
        <v>2.74</v>
      </c>
      <c r="N712" s="1">
        <v>3.6000000000000001E-5</v>
      </c>
      <c r="O712" s="1">
        <v>8.9999999999999993E-3</v>
      </c>
      <c r="P712" s="1">
        <v>8.9999999999999996E-7</v>
      </c>
      <c r="Q712" s="1">
        <v>3.1701234151481003E-2</v>
      </c>
      <c r="R712" s="1">
        <v>1.1305554892027E-4</v>
      </c>
    </row>
    <row r="713" spans="1:18" s="5" customFormat="1" x14ac:dyDescent="0.25">
      <c r="A713" s="2">
        <v>2015</v>
      </c>
      <c r="B713" s="2">
        <v>2044</v>
      </c>
      <c r="C713" s="3" t="s">
        <v>9</v>
      </c>
      <c r="D713" s="4">
        <v>42425</v>
      </c>
      <c r="E713" s="2">
        <v>5808</v>
      </c>
      <c r="F713" s="3" t="s">
        <v>5</v>
      </c>
      <c r="G713" s="3" t="s">
        <v>1</v>
      </c>
      <c r="H713" s="3" t="s">
        <v>4</v>
      </c>
      <c r="I713" s="2">
        <v>1978</v>
      </c>
      <c r="J713" s="2">
        <v>150</v>
      </c>
      <c r="K713" s="2">
        <v>98</v>
      </c>
      <c r="L713" s="2">
        <v>0.7</v>
      </c>
      <c r="M713" s="1">
        <v>12.09</v>
      </c>
      <c r="N713" s="1">
        <v>2.7999999999999998E-4</v>
      </c>
      <c r="O713" s="1">
        <v>0.60499999999999998</v>
      </c>
      <c r="P713" s="1">
        <v>4.3999999999999999E-5</v>
      </c>
      <c r="Q713" s="1">
        <v>0.15714027736684</v>
      </c>
      <c r="R713" s="1">
        <v>1.0006435255676601E-2</v>
      </c>
    </row>
    <row r="714" spans="1:18" s="5" customFormat="1" x14ac:dyDescent="0.25">
      <c r="A714" s="2">
        <v>2015</v>
      </c>
      <c r="B714" s="2">
        <v>2044</v>
      </c>
      <c r="C714" s="3" t="s">
        <v>9</v>
      </c>
      <c r="D714" s="4">
        <v>42425</v>
      </c>
      <c r="E714" s="2">
        <v>5809</v>
      </c>
      <c r="F714" s="3" t="s">
        <v>2</v>
      </c>
      <c r="G714" s="3" t="s">
        <v>1</v>
      </c>
      <c r="H714" s="3" t="s">
        <v>28</v>
      </c>
      <c r="I714" s="2">
        <v>2014</v>
      </c>
      <c r="J714" s="2">
        <v>150</v>
      </c>
      <c r="K714" s="2">
        <v>100</v>
      </c>
      <c r="L714" s="2">
        <v>0.7</v>
      </c>
      <c r="M714" s="1">
        <v>2.15</v>
      </c>
      <c r="N714" s="1">
        <v>2.6999999999999999E-5</v>
      </c>
      <c r="O714" s="1">
        <v>8.9999999999999993E-3</v>
      </c>
      <c r="P714" s="1">
        <v>3.9999999999999998E-7</v>
      </c>
      <c r="Q714" s="1">
        <v>2.5118634935676301E-2</v>
      </c>
      <c r="R714" s="1">
        <v>1.07638882612241E-4</v>
      </c>
    </row>
    <row r="715" spans="1:18" s="5" customFormat="1" x14ac:dyDescent="0.25">
      <c r="A715" s="2">
        <v>2015</v>
      </c>
      <c r="B715" s="2">
        <v>2045</v>
      </c>
      <c r="C715" s="3" t="s">
        <v>9</v>
      </c>
      <c r="D715" s="4">
        <v>42407</v>
      </c>
      <c r="E715" s="2">
        <v>5812</v>
      </c>
      <c r="F715" s="3" t="s">
        <v>5</v>
      </c>
      <c r="G715" s="3" t="s">
        <v>1</v>
      </c>
      <c r="H715" s="3" t="s">
        <v>4</v>
      </c>
      <c r="I715" s="2">
        <v>1997</v>
      </c>
      <c r="J715" s="2">
        <v>700</v>
      </c>
      <c r="K715" s="2">
        <v>99</v>
      </c>
      <c r="L715" s="2">
        <v>0.7</v>
      </c>
      <c r="M715" s="1">
        <v>8.17</v>
      </c>
      <c r="N715" s="1">
        <v>1.9000000000000001E-4</v>
      </c>
      <c r="O715" s="1">
        <v>0.47899999999999998</v>
      </c>
      <c r="P715" s="1">
        <v>3.6100000000000003E-5</v>
      </c>
      <c r="Q715" s="1">
        <v>0.55878472070901697</v>
      </c>
      <c r="R715" s="1">
        <v>4.8777359366470201E-2</v>
      </c>
    </row>
    <row r="716" spans="1:18" s="5" customFormat="1" x14ac:dyDescent="0.25">
      <c r="A716" s="2">
        <v>2015</v>
      </c>
      <c r="B716" s="2">
        <v>2045</v>
      </c>
      <c r="C716" s="3" t="s">
        <v>9</v>
      </c>
      <c r="D716" s="4">
        <v>42407</v>
      </c>
      <c r="E716" s="2">
        <v>5813</v>
      </c>
      <c r="F716" s="3" t="s">
        <v>2</v>
      </c>
      <c r="G716" s="3" t="s">
        <v>1</v>
      </c>
      <c r="H716" s="3" t="s">
        <v>13</v>
      </c>
      <c r="I716" s="2">
        <v>2014</v>
      </c>
      <c r="J716" s="2">
        <v>700</v>
      </c>
      <c r="K716" s="2">
        <v>106</v>
      </c>
      <c r="L716" s="2">
        <v>0.7</v>
      </c>
      <c r="M716" s="1">
        <v>2.3199999999999998</v>
      </c>
      <c r="N716" s="1">
        <v>3.0000000000000001E-5</v>
      </c>
      <c r="O716" s="1">
        <v>0.112</v>
      </c>
      <c r="P716" s="1">
        <v>7.9999999999999996E-6</v>
      </c>
      <c r="Q716" s="1">
        <v>0.138838728229571</v>
      </c>
      <c r="R716" s="1">
        <v>8.0154321561439201E-3</v>
      </c>
    </row>
    <row r="717" spans="1:18" s="5" customFormat="1" x14ac:dyDescent="0.25">
      <c r="A717" s="2">
        <v>2015</v>
      </c>
      <c r="B717" s="2">
        <v>2046</v>
      </c>
      <c r="C717" s="3" t="s">
        <v>17</v>
      </c>
      <c r="D717" s="4">
        <v>42438</v>
      </c>
      <c r="E717" s="2">
        <v>5824</v>
      </c>
      <c r="F717" s="3" t="s">
        <v>5</v>
      </c>
      <c r="G717" s="3" t="s">
        <v>1</v>
      </c>
      <c r="H717" s="3" t="s">
        <v>4</v>
      </c>
      <c r="I717" s="2">
        <v>1983</v>
      </c>
      <c r="J717" s="2">
        <v>600</v>
      </c>
      <c r="K717" s="2">
        <v>104</v>
      </c>
      <c r="L717" s="2">
        <v>0.7</v>
      </c>
      <c r="M717" s="1">
        <v>12.09</v>
      </c>
      <c r="N717" s="1">
        <v>2.7999999999999998E-4</v>
      </c>
      <c r="O717" s="1">
        <v>0.60499999999999998</v>
      </c>
      <c r="P717" s="1">
        <v>4.3999999999999999E-5</v>
      </c>
      <c r="Q717" s="1">
        <v>0.743888887888284</v>
      </c>
      <c r="R717" s="1">
        <v>5.4551852039750298E-2</v>
      </c>
    </row>
    <row r="718" spans="1:18" s="5" customFormat="1" x14ac:dyDescent="0.25">
      <c r="A718" s="2">
        <v>2015</v>
      </c>
      <c r="B718" s="2">
        <v>2046</v>
      </c>
      <c r="C718" s="3" t="s">
        <v>17</v>
      </c>
      <c r="D718" s="4">
        <v>42438</v>
      </c>
      <c r="E718" s="2">
        <v>5826</v>
      </c>
      <c r="F718" s="3" t="s">
        <v>2</v>
      </c>
      <c r="G718" s="3" t="s">
        <v>1</v>
      </c>
      <c r="H718" s="3" t="s">
        <v>28</v>
      </c>
      <c r="I718" s="2">
        <v>2014</v>
      </c>
      <c r="J718" s="2">
        <v>600</v>
      </c>
      <c r="K718" s="2">
        <v>100</v>
      </c>
      <c r="L718" s="2">
        <v>0.7</v>
      </c>
      <c r="M718" s="1">
        <v>2.15</v>
      </c>
      <c r="N718" s="1">
        <v>2.6999999999999999E-5</v>
      </c>
      <c r="O718" s="1">
        <v>8.9999999999999993E-3</v>
      </c>
      <c r="P718" s="1">
        <v>3.9999999999999998E-7</v>
      </c>
      <c r="Q718" s="1">
        <v>0.10328703969955</v>
      </c>
      <c r="R718" s="1">
        <v>4.7222219689297101E-4</v>
      </c>
    </row>
    <row r="719" spans="1:18" s="5" customFormat="1" x14ac:dyDescent="0.25">
      <c r="A719" s="2">
        <v>2015</v>
      </c>
      <c r="B719" s="2">
        <v>2047</v>
      </c>
      <c r="C719" s="3" t="s">
        <v>17</v>
      </c>
      <c r="D719" s="4">
        <v>42422</v>
      </c>
      <c r="E719" s="2">
        <v>5822</v>
      </c>
      <c r="F719" s="3" t="s">
        <v>5</v>
      </c>
      <c r="G719" s="3" t="s">
        <v>1</v>
      </c>
      <c r="H719" s="3" t="s">
        <v>4</v>
      </c>
      <c r="I719" s="2">
        <v>1981</v>
      </c>
      <c r="J719" s="2">
        <v>400</v>
      </c>
      <c r="K719" s="2">
        <v>108</v>
      </c>
      <c r="L719" s="2">
        <v>0.7</v>
      </c>
      <c r="M719" s="1">
        <v>12.09</v>
      </c>
      <c r="N719" s="1">
        <v>2.7999999999999998E-4</v>
      </c>
      <c r="O719" s="1">
        <v>0.60499999999999998</v>
      </c>
      <c r="P719" s="1">
        <v>4.3999999999999999E-5</v>
      </c>
      <c r="Q719" s="1">
        <v>0.51499999930727303</v>
      </c>
      <c r="R719" s="1">
        <v>3.7766666796750198E-2</v>
      </c>
    </row>
    <row r="720" spans="1:18" s="5" customFormat="1" x14ac:dyDescent="0.25">
      <c r="A720" s="2">
        <v>2015</v>
      </c>
      <c r="B720" s="2">
        <v>2047</v>
      </c>
      <c r="C720" s="3" t="s">
        <v>17</v>
      </c>
      <c r="D720" s="4">
        <v>42422</v>
      </c>
      <c r="E720" s="2">
        <v>5823</v>
      </c>
      <c r="F720" s="3" t="s">
        <v>2</v>
      </c>
      <c r="G720" s="3" t="s">
        <v>1</v>
      </c>
      <c r="H720" s="3" t="s">
        <v>13</v>
      </c>
      <c r="I720" s="2">
        <v>2015</v>
      </c>
      <c r="J720" s="2">
        <v>400</v>
      </c>
      <c r="K720" s="2">
        <v>106</v>
      </c>
      <c r="L720" s="2">
        <v>0.7</v>
      </c>
      <c r="M720" s="1">
        <v>2.3199999999999998</v>
      </c>
      <c r="N720" s="1">
        <v>3.0000000000000001E-5</v>
      </c>
      <c r="O720" s="1">
        <v>0.112</v>
      </c>
      <c r="P720" s="1">
        <v>7.9999999999999996E-6</v>
      </c>
      <c r="Q720" s="1">
        <v>7.7864193971224294E-2</v>
      </c>
      <c r="R720" s="1">
        <v>4.18765436145238E-3</v>
      </c>
    </row>
    <row r="721" spans="1:18" s="5" customFormat="1" x14ac:dyDescent="0.25">
      <c r="A721" s="2">
        <v>2015</v>
      </c>
      <c r="B721" s="2">
        <v>2048</v>
      </c>
      <c r="C721" s="3" t="s">
        <v>17</v>
      </c>
      <c r="D721" s="4">
        <v>42443</v>
      </c>
      <c r="E721" s="2">
        <v>5820</v>
      </c>
      <c r="F721" s="3" t="s">
        <v>5</v>
      </c>
      <c r="G721" s="3" t="s">
        <v>1</v>
      </c>
      <c r="H721" s="3" t="s">
        <v>4</v>
      </c>
      <c r="I721" s="2">
        <v>1994</v>
      </c>
      <c r="J721" s="2">
        <v>600</v>
      </c>
      <c r="K721" s="2">
        <v>190</v>
      </c>
      <c r="L721" s="2">
        <v>0.7</v>
      </c>
      <c r="M721" s="1">
        <v>7.6</v>
      </c>
      <c r="N721" s="1">
        <v>1.8000000000000001E-4</v>
      </c>
      <c r="O721" s="1">
        <v>0.27400000000000002</v>
      </c>
      <c r="P721" s="1">
        <v>1.9899999999999999E-5</v>
      </c>
      <c r="Q721" s="1">
        <v>0.85851849838960703</v>
      </c>
      <c r="R721" s="1">
        <v>4.5107406257501398E-2</v>
      </c>
    </row>
    <row r="722" spans="1:18" s="5" customFormat="1" x14ac:dyDescent="0.25">
      <c r="A722" s="2">
        <v>2015</v>
      </c>
      <c r="B722" s="2">
        <v>2048</v>
      </c>
      <c r="C722" s="3" t="s">
        <v>17</v>
      </c>
      <c r="D722" s="4">
        <v>42443</v>
      </c>
      <c r="E722" s="2">
        <v>5821</v>
      </c>
      <c r="F722" s="3" t="s">
        <v>2</v>
      </c>
      <c r="G722" s="3" t="s">
        <v>1</v>
      </c>
      <c r="H722" s="3" t="s">
        <v>0</v>
      </c>
      <c r="I722" s="2">
        <v>2014</v>
      </c>
      <c r="J722" s="2">
        <v>600</v>
      </c>
      <c r="K722" s="2">
        <v>220</v>
      </c>
      <c r="L722" s="2">
        <v>0.7</v>
      </c>
      <c r="M722" s="1">
        <v>0.26</v>
      </c>
      <c r="N722" s="1">
        <v>3.5999999999999998E-6</v>
      </c>
      <c r="O722" s="1">
        <v>8.9999999999999993E-3</v>
      </c>
      <c r="P722" s="1">
        <v>2.9999999999999999E-7</v>
      </c>
      <c r="Q722" s="1">
        <v>2.7581480009869399E-2</v>
      </c>
      <c r="R722" s="1">
        <v>1.0083332799433701E-3</v>
      </c>
    </row>
    <row r="723" spans="1:18" s="5" customFormat="1" x14ac:dyDescent="0.25">
      <c r="A723" s="2">
        <v>2015</v>
      </c>
      <c r="B723" s="2">
        <v>2049</v>
      </c>
      <c r="C723" s="3" t="s">
        <v>17</v>
      </c>
      <c r="D723" s="4">
        <v>42419</v>
      </c>
      <c r="E723" s="2">
        <v>5818</v>
      </c>
      <c r="F723" s="3" t="s">
        <v>5</v>
      </c>
      <c r="G723" s="3" t="s">
        <v>1</v>
      </c>
      <c r="H723" s="3" t="s">
        <v>4</v>
      </c>
      <c r="I723" s="2">
        <v>1988</v>
      </c>
      <c r="J723" s="2">
        <v>150</v>
      </c>
      <c r="K723" s="2">
        <v>95</v>
      </c>
      <c r="L723" s="2">
        <v>0.7</v>
      </c>
      <c r="M723" s="1">
        <v>8.17</v>
      </c>
      <c r="N723" s="1">
        <v>1.9000000000000001E-4</v>
      </c>
      <c r="O723" s="1">
        <v>0.47899999999999998</v>
      </c>
      <c r="P723" s="1">
        <v>3.6100000000000003E-5</v>
      </c>
      <c r="Q723" s="1">
        <v>9.9859953164669293E-2</v>
      </c>
      <c r="R723" s="1">
        <v>7.1720600020270297E-3</v>
      </c>
    </row>
    <row r="724" spans="1:18" s="5" customFormat="1" x14ac:dyDescent="0.25">
      <c r="A724" s="2">
        <v>2015</v>
      </c>
      <c r="B724" s="2">
        <v>2049</v>
      </c>
      <c r="C724" s="3" t="s">
        <v>17</v>
      </c>
      <c r="D724" s="4">
        <v>42419</v>
      </c>
      <c r="E724" s="2">
        <v>5819</v>
      </c>
      <c r="F724" s="3" t="s">
        <v>2</v>
      </c>
      <c r="G724" s="3" t="s">
        <v>1</v>
      </c>
      <c r="H724" s="3" t="s">
        <v>28</v>
      </c>
      <c r="I724" s="2">
        <v>2014</v>
      </c>
      <c r="J724" s="2">
        <v>150</v>
      </c>
      <c r="K724" s="2">
        <v>100</v>
      </c>
      <c r="L724" s="2">
        <v>0.7</v>
      </c>
      <c r="M724" s="1">
        <v>2.15</v>
      </c>
      <c r="N724" s="1">
        <v>2.6999999999999999E-5</v>
      </c>
      <c r="O724" s="1">
        <v>8.9999999999999993E-3</v>
      </c>
      <c r="P724" s="1">
        <v>3.9999999999999998E-7</v>
      </c>
      <c r="Q724" s="1">
        <v>2.5118634935676301E-2</v>
      </c>
      <c r="R724" s="1">
        <v>1.07638882612241E-4</v>
      </c>
    </row>
    <row r="725" spans="1:18" s="5" customFormat="1" x14ac:dyDescent="0.25">
      <c r="A725" s="2">
        <v>2015</v>
      </c>
      <c r="B725" s="2">
        <v>2050</v>
      </c>
      <c r="C725" s="3" t="s">
        <v>17</v>
      </c>
      <c r="D725" s="4">
        <v>42439</v>
      </c>
      <c r="E725" s="2">
        <v>5827</v>
      </c>
      <c r="F725" s="3" t="s">
        <v>5</v>
      </c>
      <c r="G725" s="3" t="s">
        <v>1</v>
      </c>
      <c r="H725" s="3" t="s">
        <v>4</v>
      </c>
      <c r="I725" s="2">
        <v>1955</v>
      </c>
      <c r="J725" s="2">
        <v>450</v>
      </c>
      <c r="K725" s="2">
        <v>68</v>
      </c>
      <c r="L725" s="2">
        <v>0.7</v>
      </c>
      <c r="M725" s="1">
        <v>12.09</v>
      </c>
      <c r="N725" s="1">
        <v>2.7999999999999998E-4</v>
      </c>
      <c r="O725" s="1">
        <v>0.60499999999999998</v>
      </c>
      <c r="P725" s="1">
        <v>4.3999999999999999E-5</v>
      </c>
      <c r="Q725" s="1">
        <v>0.36479166617598502</v>
      </c>
      <c r="R725" s="1">
        <v>2.6751388981031399E-2</v>
      </c>
    </row>
    <row r="726" spans="1:18" s="5" customFormat="1" x14ac:dyDescent="0.25">
      <c r="A726" s="2">
        <v>2015</v>
      </c>
      <c r="B726" s="2">
        <v>2050</v>
      </c>
      <c r="C726" s="3" t="s">
        <v>17</v>
      </c>
      <c r="D726" s="4">
        <v>42439</v>
      </c>
      <c r="E726" s="2">
        <v>5828</v>
      </c>
      <c r="F726" s="3" t="s">
        <v>2</v>
      </c>
      <c r="G726" s="3" t="s">
        <v>1</v>
      </c>
      <c r="H726" s="3" t="s">
        <v>13</v>
      </c>
      <c r="I726" s="2">
        <v>2014</v>
      </c>
      <c r="J726" s="2">
        <v>450</v>
      </c>
      <c r="K726" s="2">
        <v>83</v>
      </c>
      <c r="L726" s="2">
        <v>0.7</v>
      </c>
      <c r="M726" s="1">
        <v>2.74</v>
      </c>
      <c r="N726" s="1">
        <v>3.6000000000000001E-5</v>
      </c>
      <c r="O726" s="1">
        <v>0.112</v>
      </c>
      <c r="P726" s="1">
        <v>7.9999999999999996E-6</v>
      </c>
      <c r="Q726" s="1">
        <v>8.1299651750665405E-2</v>
      </c>
      <c r="R726" s="1">
        <v>3.7465278122958902E-3</v>
      </c>
    </row>
    <row r="727" spans="1:18" s="5" customFormat="1" x14ac:dyDescent="0.25">
      <c r="A727" s="2">
        <v>2015</v>
      </c>
      <c r="B727" s="2">
        <v>2051</v>
      </c>
      <c r="C727" s="3" t="s">
        <v>17</v>
      </c>
      <c r="D727" s="4">
        <v>42437</v>
      </c>
      <c r="E727" s="2">
        <v>5829</v>
      </c>
      <c r="F727" s="3" t="s">
        <v>5</v>
      </c>
      <c r="G727" s="3" t="s">
        <v>1</v>
      </c>
      <c r="H727" s="3" t="s">
        <v>4</v>
      </c>
      <c r="I727" s="2">
        <v>1974</v>
      </c>
      <c r="J727" s="2">
        <v>225</v>
      </c>
      <c r="K727" s="2">
        <v>84</v>
      </c>
      <c r="L727" s="2">
        <v>0.7</v>
      </c>
      <c r="M727" s="1">
        <v>12.09</v>
      </c>
      <c r="N727" s="1">
        <v>2.7999999999999998E-4</v>
      </c>
      <c r="O727" s="1">
        <v>0.60499999999999998</v>
      </c>
      <c r="P727" s="1">
        <v>4.3999999999999999E-5</v>
      </c>
      <c r="Q727" s="1">
        <v>0.218574999631719</v>
      </c>
      <c r="R727" s="1">
        <v>1.5464166733339399E-2</v>
      </c>
    </row>
    <row r="728" spans="1:18" s="5" customFormat="1" x14ac:dyDescent="0.25">
      <c r="A728" s="2">
        <v>2015</v>
      </c>
      <c r="B728" s="2">
        <v>2051</v>
      </c>
      <c r="C728" s="3" t="s">
        <v>17</v>
      </c>
      <c r="D728" s="4">
        <v>42437</v>
      </c>
      <c r="E728" s="2">
        <v>5830</v>
      </c>
      <c r="F728" s="3" t="s">
        <v>2</v>
      </c>
      <c r="G728" s="3" t="s">
        <v>1</v>
      </c>
      <c r="H728" s="3" t="s">
        <v>28</v>
      </c>
      <c r="I728" s="2">
        <v>2015</v>
      </c>
      <c r="J728" s="2">
        <v>225</v>
      </c>
      <c r="K728" s="2">
        <v>105</v>
      </c>
      <c r="L728" s="2">
        <v>0.7</v>
      </c>
      <c r="M728" s="1">
        <v>2.15</v>
      </c>
      <c r="N728" s="1">
        <v>2.6999999999999999E-5</v>
      </c>
      <c r="O728" s="1">
        <v>8.9999999999999993E-3</v>
      </c>
      <c r="P728" s="1">
        <v>3.9999999999999998E-7</v>
      </c>
      <c r="Q728" s="1">
        <v>3.9746420333358103E-2</v>
      </c>
      <c r="R728" s="1">
        <v>1.7226561509966701E-4</v>
      </c>
    </row>
    <row r="729" spans="1:18" s="5" customFormat="1" x14ac:dyDescent="0.25">
      <c r="A729" s="2">
        <v>2014</v>
      </c>
      <c r="B729" s="2">
        <v>2052</v>
      </c>
      <c r="C729" s="3" t="s">
        <v>17</v>
      </c>
      <c r="D729" s="4">
        <v>42440</v>
      </c>
      <c r="E729" s="2">
        <v>5831</v>
      </c>
      <c r="F729" s="3" t="s">
        <v>5</v>
      </c>
      <c r="G729" s="3" t="s">
        <v>1</v>
      </c>
      <c r="H729" s="3" t="s">
        <v>4</v>
      </c>
      <c r="I729" s="2">
        <v>1968</v>
      </c>
      <c r="J729" s="2">
        <v>700</v>
      </c>
      <c r="K729" s="2">
        <v>150</v>
      </c>
      <c r="L729" s="2">
        <v>0.7</v>
      </c>
      <c r="M729" s="1">
        <v>13.02</v>
      </c>
      <c r="N729" s="1">
        <v>2.9999999999999997E-4</v>
      </c>
      <c r="O729" s="1">
        <v>0.55400000000000005</v>
      </c>
      <c r="P729" s="1">
        <v>4.0299999999999997E-5</v>
      </c>
      <c r="Q729" s="1">
        <v>1.3465278057873</v>
      </c>
      <c r="R729" s="1">
        <v>8.4064816244248303E-2</v>
      </c>
    </row>
    <row r="730" spans="1:18" s="5" customFormat="1" x14ac:dyDescent="0.25">
      <c r="A730" s="2">
        <v>2014</v>
      </c>
      <c r="B730" s="2">
        <v>2052</v>
      </c>
      <c r="C730" s="3" t="s">
        <v>17</v>
      </c>
      <c r="D730" s="4">
        <v>42440</v>
      </c>
      <c r="E730" s="2">
        <v>5832</v>
      </c>
      <c r="F730" s="3" t="s">
        <v>2</v>
      </c>
      <c r="G730" s="3" t="s">
        <v>1</v>
      </c>
      <c r="H730" s="3" t="s">
        <v>28</v>
      </c>
      <c r="I730" s="2">
        <v>2014</v>
      </c>
      <c r="J730" s="2">
        <v>700</v>
      </c>
      <c r="K730" s="2">
        <v>100</v>
      </c>
      <c r="L730" s="2">
        <v>0.7</v>
      </c>
      <c r="M730" s="1">
        <v>2.15</v>
      </c>
      <c r="N730" s="1">
        <v>2.6999999999999999E-5</v>
      </c>
      <c r="O730" s="1">
        <v>8.9999999999999993E-3</v>
      </c>
      <c r="P730" s="1">
        <v>3.9999999999999998E-7</v>
      </c>
      <c r="Q730" s="1">
        <v>0.12123071297162</v>
      </c>
      <c r="R730" s="1">
        <v>5.6172836545320898E-4</v>
      </c>
    </row>
    <row r="731" spans="1:18" s="5" customFormat="1" x14ac:dyDescent="0.25">
      <c r="A731" s="2">
        <v>2014</v>
      </c>
      <c r="B731" s="2">
        <v>2054</v>
      </c>
      <c r="C731" s="3" t="s">
        <v>7</v>
      </c>
      <c r="D731" s="4">
        <v>42390</v>
      </c>
      <c r="E731" s="2">
        <v>5843</v>
      </c>
      <c r="F731" s="3" t="s">
        <v>5</v>
      </c>
      <c r="G731" s="3" t="s">
        <v>1</v>
      </c>
      <c r="H731" s="3" t="s">
        <v>4</v>
      </c>
      <c r="I731" s="2">
        <v>1972</v>
      </c>
      <c r="J731" s="2">
        <v>400</v>
      </c>
      <c r="K731" s="2">
        <v>94</v>
      </c>
      <c r="L731" s="2">
        <v>0.7</v>
      </c>
      <c r="M731" s="1">
        <v>12.09</v>
      </c>
      <c r="N731" s="1">
        <v>2.7999999999999998E-4</v>
      </c>
      <c r="O731" s="1">
        <v>0.60499999999999998</v>
      </c>
      <c r="P731" s="1">
        <v>4.3999999999999999E-5</v>
      </c>
      <c r="Q731" s="1">
        <v>0.44824074013781201</v>
      </c>
      <c r="R731" s="1">
        <v>3.2870987767541902E-2</v>
      </c>
    </row>
    <row r="732" spans="1:18" s="5" customFormat="1" x14ac:dyDescent="0.25">
      <c r="A732" s="2">
        <v>2014</v>
      </c>
      <c r="B732" s="2">
        <v>2054</v>
      </c>
      <c r="C732" s="3" t="s">
        <v>7</v>
      </c>
      <c r="D732" s="4">
        <v>42390</v>
      </c>
      <c r="E732" s="2">
        <v>5844</v>
      </c>
      <c r="F732" s="3" t="s">
        <v>2</v>
      </c>
      <c r="G732" s="3" t="s">
        <v>1</v>
      </c>
      <c r="H732" s="3" t="s">
        <v>13</v>
      </c>
      <c r="I732" s="2">
        <v>2015</v>
      </c>
      <c r="J732" s="2">
        <v>400</v>
      </c>
      <c r="K732" s="2">
        <v>86</v>
      </c>
      <c r="L732" s="2">
        <v>0.7</v>
      </c>
      <c r="M732" s="1">
        <v>2.74</v>
      </c>
      <c r="N732" s="1">
        <v>3.6000000000000001E-5</v>
      </c>
      <c r="O732" s="1">
        <v>0.112</v>
      </c>
      <c r="P732" s="1">
        <v>7.9999999999999996E-6</v>
      </c>
      <c r="Q732" s="1">
        <v>7.4639505222469704E-2</v>
      </c>
      <c r="R732" s="1">
        <v>3.3975308970274E-3</v>
      </c>
    </row>
    <row r="733" spans="1:18" s="5" customFormat="1" x14ac:dyDescent="0.25">
      <c r="A733" s="2">
        <v>2015</v>
      </c>
      <c r="B733" s="2">
        <v>2055</v>
      </c>
      <c r="C733" s="3" t="s">
        <v>7</v>
      </c>
      <c r="D733" s="4">
        <v>42425</v>
      </c>
      <c r="E733" s="2">
        <v>5841</v>
      </c>
      <c r="F733" s="3" t="s">
        <v>5</v>
      </c>
      <c r="G733" s="3" t="s">
        <v>1</v>
      </c>
      <c r="H733" s="3" t="s">
        <v>4</v>
      </c>
      <c r="I733" s="2">
        <v>1978</v>
      </c>
      <c r="J733" s="2">
        <v>1000</v>
      </c>
      <c r="K733" s="2">
        <v>157</v>
      </c>
      <c r="L733" s="2">
        <v>0.7</v>
      </c>
      <c r="M733" s="1">
        <v>11.16</v>
      </c>
      <c r="N733" s="1">
        <v>2.5999999999999998E-4</v>
      </c>
      <c r="O733" s="1">
        <v>0.39600000000000002</v>
      </c>
      <c r="P733" s="1">
        <v>2.8799999999999999E-5</v>
      </c>
      <c r="Q733" s="1">
        <v>1.7299073604913999</v>
      </c>
      <c r="R733" s="1">
        <v>8.9838885935587406E-2</v>
      </c>
    </row>
    <row r="734" spans="1:18" s="5" customFormat="1" x14ac:dyDescent="0.25">
      <c r="A734" s="2">
        <v>2015</v>
      </c>
      <c r="B734" s="2">
        <v>2055</v>
      </c>
      <c r="C734" s="3" t="s">
        <v>7</v>
      </c>
      <c r="D734" s="4">
        <v>42425</v>
      </c>
      <c r="E734" s="2">
        <v>5842</v>
      </c>
      <c r="F734" s="3" t="s">
        <v>2</v>
      </c>
      <c r="G734" s="3" t="s">
        <v>1</v>
      </c>
      <c r="H734" s="3" t="s">
        <v>0</v>
      </c>
      <c r="I734" s="2">
        <v>2015</v>
      </c>
      <c r="J734" s="2">
        <v>1000</v>
      </c>
      <c r="K734" s="2">
        <v>150</v>
      </c>
      <c r="L734" s="2">
        <v>0.7</v>
      </c>
      <c r="M734" s="1">
        <v>0.26</v>
      </c>
      <c r="N734" s="1">
        <v>3.9999999999999998E-6</v>
      </c>
      <c r="O734" s="1">
        <v>8.9999999999999993E-3</v>
      </c>
      <c r="P734" s="1">
        <v>3.9999999999999998E-7</v>
      </c>
      <c r="Q734" s="1">
        <v>3.2407405745878498E-2</v>
      </c>
      <c r="R734" s="1">
        <v>1.2731480843302201E-3</v>
      </c>
    </row>
    <row r="735" spans="1:18" s="5" customFormat="1" x14ac:dyDescent="0.25">
      <c r="A735" s="2">
        <v>2015</v>
      </c>
      <c r="B735" s="2">
        <v>2056</v>
      </c>
      <c r="C735" s="3" t="s">
        <v>7</v>
      </c>
      <c r="D735" s="4">
        <v>42425</v>
      </c>
      <c r="E735" s="2">
        <v>5839</v>
      </c>
      <c r="F735" s="3" t="s">
        <v>5</v>
      </c>
      <c r="G735" s="3" t="s">
        <v>1</v>
      </c>
      <c r="H735" s="3" t="s">
        <v>8</v>
      </c>
      <c r="I735" s="2">
        <v>1999</v>
      </c>
      <c r="J735" s="2">
        <v>1000</v>
      </c>
      <c r="K735" s="2">
        <v>120</v>
      </c>
      <c r="L735" s="2">
        <v>0.7</v>
      </c>
      <c r="M735" s="1">
        <v>6.54</v>
      </c>
      <c r="N735" s="1">
        <v>1.4999999999999999E-4</v>
      </c>
      <c r="O735" s="1">
        <v>0.30399999999999999</v>
      </c>
      <c r="P735" s="1">
        <v>2.2099999999999998E-5</v>
      </c>
      <c r="Q735" s="1">
        <v>0.77222221345547104</v>
      </c>
      <c r="R735" s="1">
        <v>5.2703700916934E-2</v>
      </c>
    </row>
    <row r="736" spans="1:18" s="5" customFormat="1" x14ac:dyDescent="0.25">
      <c r="A736" s="2">
        <v>2015</v>
      </c>
      <c r="B736" s="2">
        <v>2056</v>
      </c>
      <c r="C736" s="3" t="s">
        <v>7</v>
      </c>
      <c r="D736" s="4">
        <v>42425</v>
      </c>
      <c r="E736" s="2">
        <v>5840</v>
      </c>
      <c r="F736" s="3" t="s">
        <v>2</v>
      </c>
      <c r="G736" s="3" t="s">
        <v>1</v>
      </c>
      <c r="H736" s="3" t="s">
        <v>0</v>
      </c>
      <c r="I736" s="2">
        <v>2015</v>
      </c>
      <c r="J736" s="2">
        <v>1000</v>
      </c>
      <c r="K736" s="2">
        <v>140</v>
      </c>
      <c r="L736" s="2">
        <v>0.7</v>
      </c>
      <c r="M736" s="1">
        <v>0.26</v>
      </c>
      <c r="N736" s="1">
        <v>3.9999999999999998E-6</v>
      </c>
      <c r="O736" s="1">
        <v>8.9999999999999993E-3</v>
      </c>
      <c r="P736" s="1">
        <v>3.9999999999999998E-7</v>
      </c>
      <c r="Q736" s="1">
        <v>3.0246912029486601E-2</v>
      </c>
      <c r="R736" s="1">
        <v>1.1882715453748699E-3</v>
      </c>
    </row>
    <row r="737" spans="1:18" s="5" customFormat="1" x14ac:dyDescent="0.25">
      <c r="A737" s="2">
        <v>2015</v>
      </c>
      <c r="B737" s="2">
        <v>2057</v>
      </c>
      <c r="C737" s="3" t="s">
        <v>7</v>
      </c>
      <c r="D737" s="4">
        <v>42431</v>
      </c>
      <c r="E737" s="2">
        <v>5837</v>
      </c>
      <c r="F737" s="3" t="s">
        <v>5</v>
      </c>
      <c r="G737" s="3" t="s">
        <v>1</v>
      </c>
      <c r="H737" s="3" t="s">
        <v>4</v>
      </c>
      <c r="I737" s="2">
        <v>1979</v>
      </c>
      <c r="J737" s="2">
        <v>2000</v>
      </c>
      <c r="K737" s="2">
        <v>179</v>
      </c>
      <c r="L737" s="2">
        <v>0.7</v>
      </c>
      <c r="M737" s="1">
        <v>11.16</v>
      </c>
      <c r="N737" s="1">
        <v>2.5999999999999998E-4</v>
      </c>
      <c r="O737" s="1">
        <v>0.39600000000000002</v>
      </c>
      <c r="P737" s="1">
        <v>2.8799999999999999E-5</v>
      </c>
      <c r="Q737" s="1">
        <v>3.9446295226491799</v>
      </c>
      <c r="R737" s="1">
        <v>0.20485554882127599</v>
      </c>
    </row>
    <row r="738" spans="1:18" s="5" customFormat="1" x14ac:dyDescent="0.25">
      <c r="A738" s="2">
        <v>2015</v>
      </c>
      <c r="B738" s="2">
        <v>2057</v>
      </c>
      <c r="C738" s="3" t="s">
        <v>7</v>
      </c>
      <c r="D738" s="4">
        <v>42431</v>
      </c>
      <c r="E738" s="2">
        <v>5838</v>
      </c>
      <c r="F738" s="3" t="s">
        <v>2</v>
      </c>
      <c r="G738" s="3" t="s">
        <v>1</v>
      </c>
      <c r="H738" s="3" t="s">
        <v>0</v>
      </c>
      <c r="I738" s="2">
        <v>2014</v>
      </c>
      <c r="J738" s="2">
        <v>2000</v>
      </c>
      <c r="K738" s="2">
        <v>180</v>
      </c>
      <c r="L738" s="2">
        <v>0.7</v>
      </c>
      <c r="M738" s="1">
        <v>0.26</v>
      </c>
      <c r="N738" s="1">
        <v>3.5999999999999998E-6</v>
      </c>
      <c r="O738" s="1">
        <v>8.9999999999999993E-3</v>
      </c>
      <c r="P738" s="1">
        <v>2.9999999999999999E-7</v>
      </c>
      <c r="Q738" s="1">
        <v>8.2222217895005903E-2</v>
      </c>
      <c r="R738" s="1">
        <v>3.3333331984232201E-3</v>
      </c>
    </row>
    <row r="739" spans="1:18" s="5" customFormat="1" x14ac:dyDescent="0.25">
      <c r="A739" s="2">
        <v>2015</v>
      </c>
      <c r="B739" s="2">
        <v>2058</v>
      </c>
      <c r="C739" s="3" t="s">
        <v>7</v>
      </c>
      <c r="D739" s="4">
        <v>42443</v>
      </c>
      <c r="E739" s="2">
        <v>5835</v>
      </c>
      <c r="F739" s="3" t="s">
        <v>5</v>
      </c>
      <c r="G739" s="3" t="s">
        <v>1</v>
      </c>
      <c r="H739" s="3" t="s">
        <v>8</v>
      </c>
      <c r="I739" s="2">
        <v>1999</v>
      </c>
      <c r="J739" s="2">
        <v>500</v>
      </c>
      <c r="K739" s="2">
        <v>92</v>
      </c>
      <c r="L739" s="2">
        <v>0.7</v>
      </c>
      <c r="M739" s="1">
        <v>6.54</v>
      </c>
      <c r="N739" s="1">
        <v>1.4999999999999999E-4</v>
      </c>
      <c r="O739" s="1">
        <v>0.55200000000000005</v>
      </c>
      <c r="P739" s="1">
        <v>4.0200000000000001E-5</v>
      </c>
      <c r="Q739" s="1">
        <v>0.28803240380350198</v>
      </c>
      <c r="R739" s="1">
        <v>3.4574536148386702E-2</v>
      </c>
    </row>
    <row r="740" spans="1:18" s="5" customFormat="1" x14ac:dyDescent="0.25">
      <c r="A740" s="2">
        <v>2015</v>
      </c>
      <c r="B740" s="2">
        <v>2058</v>
      </c>
      <c r="C740" s="3" t="s">
        <v>7</v>
      </c>
      <c r="D740" s="4">
        <v>42443</v>
      </c>
      <c r="E740" s="2">
        <v>5836</v>
      </c>
      <c r="F740" s="3" t="s">
        <v>2</v>
      </c>
      <c r="G740" s="3" t="s">
        <v>1</v>
      </c>
      <c r="H740" s="3" t="s">
        <v>28</v>
      </c>
      <c r="I740" s="2">
        <v>2014</v>
      </c>
      <c r="J740" s="2">
        <v>500</v>
      </c>
      <c r="K740" s="2">
        <v>105</v>
      </c>
      <c r="L740" s="2">
        <v>0.7</v>
      </c>
      <c r="M740" s="1">
        <v>2.15</v>
      </c>
      <c r="N740" s="1">
        <v>2.6999999999999999E-5</v>
      </c>
      <c r="O740" s="1">
        <v>8.9999999999999993E-3</v>
      </c>
      <c r="P740" s="1">
        <v>3.9999999999999998E-7</v>
      </c>
      <c r="Q740" s="1">
        <v>8.9829284745497603E-2</v>
      </c>
      <c r="R740" s="1">
        <v>4.0509257047279202E-4</v>
      </c>
    </row>
    <row r="741" spans="1:18" s="5" customFormat="1" x14ac:dyDescent="0.25">
      <c r="A741" s="2">
        <v>2015</v>
      </c>
      <c r="B741" s="2">
        <v>2059</v>
      </c>
      <c r="C741" s="3" t="s">
        <v>10</v>
      </c>
      <c r="D741" s="4">
        <v>42446</v>
      </c>
      <c r="E741" s="2">
        <v>5847</v>
      </c>
      <c r="F741" s="3" t="s">
        <v>5</v>
      </c>
      <c r="G741" s="3" t="s">
        <v>1</v>
      </c>
      <c r="H741" s="3" t="s">
        <v>4</v>
      </c>
      <c r="I741" s="2">
        <v>1991</v>
      </c>
      <c r="J741" s="2">
        <v>150</v>
      </c>
      <c r="K741" s="2">
        <v>73</v>
      </c>
      <c r="L741" s="2">
        <v>0.7</v>
      </c>
      <c r="M741" s="1">
        <v>8.17</v>
      </c>
      <c r="N741" s="1">
        <v>1.9000000000000001E-4</v>
      </c>
      <c r="O741" s="1">
        <v>0.47899999999999998</v>
      </c>
      <c r="P741" s="1">
        <v>3.6100000000000003E-5</v>
      </c>
      <c r="Q741" s="1">
        <v>7.6012094482257903E-2</v>
      </c>
      <c r="R741" s="1">
        <v>5.3739066963939802E-3</v>
      </c>
    </row>
    <row r="742" spans="1:18" s="5" customFormat="1" x14ac:dyDescent="0.25">
      <c r="A742" s="2">
        <v>2015</v>
      </c>
      <c r="B742" s="2">
        <v>2059</v>
      </c>
      <c r="C742" s="3" t="s">
        <v>10</v>
      </c>
      <c r="D742" s="4">
        <v>42446</v>
      </c>
      <c r="E742" s="2">
        <v>5848</v>
      </c>
      <c r="F742" s="3" t="s">
        <v>2</v>
      </c>
      <c r="G742" s="3" t="s">
        <v>1</v>
      </c>
      <c r="H742" s="3" t="s">
        <v>0</v>
      </c>
      <c r="I742" s="2">
        <v>2015</v>
      </c>
      <c r="J742" s="2">
        <v>150</v>
      </c>
      <c r="K742" s="2">
        <v>90</v>
      </c>
      <c r="L742" s="2">
        <v>0.7</v>
      </c>
      <c r="M742" s="1">
        <v>0.26</v>
      </c>
      <c r="N742" s="1">
        <v>3.4999999999999999E-6</v>
      </c>
      <c r="O742" s="1">
        <v>8.9999999999999993E-3</v>
      </c>
      <c r="P742" s="1">
        <v>8.9999999999999996E-7</v>
      </c>
      <c r="Q742" s="1">
        <v>2.7356769377790101E-3</v>
      </c>
      <c r="R742" s="1">
        <v>1.00781244052587E-4</v>
      </c>
    </row>
    <row r="743" spans="1:18" s="5" customFormat="1" x14ac:dyDescent="0.25">
      <c r="A743" s="2">
        <v>2015</v>
      </c>
      <c r="B743" s="2">
        <v>2060</v>
      </c>
      <c r="C743" s="3" t="s">
        <v>10</v>
      </c>
      <c r="D743" s="4">
        <v>42440</v>
      </c>
      <c r="E743" s="2">
        <v>5851</v>
      </c>
      <c r="F743" s="3" t="s">
        <v>5</v>
      </c>
      <c r="G743" s="3" t="s">
        <v>1</v>
      </c>
      <c r="H743" s="3" t="s">
        <v>4</v>
      </c>
      <c r="I743" s="2">
        <v>1967</v>
      </c>
      <c r="J743" s="2">
        <v>900</v>
      </c>
      <c r="K743" s="2">
        <v>122</v>
      </c>
      <c r="L743" s="2">
        <v>0.7</v>
      </c>
      <c r="M743" s="1">
        <v>13.02</v>
      </c>
      <c r="N743" s="1">
        <v>2.9999999999999997E-4</v>
      </c>
      <c r="O743" s="1">
        <v>0.55400000000000005</v>
      </c>
      <c r="P743" s="1">
        <v>4.0299999999999997E-5</v>
      </c>
      <c r="Q743" s="1">
        <v>1.40808336262329</v>
      </c>
      <c r="R743" s="1">
        <v>8.7907779272556802E-2</v>
      </c>
    </row>
    <row r="744" spans="1:18" s="5" customFormat="1" x14ac:dyDescent="0.25">
      <c r="A744" s="2">
        <v>2015</v>
      </c>
      <c r="B744" s="2">
        <v>2060</v>
      </c>
      <c r="C744" s="3" t="s">
        <v>10</v>
      </c>
      <c r="D744" s="4">
        <v>42440</v>
      </c>
      <c r="E744" s="2">
        <v>5852</v>
      </c>
      <c r="F744" s="3" t="s">
        <v>2</v>
      </c>
      <c r="G744" s="3" t="s">
        <v>1</v>
      </c>
      <c r="H744" s="3" t="s">
        <v>0</v>
      </c>
      <c r="I744" s="2">
        <v>2015</v>
      </c>
      <c r="J744" s="2">
        <v>900</v>
      </c>
      <c r="K744" s="2">
        <v>100</v>
      </c>
      <c r="L744" s="2">
        <v>0.7</v>
      </c>
      <c r="M744" s="1">
        <v>2.3199999999999998</v>
      </c>
      <c r="N744" s="1">
        <v>3.0000000000000001E-5</v>
      </c>
      <c r="O744" s="1">
        <v>0.112</v>
      </c>
      <c r="P744" s="1">
        <v>7.9999999999999996E-6</v>
      </c>
      <c r="Q744" s="1">
        <v>0.170486103335001</v>
      </c>
      <c r="R744" s="1">
        <v>1.02777778365106E-2</v>
      </c>
    </row>
    <row r="745" spans="1:18" s="5" customFormat="1" x14ac:dyDescent="0.25">
      <c r="A745" s="2">
        <v>2015</v>
      </c>
      <c r="B745" s="2">
        <v>2061</v>
      </c>
      <c r="C745" s="3" t="s">
        <v>10</v>
      </c>
      <c r="D745" s="4">
        <v>42446</v>
      </c>
      <c r="E745" s="2">
        <v>5849</v>
      </c>
      <c r="F745" s="3" t="s">
        <v>5</v>
      </c>
      <c r="G745" s="3" t="s">
        <v>1</v>
      </c>
      <c r="H745" s="3" t="s">
        <v>4</v>
      </c>
      <c r="I745" s="2">
        <v>1973</v>
      </c>
      <c r="J745" s="2">
        <v>800</v>
      </c>
      <c r="K745" s="2">
        <v>125</v>
      </c>
      <c r="L745" s="2">
        <v>0.7</v>
      </c>
      <c r="M745" s="1">
        <v>11.16</v>
      </c>
      <c r="N745" s="1">
        <v>2.5999999999999998E-4</v>
      </c>
      <c r="O745" s="1">
        <v>0.39600000000000002</v>
      </c>
      <c r="P745" s="1">
        <v>2.8799999999999999E-5</v>
      </c>
      <c r="Q745" s="1">
        <v>1.1018518219690401</v>
      </c>
      <c r="R745" s="1">
        <v>5.7222220341138497E-2</v>
      </c>
    </row>
    <row r="746" spans="1:18" s="5" customFormat="1" x14ac:dyDescent="0.25">
      <c r="A746" s="2">
        <v>2015</v>
      </c>
      <c r="B746" s="2">
        <v>2061</v>
      </c>
      <c r="C746" s="3" t="s">
        <v>10</v>
      </c>
      <c r="D746" s="4">
        <v>42446</v>
      </c>
      <c r="E746" s="2">
        <v>5850</v>
      </c>
      <c r="F746" s="3" t="s">
        <v>2</v>
      </c>
      <c r="G746" s="3" t="s">
        <v>1</v>
      </c>
      <c r="H746" s="3" t="s">
        <v>0</v>
      </c>
      <c r="I746" s="2">
        <v>2015</v>
      </c>
      <c r="J746" s="2">
        <v>800</v>
      </c>
      <c r="K746" s="2">
        <v>100</v>
      </c>
      <c r="L746" s="2">
        <v>0.7</v>
      </c>
      <c r="M746" s="1">
        <v>2.3199999999999998</v>
      </c>
      <c r="N746" s="1">
        <v>3.0000000000000001E-5</v>
      </c>
      <c r="O746" s="1">
        <v>0.112</v>
      </c>
      <c r="P746" s="1">
        <v>7.9999999999999996E-6</v>
      </c>
      <c r="Q746" s="1">
        <v>0.150617277077678</v>
      </c>
      <c r="R746" s="1">
        <v>8.8888889459241803E-3</v>
      </c>
    </row>
    <row r="747" spans="1:18" s="5" customFormat="1" x14ac:dyDescent="0.25">
      <c r="A747" s="2">
        <v>2015</v>
      </c>
      <c r="B747" s="2">
        <v>2062</v>
      </c>
      <c r="C747" s="3" t="s">
        <v>10</v>
      </c>
      <c r="D747" s="4">
        <v>42440</v>
      </c>
      <c r="E747" s="2">
        <v>5853</v>
      </c>
      <c r="F747" s="3" t="s">
        <v>5</v>
      </c>
      <c r="G747" s="3" t="s">
        <v>1</v>
      </c>
      <c r="H747" s="3" t="s">
        <v>4</v>
      </c>
      <c r="I747" s="2">
        <v>1959</v>
      </c>
      <c r="J747" s="2">
        <v>900</v>
      </c>
      <c r="K747" s="2">
        <v>68</v>
      </c>
      <c r="L747" s="2">
        <v>0.7</v>
      </c>
      <c r="M747" s="1">
        <v>12.09</v>
      </c>
      <c r="N747" s="1">
        <v>2.7999999999999998E-4</v>
      </c>
      <c r="O747" s="1">
        <v>0.60499999999999998</v>
      </c>
      <c r="P747" s="1">
        <v>4.3999999999999999E-5</v>
      </c>
      <c r="Q747" s="1">
        <v>0.72958333235197004</v>
      </c>
      <c r="R747" s="1">
        <v>5.3502777962062799E-2</v>
      </c>
    </row>
    <row r="748" spans="1:18" s="5" customFormat="1" x14ac:dyDescent="0.25">
      <c r="A748" s="2">
        <v>2015</v>
      </c>
      <c r="B748" s="2">
        <v>2062</v>
      </c>
      <c r="C748" s="3" t="s">
        <v>10</v>
      </c>
      <c r="D748" s="4">
        <v>42440</v>
      </c>
      <c r="E748" s="2">
        <v>5854</v>
      </c>
      <c r="F748" s="3" t="s">
        <v>2</v>
      </c>
      <c r="G748" s="3" t="s">
        <v>1</v>
      </c>
      <c r="H748" s="3" t="s">
        <v>0</v>
      </c>
      <c r="I748" s="2">
        <v>2015</v>
      </c>
      <c r="J748" s="2">
        <v>900</v>
      </c>
      <c r="K748" s="2">
        <v>55</v>
      </c>
      <c r="L748" s="2">
        <v>0.7</v>
      </c>
      <c r="M748" s="1">
        <v>2.74</v>
      </c>
      <c r="N748" s="1">
        <v>3.6000000000000001E-5</v>
      </c>
      <c r="O748" s="1">
        <v>8.9999999999999993E-3</v>
      </c>
      <c r="P748" s="1">
        <v>8.9999999999999996E-7</v>
      </c>
      <c r="Q748" s="1">
        <v>0.11084027647328699</v>
      </c>
      <c r="R748" s="1">
        <v>4.9843747241544597E-4</v>
      </c>
    </row>
    <row r="749" spans="1:18" s="5" customFormat="1" x14ac:dyDescent="0.25">
      <c r="A749" s="2">
        <v>2015</v>
      </c>
      <c r="B749" s="2">
        <v>2063</v>
      </c>
      <c r="C749" s="3" t="s">
        <v>10</v>
      </c>
      <c r="D749" s="4">
        <v>42401</v>
      </c>
      <c r="E749" s="2">
        <v>5855</v>
      </c>
      <c r="F749" s="3" t="s">
        <v>5</v>
      </c>
      <c r="G749" s="3" t="s">
        <v>1</v>
      </c>
      <c r="H749" s="3" t="s">
        <v>4</v>
      </c>
      <c r="I749" s="2">
        <v>1975</v>
      </c>
      <c r="J749" s="2">
        <v>500</v>
      </c>
      <c r="K749" s="2">
        <v>58</v>
      </c>
      <c r="L749" s="2">
        <v>0.7</v>
      </c>
      <c r="M749" s="1">
        <v>12.09</v>
      </c>
      <c r="N749" s="1">
        <v>2.7999999999999998E-4</v>
      </c>
      <c r="O749" s="1">
        <v>0.60499999999999998</v>
      </c>
      <c r="P749" s="1">
        <v>4.3999999999999999E-5</v>
      </c>
      <c r="Q749" s="1">
        <v>0.34571759212756797</v>
      </c>
      <c r="R749" s="1">
        <v>2.5352623544114699E-2</v>
      </c>
    </row>
    <row r="750" spans="1:18" s="5" customFormat="1" x14ac:dyDescent="0.25">
      <c r="A750" s="2">
        <v>2015</v>
      </c>
      <c r="B750" s="2">
        <v>2063</v>
      </c>
      <c r="C750" s="3" t="s">
        <v>10</v>
      </c>
      <c r="D750" s="4">
        <v>42401</v>
      </c>
      <c r="E750" s="2">
        <v>5856</v>
      </c>
      <c r="F750" s="3" t="s">
        <v>2</v>
      </c>
      <c r="G750" s="3" t="s">
        <v>1</v>
      </c>
      <c r="H750" s="3" t="s">
        <v>0</v>
      </c>
      <c r="I750" s="2">
        <v>2015</v>
      </c>
      <c r="J750" s="2">
        <v>500</v>
      </c>
      <c r="K750" s="2">
        <v>67</v>
      </c>
      <c r="L750" s="2">
        <v>0.7</v>
      </c>
      <c r="M750" s="1">
        <v>2.74</v>
      </c>
      <c r="N750" s="1">
        <v>3.6000000000000001E-5</v>
      </c>
      <c r="O750" s="1">
        <v>8.9999999999999993E-3</v>
      </c>
      <c r="P750" s="1">
        <v>8.9999999999999996E-7</v>
      </c>
      <c r="Q750" s="1">
        <v>7.3152005255867694E-2</v>
      </c>
      <c r="R750" s="1">
        <v>2.9079859452807699E-4</v>
      </c>
    </row>
    <row r="751" spans="1:18" s="5" customFormat="1" x14ac:dyDescent="0.25">
      <c r="A751" s="2">
        <v>2015</v>
      </c>
      <c r="B751" s="2">
        <v>2064</v>
      </c>
      <c r="C751" s="3" t="s">
        <v>10</v>
      </c>
      <c r="D751" s="4">
        <v>42440</v>
      </c>
      <c r="E751" s="2">
        <v>5857</v>
      </c>
      <c r="F751" s="3" t="s">
        <v>5</v>
      </c>
      <c r="G751" s="3" t="s">
        <v>1</v>
      </c>
      <c r="H751" s="3" t="s">
        <v>4</v>
      </c>
      <c r="I751" s="2">
        <v>1960</v>
      </c>
      <c r="J751" s="2">
        <v>1900</v>
      </c>
      <c r="K751" s="2">
        <v>61</v>
      </c>
      <c r="L751" s="2">
        <v>0.7</v>
      </c>
      <c r="M751" s="1">
        <v>12.09</v>
      </c>
      <c r="N751" s="1">
        <v>2.7999999999999998E-4</v>
      </c>
      <c r="O751" s="1">
        <v>0.60499999999999998</v>
      </c>
      <c r="P751" s="1">
        <v>4.3999999999999999E-5</v>
      </c>
      <c r="Q751" s="1">
        <v>1.38167823888224</v>
      </c>
      <c r="R751" s="1">
        <v>0.101323071336652</v>
      </c>
    </row>
    <row r="752" spans="1:18" s="5" customFormat="1" x14ac:dyDescent="0.25">
      <c r="A752" s="2">
        <v>2015</v>
      </c>
      <c r="B752" s="2">
        <v>2064</v>
      </c>
      <c r="C752" s="3" t="s">
        <v>10</v>
      </c>
      <c r="D752" s="4">
        <v>42440</v>
      </c>
      <c r="E752" s="2">
        <v>5858</v>
      </c>
      <c r="F752" s="3" t="s">
        <v>2</v>
      </c>
      <c r="G752" s="3" t="s">
        <v>1</v>
      </c>
      <c r="H752" s="3" t="s">
        <v>0</v>
      </c>
      <c r="I752" s="2">
        <v>2015</v>
      </c>
      <c r="J752" s="2">
        <v>1900</v>
      </c>
      <c r="K752" s="2">
        <v>55</v>
      </c>
      <c r="L752" s="2">
        <v>0.7</v>
      </c>
      <c r="M752" s="1">
        <v>2.74</v>
      </c>
      <c r="N752" s="1">
        <v>3.6000000000000001E-5</v>
      </c>
      <c r="O752" s="1">
        <v>8.9999999999999993E-3</v>
      </c>
      <c r="P752" s="1">
        <v>8.9999999999999996E-7</v>
      </c>
      <c r="Q752" s="1">
        <v>0.24851002837647099</v>
      </c>
      <c r="R752" s="1">
        <v>1.41510409217038E-3</v>
      </c>
    </row>
    <row r="753" spans="1:18" s="5" customFormat="1" x14ac:dyDescent="0.25">
      <c r="A753" s="2">
        <v>2015</v>
      </c>
      <c r="B753" s="2">
        <v>2068</v>
      </c>
      <c r="C753" s="3" t="s">
        <v>17</v>
      </c>
      <c r="D753" s="4">
        <v>42471</v>
      </c>
      <c r="E753" s="2">
        <v>5865</v>
      </c>
      <c r="F753" s="3" t="s">
        <v>5</v>
      </c>
      <c r="G753" s="3" t="s">
        <v>1</v>
      </c>
      <c r="H753" s="3" t="s">
        <v>8</v>
      </c>
      <c r="I753" s="2">
        <v>2003</v>
      </c>
      <c r="J753" s="2">
        <v>1000</v>
      </c>
      <c r="K753" s="2">
        <v>81</v>
      </c>
      <c r="L753" s="2">
        <v>0.7</v>
      </c>
      <c r="M753" s="1">
        <v>6.54</v>
      </c>
      <c r="N753" s="1">
        <v>1.4999999999999999E-4</v>
      </c>
      <c r="O753" s="1">
        <v>0.55200000000000005</v>
      </c>
      <c r="P753" s="1">
        <v>4.0200000000000001E-5</v>
      </c>
      <c r="Q753" s="1">
        <v>0.52124999408244299</v>
      </c>
      <c r="R753" s="1">
        <v>6.4649998419059995E-2</v>
      </c>
    </row>
    <row r="754" spans="1:18" s="5" customFormat="1" x14ac:dyDescent="0.25">
      <c r="A754" s="2">
        <v>2015</v>
      </c>
      <c r="B754" s="2">
        <v>2068</v>
      </c>
      <c r="C754" s="3" t="s">
        <v>17</v>
      </c>
      <c r="D754" s="4">
        <v>42471</v>
      </c>
      <c r="E754" s="2">
        <v>5866</v>
      </c>
      <c r="F754" s="3" t="s">
        <v>2</v>
      </c>
      <c r="G754" s="3" t="s">
        <v>1</v>
      </c>
      <c r="H754" s="3" t="s">
        <v>28</v>
      </c>
      <c r="I754" s="2">
        <v>2015</v>
      </c>
      <c r="J754" s="2">
        <v>1000</v>
      </c>
      <c r="K754" s="2">
        <v>92</v>
      </c>
      <c r="L754" s="2">
        <v>0.7</v>
      </c>
      <c r="M754" s="1">
        <v>2.15</v>
      </c>
      <c r="N754" s="1">
        <v>2.6999999999999999E-5</v>
      </c>
      <c r="O754" s="1">
        <v>8.9999999999999993E-3</v>
      </c>
      <c r="P754" s="1">
        <v>8.9999999999999996E-7</v>
      </c>
      <c r="Q754" s="1">
        <v>0.162206794147158</v>
      </c>
      <c r="R754" s="1">
        <v>9.5833328063337202E-4</v>
      </c>
    </row>
    <row r="755" spans="1:18" s="5" customFormat="1" x14ac:dyDescent="0.25">
      <c r="A755" s="2">
        <v>2014</v>
      </c>
      <c r="B755" s="2">
        <v>2069</v>
      </c>
      <c r="C755" s="3" t="s">
        <v>17</v>
      </c>
      <c r="D755" s="4">
        <v>42453</v>
      </c>
      <c r="E755" s="2">
        <v>5868</v>
      </c>
      <c r="F755" s="3" t="s">
        <v>5</v>
      </c>
      <c r="G755" s="3" t="s">
        <v>1</v>
      </c>
      <c r="H755" s="3" t="s">
        <v>4</v>
      </c>
      <c r="I755" s="2">
        <v>1991</v>
      </c>
      <c r="J755" s="2">
        <v>100</v>
      </c>
      <c r="K755" s="2">
        <v>103</v>
      </c>
      <c r="L755" s="2">
        <v>0.7</v>
      </c>
      <c r="M755" s="1">
        <v>8.17</v>
      </c>
      <c r="N755" s="1">
        <v>1.9000000000000001E-4</v>
      </c>
      <c r="O755" s="1">
        <v>0.47899999999999998</v>
      </c>
      <c r="P755" s="1">
        <v>3.6100000000000003E-5</v>
      </c>
      <c r="Q755" s="1">
        <v>6.9159413144875906E-2</v>
      </c>
      <c r="R755" s="1">
        <v>4.6102036065702803E-3</v>
      </c>
    </row>
    <row r="756" spans="1:18" s="5" customFormat="1" x14ac:dyDescent="0.25">
      <c r="A756" s="2">
        <v>2014</v>
      </c>
      <c r="B756" s="2">
        <v>2069</v>
      </c>
      <c r="C756" s="3" t="s">
        <v>17</v>
      </c>
      <c r="D756" s="4">
        <v>42453</v>
      </c>
      <c r="E756" s="2">
        <v>5867</v>
      </c>
      <c r="F756" s="3" t="s">
        <v>5</v>
      </c>
      <c r="G756" s="3" t="s">
        <v>1</v>
      </c>
      <c r="H756" s="3" t="s">
        <v>4</v>
      </c>
      <c r="I756" s="2">
        <v>1996</v>
      </c>
      <c r="J756" s="2">
        <v>100</v>
      </c>
      <c r="K756" s="2">
        <v>108</v>
      </c>
      <c r="L756" s="2">
        <v>0.7</v>
      </c>
      <c r="M756" s="1">
        <v>8.17</v>
      </c>
      <c r="N756" s="1">
        <v>1.9000000000000001E-4</v>
      </c>
      <c r="O756" s="1">
        <v>0.47899999999999998</v>
      </c>
      <c r="P756" s="1">
        <v>3.6100000000000003E-5</v>
      </c>
      <c r="Q756" s="1">
        <v>7.1724999531500896E-2</v>
      </c>
      <c r="R756" s="1">
        <v>4.6835832407261897E-3</v>
      </c>
    </row>
    <row r="757" spans="1:18" s="5" customFormat="1" x14ac:dyDescent="0.25">
      <c r="A757" s="2">
        <v>2014</v>
      </c>
      <c r="B757" s="2">
        <v>2069</v>
      </c>
      <c r="C757" s="3" t="s">
        <v>17</v>
      </c>
      <c r="D757" s="4">
        <v>42453</v>
      </c>
      <c r="E757" s="2">
        <v>5869</v>
      </c>
      <c r="F757" s="3" t="s">
        <v>2</v>
      </c>
      <c r="G757" s="3" t="s">
        <v>1</v>
      </c>
      <c r="H757" s="3" t="s">
        <v>28</v>
      </c>
      <c r="I757" s="2">
        <v>2015</v>
      </c>
      <c r="J757" s="2">
        <v>200</v>
      </c>
      <c r="K757" s="2">
        <v>100</v>
      </c>
      <c r="L757" s="2">
        <v>0.7</v>
      </c>
      <c r="M757" s="1">
        <v>2.15</v>
      </c>
      <c r="N757" s="1">
        <v>2.6999999999999999E-5</v>
      </c>
      <c r="O757" s="1">
        <v>8.9999999999999993E-3</v>
      </c>
      <c r="P757" s="1">
        <v>3.9999999999999998E-7</v>
      </c>
      <c r="Q757" s="1">
        <v>3.3595679912636699E-2</v>
      </c>
      <c r="R757" s="1">
        <v>1.4506172001795101E-4</v>
      </c>
    </row>
    <row r="758" spans="1:18" s="5" customFormat="1" x14ac:dyDescent="0.25">
      <c r="A758" s="2">
        <v>2015</v>
      </c>
      <c r="B758" s="2">
        <v>2070</v>
      </c>
      <c r="C758" s="3" t="s">
        <v>17</v>
      </c>
      <c r="D758" s="4">
        <v>42474</v>
      </c>
      <c r="E758" s="2">
        <v>5870</v>
      </c>
      <c r="F758" s="3" t="s">
        <v>5</v>
      </c>
      <c r="G758" s="3" t="s">
        <v>33</v>
      </c>
      <c r="H758" s="3" t="s">
        <v>8</v>
      </c>
      <c r="I758" s="2">
        <v>1999</v>
      </c>
      <c r="J758" s="2">
        <v>800</v>
      </c>
      <c r="K758" s="2">
        <v>110</v>
      </c>
      <c r="L758" s="2">
        <v>0.55000000000000004</v>
      </c>
      <c r="M758" s="1">
        <v>6.54</v>
      </c>
      <c r="N758" s="1">
        <v>1.4999999999999999E-4</v>
      </c>
      <c r="O758" s="1">
        <v>0.30399999999999999</v>
      </c>
      <c r="P758" s="1">
        <v>2.2099999999999998E-5</v>
      </c>
      <c r="Q758" s="1">
        <v>0.444947102117144</v>
      </c>
      <c r="R758" s="1">
        <v>3.0367371703676999E-2</v>
      </c>
    </row>
    <row r="759" spans="1:18" s="5" customFormat="1" x14ac:dyDescent="0.25">
      <c r="A759" s="2">
        <v>2015</v>
      </c>
      <c r="B759" s="2">
        <v>2070</v>
      </c>
      <c r="C759" s="3" t="s">
        <v>17</v>
      </c>
      <c r="D759" s="4">
        <v>42474</v>
      </c>
      <c r="E759" s="2">
        <v>5871</v>
      </c>
      <c r="F759" s="3" t="s">
        <v>2</v>
      </c>
      <c r="G759" s="3" t="s">
        <v>33</v>
      </c>
      <c r="H759" s="3" t="s">
        <v>28</v>
      </c>
      <c r="I759" s="2">
        <v>2013</v>
      </c>
      <c r="J759" s="2">
        <v>800</v>
      </c>
      <c r="K759" s="2">
        <v>137</v>
      </c>
      <c r="L759" s="2">
        <v>0.55000000000000004</v>
      </c>
      <c r="M759" s="1">
        <v>2.15</v>
      </c>
      <c r="N759" s="1">
        <v>2.6999999999999999E-5</v>
      </c>
      <c r="O759" s="1">
        <v>8.9999999999999993E-3</v>
      </c>
      <c r="P759" s="1">
        <v>3.9999999999999998E-7</v>
      </c>
      <c r="Q759" s="1">
        <v>0.15003554751970599</v>
      </c>
      <c r="R759" s="1">
        <v>7.0432979676153702E-4</v>
      </c>
    </row>
    <row r="760" spans="1:18" s="5" customFormat="1" x14ac:dyDescent="0.25">
      <c r="A760" s="2">
        <v>2015</v>
      </c>
      <c r="B760" s="2">
        <v>2071</v>
      </c>
      <c r="C760" s="3" t="s">
        <v>17</v>
      </c>
      <c r="D760" s="4">
        <v>42452</v>
      </c>
      <c r="E760" s="2">
        <v>5872</v>
      </c>
      <c r="F760" s="3" t="s">
        <v>5</v>
      </c>
      <c r="G760" s="3" t="s">
        <v>1</v>
      </c>
      <c r="H760" s="3" t="s">
        <v>4</v>
      </c>
      <c r="I760" s="2">
        <v>1990</v>
      </c>
      <c r="J760" s="2">
        <v>200</v>
      </c>
      <c r="K760" s="2">
        <v>55</v>
      </c>
      <c r="L760" s="2">
        <v>0.7</v>
      </c>
      <c r="M760" s="1">
        <v>8.17</v>
      </c>
      <c r="N760" s="1">
        <v>1.9000000000000001E-4</v>
      </c>
      <c r="O760" s="1">
        <v>0.47899999999999998</v>
      </c>
      <c r="P760" s="1">
        <v>3.6100000000000003E-5</v>
      </c>
      <c r="Q760" s="1">
        <v>7.9020061341615905E-2</v>
      </c>
      <c r="R760" s="1">
        <v>5.9040121817034502E-3</v>
      </c>
    </row>
    <row r="761" spans="1:18" s="5" customFormat="1" x14ac:dyDescent="0.25">
      <c r="A761" s="2">
        <v>2015</v>
      </c>
      <c r="B761" s="2">
        <v>2071</v>
      </c>
      <c r="C761" s="3" t="s">
        <v>17</v>
      </c>
      <c r="D761" s="4">
        <v>42452</v>
      </c>
      <c r="E761" s="2">
        <v>5873</v>
      </c>
      <c r="F761" s="3" t="s">
        <v>2</v>
      </c>
      <c r="G761" s="3" t="s">
        <v>1</v>
      </c>
      <c r="H761" s="3" t="s">
        <v>0</v>
      </c>
      <c r="I761" s="2">
        <v>2015</v>
      </c>
      <c r="J761" s="2">
        <v>200</v>
      </c>
      <c r="K761" s="2">
        <v>63</v>
      </c>
      <c r="L761" s="2">
        <v>0.7</v>
      </c>
      <c r="M761" s="1">
        <v>2.74</v>
      </c>
      <c r="N761" s="1">
        <v>3.6000000000000001E-5</v>
      </c>
      <c r="O761" s="1">
        <v>8.9999999999999993E-3</v>
      </c>
      <c r="P761" s="1">
        <v>8.9999999999999996E-7</v>
      </c>
      <c r="Q761" s="1">
        <v>2.6988888534369E-2</v>
      </c>
      <c r="R761" s="1">
        <v>9.62499943510406E-5</v>
      </c>
    </row>
    <row r="762" spans="1:18" s="5" customFormat="1" x14ac:dyDescent="0.25">
      <c r="A762" s="2">
        <v>2015</v>
      </c>
      <c r="B762" s="2">
        <v>2075</v>
      </c>
      <c r="C762" s="3" t="s">
        <v>17</v>
      </c>
      <c r="D762" s="4">
        <v>42475</v>
      </c>
      <c r="E762" s="2">
        <v>5885</v>
      </c>
      <c r="F762" s="3" t="s">
        <v>5</v>
      </c>
      <c r="G762" s="3" t="s">
        <v>1</v>
      </c>
      <c r="H762" s="3" t="s">
        <v>4</v>
      </c>
      <c r="I762" s="2">
        <v>1983</v>
      </c>
      <c r="J762" s="2">
        <v>400</v>
      </c>
      <c r="K762" s="2">
        <v>90</v>
      </c>
      <c r="L762" s="2">
        <v>0.7</v>
      </c>
      <c r="M762" s="1">
        <v>12.09</v>
      </c>
      <c r="N762" s="1">
        <v>2.7999999999999998E-4</v>
      </c>
      <c r="O762" s="1">
        <v>0.60499999999999998</v>
      </c>
      <c r="P762" s="1">
        <v>4.3999999999999999E-5</v>
      </c>
      <c r="Q762" s="1">
        <v>0.42916666608939402</v>
      </c>
      <c r="R762" s="1">
        <v>3.1472222330625202E-2</v>
      </c>
    </row>
    <row r="763" spans="1:18" s="5" customFormat="1" x14ac:dyDescent="0.25">
      <c r="A763" s="2">
        <v>2015</v>
      </c>
      <c r="B763" s="2">
        <v>2075</v>
      </c>
      <c r="C763" s="3" t="s">
        <v>17</v>
      </c>
      <c r="D763" s="4">
        <v>42475</v>
      </c>
      <c r="E763" s="2">
        <v>5886</v>
      </c>
      <c r="F763" s="3" t="s">
        <v>2</v>
      </c>
      <c r="G763" s="3" t="s">
        <v>1</v>
      </c>
      <c r="H763" s="3" t="s">
        <v>0</v>
      </c>
      <c r="I763" s="2">
        <v>2015</v>
      </c>
      <c r="J763" s="2">
        <v>400</v>
      </c>
      <c r="K763" s="2">
        <v>100</v>
      </c>
      <c r="L763" s="2">
        <v>0.7</v>
      </c>
      <c r="M763" s="1">
        <v>2.3199999999999998</v>
      </c>
      <c r="N763" s="1">
        <v>3.0000000000000001E-5</v>
      </c>
      <c r="O763" s="1">
        <v>0.112</v>
      </c>
      <c r="P763" s="1">
        <v>7.9999999999999996E-6</v>
      </c>
      <c r="Q763" s="1">
        <v>7.3456786765305995E-2</v>
      </c>
      <c r="R763" s="1">
        <v>3.9506173221248797E-3</v>
      </c>
    </row>
    <row r="764" spans="1:18" s="5" customFormat="1" x14ac:dyDescent="0.25">
      <c r="A764" s="2">
        <v>2015</v>
      </c>
      <c r="B764" s="2">
        <v>2076</v>
      </c>
      <c r="C764" s="3" t="s">
        <v>17</v>
      </c>
      <c r="D764" s="4">
        <v>42487</v>
      </c>
      <c r="E764" s="2">
        <v>5898</v>
      </c>
      <c r="F764" s="3" t="s">
        <v>5</v>
      </c>
      <c r="G764" s="3" t="s">
        <v>1</v>
      </c>
      <c r="H764" s="3" t="s">
        <v>4</v>
      </c>
      <c r="I764" s="2">
        <v>1975</v>
      </c>
      <c r="J764" s="2">
        <v>200</v>
      </c>
      <c r="K764" s="2">
        <v>70</v>
      </c>
      <c r="L764" s="2">
        <v>0.7</v>
      </c>
      <c r="M764" s="1">
        <v>12.09</v>
      </c>
      <c r="N764" s="1">
        <v>2.7999999999999998E-4</v>
      </c>
      <c r="O764" s="1">
        <v>0.60499999999999998</v>
      </c>
      <c r="P764" s="1">
        <v>4.3999999999999999E-5</v>
      </c>
      <c r="Q764" s="1">
        <v>0.15782407376175001</v>
      </c>
      <c r="R764" s="1">
        <v>1.08132716602413E-2</v>
      </c>
    </row>
    <row r="765" spans="1:18" s="5" customFormat="1" x14ac:dyDescent="0.25">
      <c r="A765" s="2">
        <v>2015</v>
      </c>
      <c r="B765" s="2">
        <v>2076</v>
      </c>
      <c r="C765" s="3" t="s">
        <v>17</v>
      </c>
      <c r="D765" s="4">
        <v>42487</v>
      </c>
      <c r="E765" s="2">
        <v>5899</v>
      </c>
      <c r="F765" s="3" t="s">
        <v>2</v>
      </c>
      <c r="G765" s="3" t="s">
        <v>1</v>
      </c>
      <c r="H765" s="3" t="s">
        <v>13</v>
      </c>
      <c r="I765" s="2">
        <v>2015</v>
      </c>
      <c r="J765" s="2">
        <v>200</v>
      </c>
      <c r="K765" s="2">
        <v>83</v>
      </c>
      <c r="L765" s="2">
        <v>0.7</v>
      </c>
      <c r="M765" s="1">
        <v>2.74</v>
      </c>
      <c r="N765" s="1">
        <v>3.6000000000000001E-5</v>
      </c>
      <c r="O765" s="1">
        <v>0.112</v>
      </c>
      <c r="P765" s="1">
        <v>7.9999999999999996E-6</v>
      </c>
      <c r="Q765" s="1">
        <v>3.5556789656390898E-2</v>
      </c>
      <c r="R765" s="1">
        <v>1.53703705488311E-3</v>
      </c>
    </row>
    <row r="766" spans="1:18" s="5" customFormat="1" x14ac:dyDescent="0.25">
      <c r="A766" s="2">
        <v>2015</v>
      </c>
      <c r="B766" s="2">
        <v>2077</v>
      </c>
      <c r="C766" s="3" t="s">
        <v>17</v>
      </c>
      <c r="D766" s="4">
        <v>42494</v>
      </c>
      <c r="E766" s="2">
        <v>5896</v>
      </c>
      <c r="F766" s="3" t="s">
        <v>5</v>
      </c>
      <c r="G766" s="3" t="s">
        <v>1</v>
      </c>
      <c r="H766" s="3" t="s">
        <v>4</v>
      </c>
      <c r="I766" s="2">
        <v>1990</v>
      </c>
      <c r="J766" s="2">
        <v>200</v>
      </c>
      <c r="K766" s="2">
        <v>60</v>
      </c>
      <c r="L766" s="2">
        <v>0.7</v>
      </c>
      <c r="M766" s="1">
        <v>8.17</v>
      </c>
      <c r="N766" s="1">
        <v>1.9000000000000001E-4</v>
      </c>
      <c r="O766" s="1">
        <v>0.47899999999999998</v>
      </c>
      <c r="P766" s="1">
        <v>3.6100000000000003E-5</v>
      </c>
      <c r="Q766" s="1">
        <v>8.62037032817628E-2</v>
      </c>
      <c r="R766" s="1">
        <v>6.4407405618583102E-3</v>
      </c>
    </row>
    <row r="767" spans="1:18" s="5" customFormat="1" x14ac:dyDescent="0.25">
      <c r="A767" s="2">
        <v>2015</v>
      </c>
      <c r="B767" s="2">
        <v>2077</v>
      </c>
      <c r="C767" s="3" t="s">
        <v>17</v>
      </c>
      <c r="D767" s="4">
        <v>42494</v>
      </c>
      <c r="E767" s="2">
        <v>5897</v>
      </c>
      <c r="F767" s="3" t="s">
        <v>2</v>
      </c>
      <c r="G767" s="3" t="s">
        <v>1</v>
      </c>
      <c r="H767" s="3" t="s">
        <v>0</v>
      </c>
      <c r="I767" s="2">
        <v>2015</v>
      </c>
      <c r="J767" s="2">
        <v>200</v>
      </c>
      <c r="K767" s="2">
        <v>75</v>
      </c>
      <c r="L767" s="2">
        <v>0.7</v>
      </c>
      <c r="M767" s="1">
        <v>2.74</v>
      </c>
      <c r="N767" s="1">
        <v>3.6000000000000001E-5</v>
      </c>
      <c r="O767" s="1">
        <v>0.112</v>
      </c>
      <c r="P767" s="1">
        <v>7.9999999999999996E-6</v>
      </c>
      <c r="Q767" s="1">
        <v>3.2129629207582097E-2</v>
      </c>
      <c r="R767" s="1">
        <v>1.38888890501485E-3</v>
      </c>
    </row>
    <row r="768" spans="1:18" s="5" customFormat="1" x14ac:dyDescent="0.25">
      <c r="A768" s="2">
        <v>2015</v>
      </c>
      <c r="B768" s="2">
        <v>2081</v>
      </c>
      <c r="C768" s="3" t="s">
        <v>3</v>
      </c>
      <c r="D768" s="4">
        <v>42496</v>
      </c>
      <c r="E768" s="2">
        <v>5888</v>
      </c>
      <c r="F768" s="3" t="s">
        <v>5</v>
      </c>
      <c r="G768" s="3" t="s">
        <v>1</v>
      </c>
      <c r="H768" s="3" t="s">
        <v>4</v>
      </c>
      <c r="I768" s="2">
        <v>1977</v>
      </c>
      <c r="J768" s="2">
        <v>1200</v>
      </c>
      <c r="K768" s="2">
        <v>70</v>
      </c>
      <c r="L768" s="2">
        <v>0.7</v>
      </c>
      <c r="M768" s="1">
        <v>12.09</v>
      </c>
      <c r="N768" s="1">
        <v>2.7999999999999998E-4</v>
      </c>
      <c r="O768" s="1">
        <v>0.60499999999999998</v>
      </c>
      <c r="P768" s="1">
        <v>4.3999999999999999E-5</v>
      </c>
      <c r="Q768" s="1">
        <v>1.0013888875419199</v>
      </c>
      <c r="R768" s="1">
        <v>7.3435185438125494E-2</v>
      </c>
    </row>
    <row r="769" spans="1:18" s="5" customFormat="1" x14ac:dyDescent="0.25">
      <c r="A769" s="2">
        <v>2015</v>
      </c>
      <c r="B769" s="2">
        <v>2081</v>
      </c>
      <c r="C769" s="3" t="s">
        <v>3</v>
      </c>
      <c r="D769" s="4">
        <v>42496</v>
      </c>
      <c r="E769" s="2">
        <v>5889</v>
      </c>
      <c r="F769" s="3" t="s">
        <v>2</v>
      </c>
      <c r="G769" s="3" t="s">
        <v>1</v>
      </c>
      <c r="H769" s="3" t="s">
        <v>28</v>
      </c>
      <c r="I769" s="2">
        <v>2014</v>
      </c>
      <c r="J769" s="2">
        <v>1200</v>
      </c>
      <c r="K769" s="2">
        <v>85</v>
      </c>
      <c r="L769" s="2">
        <v>0.7</v>
      </c>
      <c r="M769" s="1">
        <v>2.15</v>
      </c>
      <c r="N769" s="1">
        <v>2.6999999999999999E-5</v>
      </c>
      <c r="O769" s="1">
        <v>8.9999999999999993E-3</v>
      </c>
      <c r="P769" s="1">
        <v>8.9999999999999996E-7</v>
      </c>
      <c r="Q769" s="1">
        <v>0.18196296739141701</v>
      </c>
      <c r="R769" s="1">
        <v>1.13333327173048E-3</v>
      </c>
    </row>
    <row r="770" spans="1:18" s="5" customFormat="1" x14ac:dyDescent="0.25">
      <c r="A770" s="2">
        <v>2014</v>
      </c>
      <c r="B770" s="2">
        <v>2083</v>
      </c>
      <c r="C770" s="3" t="s">
        <v>7</v>
      </c>
      <c r="D770" s="4">
        <v>42464</v>
      </c>
      <c r="E770" s="2">
        <v>5904</v>
      </c>
      <c r="F770" s="3" t="s">
        <v>5</v>
      </c>
      <c r="G770" s="3" t="s">
        <v>1</v>
      </c>
      <c r="H770" s="3" t="s">
        <v>4</v>
      </c>
      <c r="I770" s="2">
        <v>1989</v>
      </c>
      <c r="J770" s="2">
        <v>1850</v>
      </c>
      <c r="K770" s="2">
        <v>161</v>
      </c>
      <c r="L770" s="2">
        <v>0.7</v>
      </c>
      <c r="M770" s="1">
        <v>7.6</v>
      </c>
      <c r="N770" s="1">
        <v>1.8000000000000001E-4</v>
      </c>
      <c r="O770" s="1">
        <v>0.27400000000000002</v>
      </c>
      <c r="P770" s="1">
        <v>1.9899999999999999E-5</v>
      </c>
      <c r="Q770" s="1">
        <v>2.2430678486433702</v>
      </c>
      <c r="R770" s="1">
        <v>0.117852990822779</v>
      </c>
    </row>
    <row r="771" spans="1:18" s="5" customFormat="1" x14ac:dyDescent="0.25">
      <c r="A771" s="2">
        <v>2014</v>
      </c>
      <c r="B771" s="2">
        <v>2083</v>
      </c>
      <c r="C771" s="3" t="s">
        <v>7</v>
      </c>
      <c r="D771" s="4">
        <v>42464</v>
      </c>
      <c r="E771" s="2">
        <v>5905</v>
      </c>
      <c r="F771" s="3" t="s">
        <v>2</v>
      </c>
      <c r="G771" s="3" t="s">
        <v>1</v>
      </c>
      <c r="H771" s="3" t="s">
        <v>0</v>
      </c>
      <c r="I771" s="2">
        <v>2014</v>
      </c>
      <c r="J771" s="2">
        <v>1850</v>
      </c>
      <c r="K771" s="2">
        <v>200</v>
      </c>
      <c r="L771" s="2">
        <v>0.7</v>
      </c>
      <c r="M771" s="1">
        <v>0.26</v>
      </c>
      <c r="N771" s="1">
        <v>3.5999999999999998E-6</v>
      </c>
      <c r="O771" s="1">
        <v>8.9999999999999993E-3</v>
      </c>
      <c r="P771" s="1">
        <v>2.9999999999999999E-7</v>
      </c>
      <c r="Q771" s="1">
        <v>8.3735335093303595E-2</v>
      </c>
      <c r="R771" s="1">
        <v>3.3616896749790498E-3</v>
      </c>
    </row>
    <row r="772" spans="1:18" s="5" customFormat="1" x14ac:dyDescent="0.25">
      <c r="A772" s="2">
        <v>2015</v>
      </c>
      <c r="B772" s="2">
        <v>2084</v>
      </c>
      <c r="C772" s="3" t="s">
        <v>7</v>
      </c>
      <c r="D772" s="4">
        <v>42457</v>
      </c>
      <c r="E772" s="2">
        <v>5906</v>
      </c>
      <c r="F772" s="3" t="s">
        <v>5</v>
      </c>
      <c r="G772" s="3" t="s">
        <v>1</v>
      </c>
      <c r="H772" s="3" t="s">
        <v>4</v>
      </c>
      <c r="I772" s="2">
        <v>1974</v>
      </c>
      <c r="J772" s="2">
        <v>2600</v>
      </c>
      <c r="K772" s="2">
        <v>110</v>
      </c>
      <c r="L772" s="2">
        <v>0.7</v>
      </c>
      <c r="M772" s="1">
        <v>12.09</v>
      </c>
      <c r="N772" s="1">
        <v>2.7999999999999998E-4</v>
      </c>
      <c r="O772" s="1">
        <v>0.60499999999999998</v>
      </c>
      <c r="P772" s="1">
        <v>4.3999999999999999E-5</v>
      </c>
      <c r="Q772" s="1">
        <v>3.4094907361546301</v>
      </c>
      <c r="R772" s="1">
        <v>0.25002932184885601</v>
      </c>
    </row>
    <row r="773" spans="1:18" s="5" customFormat="1" x14ac:dyDescent="0.25">
      <c r="A773" s="2">
        <v>2015</v>
      </c>
      <c r="B773" s="2">
        <v>2084</v>
      </c>
      <c r="C773" s="3" t="s">
        <v>7</v>
      </c>
      <c r="D773" s="4">
        <v>42457</v>
      </c>
      <c r="E773" s="2">
        <v>5907</v>
      </c>
      <c r="F773" s="3" t="s">
        <v>2</v>
      </c>
      <c r="G773" s="3" t="s">
        <v>1</v>
      </c>
      <c r="H773" s="3" t="s">
        <v>0</v>
      </c>
      <c r="I773" s="2">
        <v>2015</v>
      </c>
      <c r="J773" s="2">
        <v>2600</v>
      </c>
      <c r="K773" s="2">
        <v>93</v>
      </c>
      <c r="L773" s="2">
        <v>0.7</v>
      </c>
      <c r="M773" s="1">
        <v>2.74</v>
      </c>
      <c r="N773" s="1">
        <v>3.6000000000000001E-5</v>
      </c>
      <c r="O773" s="1">
        <v>0.112</v>
      </c>
      <c r="P773" s="1">
        <v>7.9999999999999996E-6</v>
      </c>
      <c r="Q773" s="1">
        <v>0.59181295751464802</v>
      </c>
      <c r="R773" s="1">
        <v>3.8807407346299498E-2</v>
      </c>
    </row>
    <row r="774" spans="1:18" s="5" customFormat="1" x14ac:dyDescent="0.25">
      <c r="A774" s="2">
        <v>2015</v>
      </c>
      <c r="B774" s="2">
        <v>2085</v>
      </c>
      <c r="C774" s="3" t="s">
        <v>7</v>
      </c>
      <c r="D774" s="4">
        <v>42443</v>
      </c>
      <c r="E774" s="2">
        <v>5908</v>
      </c>
      <c r="F774" s="3" t="s">
        <v>5</v>
      </c>
      <c r="G774" s="3" t="s">
        <v>1</v>
      </c>
      <c r="H774" s="3" t="s">
        <v>4</v>
      </c>
      <c r="I774" s="2">
        <v>1978</v>
      </c>
      <c r="J774" s="2">
        <v>2350</v>
      </c>
      <c r="K774" s="2">
        <v>210</v>
      </c>
      <c r="L774" s="2">
        <v>0.7</v>
      </c>
      <c r="M774" s="1">
        <v>11.16</v>
      </c>
      <c r="N774" s="1">
        <v>2.5999999999999998E-4</v>
      </c>
      <c r="O774" s="1">
        <v>0.39600000000000002</v>
      </c>
      <c r="P774" s="1">
        <v>2.8799999999999999E-5</v>
      </c>
      <c r="Q774" s="1">
        <v>5.4376387414172402</v>
      </c>
      <c r="R774" s="1">
        <v>0.28239165738351901</v>
      </c>
    </row>
    <row r="775" spans="1:18" s="5" customFormat="1" x14ac:dyDescent="0.25">
      <c r="A775" s="2">
        <v>2015</v>
      </c>
      <c r="B775" s="2">
        <v>2085</v>
      </c>
      <c r="C775" s="3" t="s">
        <v>7</v>
      </c>
      <c r="D775" s="4">
        <v>42443</v>
      </c>
      <c r="E775" s="2">
        <v>5909</v>
      </c>
      <c r="F775" s="3" t="s">
        <v>2</v>
      </c>
      <c r="G775" s="3" t="s">
        <v>1</v>
      </c>
      <c r="H775" s="3" t="s">
        <v>0</v>
      </c>
      <c r="I775" s="2">
        <v>2014</v>
      </c>
      <c r="J775" s="2">
        <v>2350</v>
      </c>
      <c r="K775" s="2">
        <v>237</v>
      </c>
      <c r="L775" s="2">
        <v>0.7</v>
      </c>
      <c r="M775" s="1">
        <v>0.26</v>
      </c>
      <c r="N775" s="1">
        <v>3.5999999999999998E-6</v>
      </c>
      <c r="O775" s="1">
        <v>8.9999999999999993E-3</v>
      </c>
      <c r="P775" s="1">
        <v>2.9999999999999999E-7</v>
      </c>
      <c r="Q775" s="1">
        <v>0.12991201864705801</v>
      </c>
      <c r="R775" s="1">
        <v>5.3825605593097198E-3</v>
      </c>
    </row>
    <row r="776" spans="1:18" s="5" customFormat="1" x14ac:dyDescent="0.25">
      <c r="A776" s="2">
        <v>2014</v>
      </c>
      <c r="B776" s="2">
        <v>2086</v>
      </c>
      <c r="C776" s="3" t="s">
        <v>7</v>
      </c>
      <c r="D776" s="4">
        <v>42464</v>
      </c>
      <c r="E776" s="2">
        <v>5910</v>
      </c>
      <c r="F776" s="3" t="s">
        <v>5</v>
      </c>
      <c r="G776" s="3" t="s">
        <v>1</v>
      </c>
      <c r="H776" s="3" t="s">
        <v>4</v>
      </c>
      <c r="I776" s="2">
        <v>1995</v>
      </c>
      <c r="J776" s="2">
        <v>1400</v>
      </c>
      <c r="K776" s="2">
        <v>109</v>
      </c>
      <c r="L776" s="2">
        <v>0.7</v>
      </c>
      <c r="M776" s="1">
        <v>8.17</v>
      </c>
      <c r="N776" s="1">
        <v>1.9000000000000001E-4</v>
      </c>
      <c r="O776" s="1">
        <v>0.47899999999999998</v>
      </c>
      <c r="P776" s="1">
        <v>3.6100000000000003E-5</v>
      </c>
      <c r="Q776" s="1">
        <v>1.23045524358147</v>
      </c>
      <c r="R776" s="1">
        <v>0.107408730726167</v>
      </c>
    </row>
    <row r="777" spans="1:18" s="5" customFormat="1" x14ac:dyDescent="0.25">
      <c r="A777" s="2">
        <v>2014</v>
      </c>
      <c r="B777" s="2">
        <v>2086</v>
      </c>
      <c r="C777" s="3" t="s">
        <v>7</v>
      </c>
      <c r="D777" s="4">
        <v>42464</v>
      </c>
      <c r="E777" s="2">
        <v>5911</v>
      </c>
      <c r="F777" s="3" t="s">
        <v>2</v>
      </c>
      <c r="G777" s="3" t="s">
        <v>1</v>
      </c>
      <c r="H777" s="3" t="s">
        <v>0</v>
      </c>
      <c r="I777" s="2">
        <v>2015</v>
      </c>
      <c r="J777" s="2">
        <v>1400</v>
      </c>
      <c r="K777" s="2">
        <v>100</v>
      </c>
      <c r="L777" s="2">
        <v>0.7</v>
      </c>
      <c r="M777" s="1">
        <v>2.3199999999999998</v>
      </c>
      <c r="N777" s="1">
        <v>3.0000000000000001E-5</v>
      </c>
      <c r="O777" s="1">
        <v>0.112</v>
      </c>
      <c r="P777" s="1">
        <v>7.9999999999999996E-6</v>
      </c>
      <c r="Q777" s="1">
        <v>0.273302456696987</v>
      </c>
      <c r="R777" s="1">
        <v>1.8148148197262699E-2</v>
      </c>
    </row>
    <row r="778" spans="1:18" s="5" customFormat="1" x14ac:dyDescent="0.25">
      <c r="A778" s="2">
        <v>2014</v>
      </c>
      <c r="B778" s="2">
        <v>2089</v>
      </c>
      <c r="C778" s="3" t="s">
        <v>16</v>
      </c>
      <c r="D778" s="4">
        <v>42485</v>
      </c>
      <c r="E778" s="2">
        <v>5916</v>
      </c>
      <c r="F778" s="3" t="s">
        <v>5</v>
      </c>
      <c r="G778" s="3" t="s">
        <v>1</v>
      </c>
      <c r="H778" s="3" t="s">
        <v>4</v>
      </c>
      <c r="I778" s="2">
        <v>1977</v>
      </c>
      <c r="J778" s="2">
        <v>1000</v>
      </c>
      <c r="K778" s="2">
        <v>187</v>
      </c>
      <c r="L778" s="2">
        <v>0.7</v>
      </c>
      <c r="M778" s="1">
        <v>11.16</v>
      </c>
      <c r="N778" s="1">
        <v>2.5999999999999998E-4</v>
      </c>
      <c r="O778" s="1">
        <v>0.39600000000000002</v>
      </c>
      <c r="P778" s="1">
        <v>2.8799999999999999E-5</v>
      </c>
      <c r="Q778" s="1">
        <v>2.0604629070821101</v>
      </c>
      <c r="R778" s="1">
        <v>0.107005552037929</v>
      </c>
    </row>
    <row r="779" spans="1:18" s="5" customFormat="1" x14ac:dyDescent="0.25">
      <c r="A779" s="2">
        <v>2014</v>
      </c>
      <c r="B779" s="2">
        <v>2089</v>
      </c>
      <c r="C779" s="3" t="s">
        <v>16</v>
      </c>
      <c r="D779" s="4">
        <v>42485</v>
      </c>
      <c r="E779" s="2">
        <v>5917</v>
      </c>
      <c r="F779" s="3" t="s">
        <v>2</v>
      </c>
      <c r="G779" s="3" t="s">
        <v>1</v>
      </c>
      <c r="H779" s="3" t="s">
        <v>28</v>
      </c>
      <c r="I779" s="2">
        <v>2014</v>
      </c>
      <c r="J779" s="2">
        <v>1000</v>
      </c>
      <c r="K779" s="2">
        <v>115</v>
      </c>
      <c r="L779" s="2">
        <v>0.7</v>
      </c>
      <c r="M779" s="1">
        <v>2.15</v>
      </c>
      <c r="N779" s="1">
        <v>2.6999999999999999E-5</v>
      </c>
      <c r="O779" s="1">
        <v>8.9999999999999993E-3</v>
      </c>
      <c r="P779" s="1">
        <v>3.9999999999999998E-7</v>
      </c>
      <c r="Q779" s="1">
        <v>0.20275849268394699</v>
      </c>
      <c r="R779" s="1">
        <v>9.7608019798650397E-4</v>
      </c>
    </row>
    <row r="780" spans="1:18" s="5" customFormat="1" x14ac:dyDescent="0.25">
      <c r="A780" s="2">
        <v>2015</v>
      </c>
      <c r="B780" s="2">
        <v>2091</v>
      </c>
      <c r="C780" s="3" t="s">
        <v>9</v>
      </c>
      <c r="D780" s="4">
        <v>42492</v>
      </c>
      <c r="E780" s="2">
        <v>5920</v>
      </c>
      <c r="F780" s="3" t="s">
        <v>5</v>
      </c>
      <c r="G780" s="3" t="s">
        <v>1</v>
      </c>
      <c r="H780" s="3" t="s">
        <v>4</v>
      </c>
      <c r="I780" s="2">
        <v>1983</v>
      </c>
      <c r="J780" s="2">
        <v>400</v>
      </c>
      <c r="K780" s="2">
        <v>81</v>
      </c>
      <c r="L780" s="2">
        <v>0.7</v>
      </c>
      <c r="M780" s="1">
        <v>12.09</v>
      </c>
      <c r="N780" s="1">
        <v>2.7999999999999998E-4</v>
      </c>
      <c r="O780" s="1">
        <v>0.60499999999999998</v>
      </c>
      <c r="P780" s="1">
        <v>4.3999999999999999E-5</v>
      </c>
      <c r="Q780" s="1">
        <v>0.38624999948045502</v>
      </c>
      <c r="R780" s="1">
        <v>2.83250000975627E-2</v>
      </c>
    </row>
    <row r="781" spans="1:18" s="5" customFormat="1" x14ac:dyDescent="0.25">
      <c r="A781" s="2">
        <v>2015</v>
      </c>
      <c r="B781" s="2">
        <v>2091</v>
      </c>
      <c r="C781" s="3" t="s">
        <v>9</v>
      </c>
      <c r="D781" s="4">
        <v>42492</v>
      </c>
      <c r="E781" s="2">
        <v>5921</v>
      </c>
      <c r="F781" s="3" t="s">
        <v>2</v>
      </c>
      <c r="G781" s="3" t="s">
        <v>1</v>
      </c>
      <c r="H781" s="3" t="s">
        <v>0</v>
      </c>
      <c r="I781" s="2">
        <v>2015</v>
      </c>
      <c r="J781" s="2">
        <v>400</v>
      </c>
      <c r="K781" s="2">
        <v>100</v>
      </c>
      <c r="L781" s="2">
        <v>0.7</v>
      </c>
      <c r="M781" s="1">
        <v>2.3199999999999998</v>
      </c>
      <c r="N781" s="1">
        <v>3.0000000000000001E-5</v>
      </c>
      <c r="O781" s="1">
        <v>0.112</v>
      </c>
      <c r="P781" s="1">
        <v>7.9999999999999996E-6</v>
      </c>
      <c r="Q781" s="1">
        <v>7.3456786765305995E-2</v>
      </c>
      <c r="R781" s="1">
        <v>3.9506173221248797E-3</v>
      </c>
    </row>
    <row r="782" spans="1:18" s="5" customFormat="1" x14ac:dyDescent="0.25">
      <c r="A782" s="2">
        <v>2015</v>
      </c>
      <c r="B782" s="2">
        <v>2092</v>
      </c>
      <c r="C782" s="3" t="s">
        <v>9</v>
      </c>
      <c r="D782" s="4">
        <v>42493</v>
      </c>
      <c r="E782" s="2">
        <v>5922</v>
      </c>
      <c r="F782" s="3" t="s">
        <v>5</v>
      </c>
      <c r="G782" s="3" t="s">
        <v>1</v>
      </c>
      <c r="H782" s="3" t="s">
        <v>4</v>
      </c>
      <c r="I782" s="2">
        <v>1988</v>
      </c>
      <c r="J782" s="2">
        <v>1000</v>
      </c>
      <c r="K782" s="2">
        <v>81</v>
      </c>
      <c r="L782" s="2">
        <v>0.7</v>
      </c>
      <c r="M782" s="1">
        <v>8.17</v>
      </c>
      <c r="N782" s="1">
        <v>1.9000000000000001E-4</v>
      </c>
      <c r="O782" s="1">
        <v>0.47899999999999998</v>
      </c>
      <c r="P782" s="1">
        <v>3.6100000000000003E-5</v>
      </c>
      <c r="Q782" s="1">
        <v>0.65312499823131898</v>
      </c>
      <c r="R782" s="1">
        <v>5.70124979608094E-2</v>
      </c>
    </row>
    <row r="783" spans="1:18" s="5" customFormat="1" x14ac:dyDescent="0.25">
      <c r="A783" s="2">
        <v>2015</v>
      </c>
      <c r="B783" s="2">
        <v>2092</v>
      </c>
      <c r="C783" s="3" t="s">
        <v>9</v>
      </c>
      <c r="D783" s="4">
        <v>42493</v>
      </c>
      <c r="E783" s="2">
        <v>5923</v>
      </c>
      <c r="F783" s="3" t="s">
        <v>2</v>
      </c>
      <c r="G783" s="3" t="s">
        <v>1</v>
      </c>
      <c r="H783" s="3" t="s">
        <v>28</v>
      </c>
      <c r="I783" s="2">
        <v>2014</v>
      </c>
      <c r="J783" s="2">
        <v>1000</v>
      </c>
      <c r="K783" s="2">
        <v>95</v>
      </c>
      <c r="L783" s="2">
        <v>0.7</v>
      </c>
      <c r="M783" s="1">
        <v>2.15</v>
      </c>
      <c r="N783" s="1">
        <v>2.6999999999999999E-5</v>
      </c>
      <c r="O783" s="1">
        <v>8.9999999999999993E-3</v>
      </c>
      <c r="P783" s="1">
        <v>8.9999999999999996E-7</v>
      </c>
      <c r="Q783" s="1">
        <v>0.16749614613021699</v>
      </c>
      <c r="R783" s="1">
        <v>9.8958327891489491E-4</v>
      </c>
    </row>
    <row r="784" spans="1:18" s="5" customFormat="1" x14ac:dyDescent="0.25">
      <c r="A784" s="2">
        <v>2015</v>
      </c>
      <c r="B784" s="2">
        <v>2093</v>
      </c>
      <c r="C784" s="3" t="s">
        <v>9</v>
      </c>
      <c r="D784" s="4">
        <v>42492</v>
      </c>
      <c r="E784" s="2">
        <v>5924</v>
      </c>
      <c r="F784" s="3" t="s">
        <v>5</v>
      </c>
      <c r="G784" s="3" t="s">
        <v>1</v>
      </c>
      <c r="H784" s="3" t="s">
        <v>4</v>
      </c>
      <c r="I784" s="2">
        <v>1986</v>
      </c>
      <c r="J784" s="2">
        <v>1500</v>
      </c>
      <c r="K784" s="2">
        <v>61</v>
      </c>
      <c r="L784" s="2">
        <v>0.7</v>
      </c>
      <c r="M784" s="1">
        <v>12.09</v>
      </c>
      <c r="N784" s="1">
        <v>2.7999999999999998E-4</v>
      </c>
      <c r="O784" s="1">
        <v>0.60499999999999998</v>
      </c>
      <c r="P784" s="1">
        <v>4.3999999999999999E-5</v>
      </c>
      <c r="Q784" s="1">
        <v>1.09079860964388</v>
      </c>
      <c r="R784" s="1">
        <v>7.9991898423672395E-2</v>
      </c>
    </row>
    <row r="785" spans="1:18" s="5" customFormat="1" x14ac:dyDescent="0.25">
      <c r="A785" s="2">
        <v>2015</v>
      </c>
      <c r="B785" s="2">
        <v>2093</v>
      </c>
      <c r="C785" s="3" t="s">
        <v>9</v>
      </c>
      <c r="D785" s="4">
        <v>42492</v>
      </c>
      <c r="E785" s="2">
        <v>5925</v>
      </c>
      <c r="F785" s="3" t="s">
        <v>2</v>
      </c>
      <c r="G785" s="3" t="s">
        <v>1</v>
      </c>
      <c r="H785" s="3" t="s">
        <v>0</v>
      </c>
      <c r="I785" s="2">
        <v>2015</v>
      </c>
      <c r="J785" s="2">
        <v>1500</v>
      </c>
      <c r="K785" s="2">
        <v>55</v>
      </c>
      <c r="L785" s="2">
        <v>0.7</v>
      </c>
      <c r="M785" s="1">
        <v>2.74</v>
      </c>
      <c r="N785" s="1">
        <v>3.6000000000000001E-5</v>
      </c>
      <c r="O785" s="1">
        <v>8.9999999999999993E-3</v>
      </c>
      <c r="P785" s="1">
        <v>8.9999999999999996E-7</v>
      </c>
      <c r="Q785" s="1">
        <v>0.19160879424823901</v>
      </c>
      <c r="R785" s="1">
        <v>1.0026041129892499E-3</v>
      </c>
    </row>
    <row r="786" spans="1:18" s="5" customFormat="1" x14ac:dyDescent="0.25">
      <c r="A786" s="2">
        <v>2015</v>
      </c>
      <c r="B786" s="2">
        <v>2094</v>
      </c>
      <c r="C786" s="3" t="s">
        <v>9</v>
      </c>
      <c r="D786" s="4">
        <v>42492</v>
      </c>
      <c r="E786" s="2">
        <v>5926</v>
      </c>
      <c r="F786" s="3" t="s">
        <v>5</v>
      </c>
      <c r="G786" s="3" t="s">
        <v>1</v>
      </c>
      <c r="H786" s="3" t="s">
        <v>4</v>
      </c>
      <c r="I786" s="2">
        <v>1983</v>
      </c>
      <c r="J786" s="2">
        <v>400</v>
      </c>
      <c r="K786" s="2">
        <v>50</v>
      </c>
      <c r="L786" s="2">
        <v>0.7</v>
      </c>
      <c r="M786" s="1">
        <v>12.09</v>
      </c>
      <c r="N786" s="1">
        <v>2.7999999999999998E-4</v>
      </c>
      <c r="O786" s="1">
        <v>0.60499999999999998</v>
      </c>
      <c r="P786" s="1">
        <v>4.3999999999999999E-5</v>
      </c>
      <c r="Q786" s="1">
        <v>0.238425925605219</v>
      </c>
      <c r="R786" s="1">
        <v>1.7484567961458398E-2</v>
      </c>
    </row>
    <row r="787" spans="1:18" s="5" customFormat="1" ht="15.75" customHeight="1" x14ac:dyDescent="0.25">
      <c r="A787" s="2">
        <v>2015</v>
      </c>
      <c r="B787" s="2">
        <v>2094</v>
      </c>
      <c r="C787" s="3" t="s">
        <v>9</v>
      </c>
      <c r="D787" s="4">
        <v>42492</v>
      </c>
      <c r="E787" s="2">
        <v>5927</v>
      </c>
      <c r="F787" s="3" t="s">
        <v>2</v>
      </c>
      <c r="G787" s="3" t="s">
        <v>1</v>
      </c>
      <c r="H787" s="3" t="s">
        <v>0</v>
      </c>
      <c r="I787" s="2">
        <v>2015</v>
      </c>
      <c r="J787" s="2">
        <v>400</v>
      </c>
      <c r="K787" s="2">
        <v>55</v>
      </c>
      <c r="L787" s="2">
        <v>0.7</v>
      </c>
      <c r="M787" s="1">
        <v>2.74</v>
      </c>
      <c r="N787" s="1">
        <v>3.6000000000000001E-5</v>
      </c>
      <c r="O787" s="1">
        <v>8.9999999999999993E-3</v>
      </c>
      <c r="P787" s="1">
        <v>8.9999999999999996E-7</v>
      </c>
      <c r="Q787" s="1">
        <v>4.7734567293439903E-2</v>
      </c>
      <c r="R787" s="1">
        <v>1.8333332278534499E-4</v>
      </c>
    </row>
    <row r="788" spans="1:18" s="5" customFormat="1" x14ac:dyDescent="0.25">
      <c r="A788" s="2">
        <v>2015</v>
      </c>
      <c r="B788" s="2">
        <v>2150</v>
      </c>
      <c r="C788" s="3" t="s">
        <v>10</v>
      </c>
      <c r="D788" s="4">
        <v>42457</v>
      </c>
      <c r="E788" s="2">
        <v>5991</v>
      </c>
      <c r="F788" s="3" t="s">
        <v>5</v>
      </c>
      <c r="G788" s="3" t="s">
        <v>1</v>
      </c>
      <c r="H788" s="3" t="s">
        <v>4</v>
      </c>
      <c r="I788" s="2">
        <v>1978</v>
      </c>
      <c r="J788" s="2">
        <v>500</v>
      </c>
      <c r="K788" s="2">
        <v>95</v>
      </c>
      <c r="L788" s="2">
        <v>0.7</v>
      </c>
      <c r="M788" s="1">
        <v>12.09</v>
      </c>
      <c r="N788" s="1">
        <v>2.7999999999999998E-4</v>
      </c>
      <c r="O788" s="1">
        <v>0.60499999999999998</v>
      </c>
      <c r="P788" s="1">
        <v>4.3999999999999999E-5</v>
      </c>
      <c r="Q788" s="1">
        <v>0.56626157331239502</v>
      </c>
      <c r="R788" s="1">
        <v>4.1525848908463801E-2</v>
      </c>
    </row>
    <row r="789" spans="1:18" s="5" customFormat="1" x14ac:dyDescent="0.25">
      <c r="A789" s="2">
        <v>2015</v>
      </c>
      <c r="B789" s="2">
        <v>2150</v>
      </c>
      <c r="C789" s="3" t="s">
        <v>10</v>
      </c>
      <c r="D789" s="4">
        <v>42457</v>
      </c>
      <c r="E789" s="2">
        <v>5993</v>
      </c>
      <c r="F789" s="3" t="s">
        <v>2</v>
      </c>
      <c r="G789" s="3" t="s">
        <v>1</v>
      </c>
      <c r="H789" s="3" t="s">
        <v>28</v>
      </c>
      <c r="I789" s="2">
        <v>2014</v>
      </c>
      <c r="J789" s="2">
        <v>500</v>
      </c>
      <c r="K789" s="2">
        <v>115</v>
      </c>
      <c r="L789" s="2">
        <v>0.7</v>
      </c>
      <c r="M789" s="1">
        <v>2.15</v>
      </c>
      <c r="N789" s="1">
        <v>2.6999999999999999E-5</v>
      </c>
      <c r="O789" s="1">
        <v>8.9999999999999993E-3</v>
      </c>
      <c r="P789" s="1">
        <v>3.9999999999999998E-7</v>
      </c>
      <c r="Q789" s="1">
        <v>9.8384454721259298E-2</v>
      </c>
      <c r="R789" s="1">
        <v>4.4367281527972501E-4</v>
      </c>
    </row>
    <row r="790" spans="1:18" s="5" customFormat="1" x14ac:dyDescent="0.25">
      <c r="A790" s="2">
        <v>2015</v>
      </c>
      <c r="B790" s="2">
        <v>2153</v>
      </c>
      <c r="C790" s="3" t="s">
        <v>17</v>
      </c>
      <c r="D790" s="4">
        <v>42443</v>
      </c>
      <c r="E790" s="2">
        <v>5670</v>
      </c>
      <c r="F790" s="3" t="s">
        <v>5</v>
      </c>
      <c r="G790" s="3" t="s">
        <v>1</v>
      </c>
      <c r="H790" s="3" t="s">
        <v>4</v>
      </c>
      <c r="I790" s="2">
        <v>1973</v>
      </c>
      <c r="J790" s="2">
        <v>1400</v>
      </c>
      <c r="K790" s="2">
        <v>76</v>
      </c>
      <c r="L790" s="2">
        <v>0.7</v>
      </c>
      <c r="M790" s="1">
        <v>12.09</v>
      </c>
      <c r="N790" s="1">
        <v>2.7999999999999998E-4</v>
      </c>
      <c r="O790" s="1">
        <v>0.60499999999999998</v>
      </c>
      <c r="P790" s="1">
        <v>4.3999999999999999E-5</v>
      </c>
      <c r="Q790" s="1">
        <v>1.26842592421977</v>
      </c>
      <c r="R790" s="1">
        <v>9.3017901554958898E-2</v>
      </c>
    </row>
    <row r="791" spans="1:18" s="5" customFormat="1" x14ac:dyDescent="0.25">
      <c r="A791" s="2">
        <v>2015</v>
      </c>
      <c r="B791" s="2">
        <v>2153</v>
      </c>
      <c r="C791" s="3" t="s">
        <v>17</v>
      </c>
      <c r="D791" s="4">
        <v>42443</v>
      </c>
      <c r="E791" s="2">
        <v>5671</v>
      </c>
      <c r="F791" s="3" t="s">
        <v>2</v>
      </c>
      <c r="G791" s="3" t="s">
        <v>1</v>
      </c>
      <c r="H791" s="3" t="s">
        <v>0</v>
      </c>
      <c r="I791" s="2">
        <v>2016</v>
      </c>
      <c r="J791" s="2">
        <v>1400</v>
      </c>
      <c r="K791" s="2">
        <v>85</v>
      </c>
      <c r="L791" s="2">
        <v>0.7</v>
      </c>
      <c r="M791" s="1">
        <v>2.74</v>
      </c>
      <c r="N791" s="1">
        <v>3.6000000000000001E-5</v>
      </c>
      <c r="O791" s="1">
        <v>0.112</v>
      </c>
      <c r="P791" s="1">
        <v>7.9999999999999996E-6</v>
      </c>
      <c r="Q791" s="1">
        <v>0.27472839207724697</v>
      </c>
      <c r="R791" s="1">
        <v>1.5425925967673299E-2</v>
      </c>
    </row>
    <row r="792" spans="1:18" s="5" customFormat="1" x14ac:dyDescent="0.25">
      <c r="A792" s="2">
        <v>2014</v>
      </c>
      <c r="B792" s="2">
        <v>2154</v>
      </c>
      <c r="C792" s="3" t="s">
        <v>25</v>
      </c>
      <c r="D792" s="4">
        <v>42409</v>
      </c>
      <c r="E792" s="2">
        <v>5965</v>
      </c>
      <c r="F792" s="3" t="s">
        <v>5</v>
      </c>
      <c r="G792" s="3" t="s">
        <v>1</v>
      </c>
      <c r="H792" s="3" t="s">
        <v>4</v>
      </c>
      <c r="I792" s="2">
        <v>1982</v>
      </c>
      <c r="J792" s="2">
        <v>1200</v>
      </c>
      <c r="K792" s="2">
        <v>310</v>
      </c>
      <c r="L792" s="2">
        <v>0.7</v>
      </c>
      <c r="M792" s="1">
        <v>10.23</v>
      </c>
      <c r="N792" s="1">
        <v>2.4000000000000001E-4</v>
      </c>
      <c r="O792" s="1">
        <v>0.39600000000000002</v>
      </c>
      <c r="P792" s="1">
        <v>2.8799999999999999E-5</v>
      </c>
      <c r="Q792" s="1">
        <v>3.7630553391926198</v>
      </c>
      <c r="R792" s="1">
        <v>0.21286665966903501</v>
      </c>
    </row>
    <row r="793" spans="1:18" s="5" customFormat="1" x14ac:dyDescent="0.25">
      <c r="A793" s="2">
        <v>2014</v>
      </c>
      <c r="B793" s="2">
        <v>2154</v>
      </c>
      <c r="C793" s="3" t="s">
        <v>25</v>
      </c>
      <c r="D793" s="4">
        <v>42409</v>
      </c>
      <c r="E793" s="2">
        <v>5967</v>
      </c>
      <c r="F793" s="3" t="s">
        <v>2</v>
      </c>
      <c r="G793" s="3" t="s">
        <v>1</v>
      </c>
      <c r="H793" s="3" t="s">
        <v>0</v>
      </c>
      <c r="I793" s="2">
        <v>2015</v>
      </c>
      <c r="J793" s="2">
        <v>1200</v>
      </c>
      <c r="K793" s="2">
        <v>360</v>
      </c>
      <c r="L793" s="2">
        <v>0.7</v>
      </c>
      <c r="M793" s="1">
        <v>0.26</v>
      </c>
      <c r="N793" s="1">
        <v>3.5999999999999998E-6</v>
      </c>
      <c r="O793" s="1">
        <v>8.9999999999999993E-3</v>
      </c>
      <c r="P793" s="1">
        <v>2.9999999999999999E-7</v>
      </c>
      <c r="Q793" s="1">
        <v>9.3866661689135406E-2</v>
      </c>
      <c r="R793" s="1">
        <v>3.5999998307714798E-3</v>
      </c>
    </row>
    <row r="794" spans="1:18" s="5" customFormat="1" x14ac:dyDescent="0.25">
      <c r="A794" s="2">
        <v>2015</v>
      </c>
      <c r="B794" s="2">
        <v>2159</v>
      </c>
      <c r="C794" s="3" t="s">
        <v>17</v>
      </c>
      <c r="D794" s="4">
        <v>42620</v>
      </c>
      <c r="E794" s="2">
        <v>6000</v>
      </c>
      <c r="F794" s="3" t="s">
        <v>5</v>
      </c>
      <c r="G794" s="3" t="s">
        <v>1</v>
      </c>
      <c r="H794" s="3" t="s">
        <v>4</v>
      </c>
      <c r="I794" s="2">
        <v>1989</v>
      </c>
      <c r="J794" s="2">
        <v>400</v>
      </c>
      <c r="K794" s="2">
        <v>82</v>
      </c>
      <c r="L794" s="2">
        <v>0.7</v>
      </c>
      <c r="M794" s="1">
        <v>8.17</v>
      </c>
      <c r="N794" s="1">
        <v>1.9000000000000001E-4</v>
      </c>
      <c r="O794" s="1">
        <v>0.47899999999999998</v>
      </c>
      <c r="P794" s="1">
        <v>3.6100000000000003E-5</v>
      </c>
      <c r="Q794" s="1">
        <v>0.26447530792576801</v>
      </c>
      <c r="R794" s="1">
        <v>2.3086542384130201E-2</v>
      </c>
    </row>
    <row r="795" spans="1:18" s="5" customFormat="1" x14ac:dyDescent="0.25">
      <c r="A795" s="2">
        <v>2015</v>
      </c>
      <c r="B795" s="2">
        <v>2159</v>
      </c>
      <c r="C795" s="3" t="s">
        <v>17</v>
      </c>
      <c r="D795" s="4">
        <v>42620</v>
      </c>
      <c r="E795" s="2">
        <v>6001</v>
      </c>
      <c r="F795" s="3" t="s">
        <v>2</v>
      </c>
      <c r="G795" s="3" t="s">
        <v>1</v>
      </c>
      <c r="H795" s="3" t="s">
        <v>0</v>
      </c>
      <c r="I795" s="2">
        <v>2016</v>
      </c>
      <c r="J795" s="2">
        <v>400</v>
      </c>
      <c r="K795" s="2">
        <v>100</v>
      </c>
      <c r="L795" s="2">
        <v>0.7</v>
      </c>
      <c r="M795" s="1">
        <v>2.3199999999999998</v>
      </c>
      <c r="N795" s="1">
        <v>3.0000000000000001E-5</v>
      </c>
      <c r="O795" s="1">
        <v>0.112</v>
      </c>
      <c r="P795" s="1">
        <v>7.9999999999999996E-6</v>
      </c>
      <c r="Q795" s="1">
        <v>7.3456786765305995E-2</v>
      </c>
      <c r="R795" s="1">
        <v>3.9506173221248797E-3</v>
      </c>
    </row>
    <row r="796" spans="1:18" s="5" customFormat="1" x14ac:dyDescent="0.25">
      <c r="A796" s="2">
        <v>2015</v>
      </c>
      <c r="B796" s="2">
        <v>2165</v>
      </c>
      <c r="C796" s="3" t="s">
        <v>7</v>
      </c>
      <c r="D796" s="4">
        <v>42675</v>
      </c>
      <c r="E796" s="2">
        <v>6011</v>
      </c>
      <c r="F796" s="3" t="s">
        <v>5</v>
      </c>
      <c r="G796" s="3" t="s">
        <v>1</v>
      </c>
      <c r="H796" s="3" t="s">
        <v>4</v>
      </c>
      <c r="I796" s="2">
        <v>1977</v>
      </c>
      <c r="J796" s="2">
        <v>200</v>
      </c>
      <c r="K796" s="2">
        <v>81</v>
      </c>
      <c r="L796" s="2">
        <v>0.7</v>
      </c>
      <c r="M796" s="1">
        <v>12.09</v>
      </c>
      <c r="N796" s="1">
        <v>2.7999999999999998E-4</v>
      </c>
      <c r="O796" s="1">
        <v>0.60499999999999998</v>
      </c>
      <c r="P796" s="1">
        <v>4.3999999999999999E-5</v>
      </c>
      <c r="Q796" s="1">
        <v>0.18122499962504601</v>
      </c>
      <c r="R796" s="1">
        <v>1.22925000660218E-2</v>
      </c>
    </row>
    <row r="797" spans="1:18" s="5" customFormat="1" x14ac:dyDescent="0.25">
      <c r="A797" s="2">
        <v>2015</v>
      </c>
      <c r="B797" s="2">
        <v>2165</v>
      </c>
      <c r="C797" s="3" t="s">
        <v>7</v>
      </c>
      <c r="D797" s="4">
        <v>42675</v>
      </c>
      <c r="E797" s="2">
        <v>6012</v>
      </c>
      <c r="F797" s="3" t="s">
        <v>2</v>
      </c>
      <c r="G797" s="3" t="s">
        <v>1</v>
      </c>
      <c r="H797" s="3" t="s">
        <v>0</v>
      </c>
      <c r="I797" s="2">
        <v>2016</v>
      </c>
      <c r="J797" s="2">
        <v>200</v>
      </c>
      <c r="K797" s="2">
        <v>108</v>
      </c>
      <c r="L797" s="2">
        <v>0.7</v>
      </c>
      <c r="M797" s="1">
        <v>0.26</v>
      </c>
      <c r="N797" s="1">
        <v>3.9999999999999998E-6</v>
      </c>
      <c r="O797" s="1">
        <v>8.9999999999999993E-3</v>
      </c>
      <c r="P797" s="1">
        <v>3.9999999999999998E-7</v>
      </c>
      <c r="Q797" s="1">
        <v>4.3999997659544101E-3</v>
      </c>
      <c r="R797" s="1">
        <v>1.56666657619387E-4</v>
      </c>
    </row>
    <row r="798" spans="1:18" s="5" customFormat="1" x14ac:dyDescent="0.25">
      <c r="A798" s="2">
        <v>2015</v>
      </c>
      <c r="B798" s="2">
        <v>2185</v>
      </c>
      <c r="C798" s="3" t="s">
        <v>16</v>
      </c>
      <c r="D798" s="4">
        <v>42562</v>
      </c>
      <c r="E798" s="2">
        <v>6060</v>
      </c>
      <c r="F798" s="3" t="s">
        <v>5</v>
      </c>
      <c r="G798" s="3" t="s">
        <v>1</v>
      </c>
      <c r="H798" s="3" t="s">
        <v>4</v>
      </c>
      <c r="I798" s="2">
        <v>1996</v>
      </c>
      <c r="J798" s="2">
        <v>1000</v>
      </c>
      <c r="K798" s="2">
        <v>80</v>
      </c>
      <c r="L798" s="2">
        <v>0.7</v>
      </c>
      <c r="M798" s="1">
        <v>8.17</v>
      </c>
      <c r="N798" s="1">
        <v>1.9000000000000001E-4</v>
      </c>
      <c r="O798" s="1">
        <v>0.47899999999999998</v>
      </c>
      <c r="P798" s="1">
        <v>3.6100000000000003E-5</v>
      </c>
      <c r="Q798" s="1">
        <v>0.64506172664821604</v>
      </c>
      <c r="R798" s="1">
        <v>5.6308639961293198E-2</v>
      </c>
    </row>
    <row r="799" spans="1:18" s="5" customFormat="1" x14ac:dyDescent="0.25">
      <c r="A799" s="2">
        <v>2015</v>
      </c>
      <c r="B799" s="2">
        <v>2185</v>
      </c>
      <c r="C799" s="3" t="s">
        <v>16</v>
      </c>
      <c r="D799" s="4">
        <v>42562</v>
      </c>
      <c r="E799" s="2">
        <v>6061</v>
      </c>
      <c r="F799" s="3" t="s">
        <v>2</v>
      </c>
      <c r="G799" s="3" t="s">
        <v>1</v>
      </c>
      <c r="H799" s="3" t="s">
        <v>13</v>
      </c>
      <c r="I799" s="2">
        <v>2015</v>
      </c>
      <c r="J799" s="2">
        <v>1000</v>
      </c>
      <c r="K799" s="2">
        <v>101</v>
      </c>
      <c r="L799" s="2">
        <v>0.7</v>
      </c>
      <c r="M799" s="1">
        <v>2.3199999999999998</v>
      </c>
      <c r="N799" s="1">
        <v>3.0000000000000001E-5</v>
      </c>
      <c r="O799" s="1">
        <v>0.112</v>
      </c>
      <c r="P799" s="1">
        <v>7.9999999999999996E-6</v>
      </c>
      <c r="Q799" s="1">
        <v>0.192492275174655</v>
      </c>
      <c r="R799" s="1">
        <v>1.1845679072161301E-2</v>
      </c>
    </row>
    <row r="800" spans="1:18" s="5" customFormat="1" x14ac:dyDescent="0.25">
      <c r="A800" s="2">
        <v>2014</v>
      </c>
      <c r="B800" s="2">
        <v>2186</v>
      </c>
      <c r="C800" s="3" t="s">
        <v>16</v>
      </c>
      <c r="D800" s="4">
        <v>42562</v>
      </c>
      <c r="E800" s="2">
        <v>6058</v>
      </c>
      <c r="F800" s="3" t="s">
        <v>5</v>
      </c>
      <c r="G800" s="3" t="s">
        <v>1</v>
      </c>
      <c r="H800" s="3" t="s">
        <v>4</v>
      </c>
      <c r="I800" s="2">
        <v>1994</v>
      </c>
      <c r="J800" s="2">
        <v>1900</v>
      </c>
      <c r="K800" s="2">
        <v>104</v>
      </c>
      <c r="L800" s="2">
        <v>0.7</v>
      </c>
      <c r="M800" s="1">
        <v>8.17</v>
      </c>
      <c r="N800" s="1">
        <v>1.9000000000000001E-4</v>
      </c>
      <c r="O800" s="1">
        <v>0.47899999999999998</v>
      </c>
      <c r="P800" s="1">
        <v>3.6100000000000003E-5</v>
      </c>
      <c r="Q800" s="1">
        <v>1.5933024648210901</v>
      </c>
      <c r="R800" s="1">
        <v>0.13908234070439399</v>
      </c>
    </row>
    <row r="801" spans="1:18" s="5" customFormat="1" x14ac:dyDescent="0.25">
      <c r="A801" s="2">
        <v>2014</v>
      </c>
      <c r="B801" s="2">
        <v>2186</v>
      </c>
      <c r="C801" s="3" t="s">
        <v>16</v>
      </c>
      <c r="D801" s="4">
        <v>42562</v>
      </c>
      <c r="E801" s="2">
        <v>6059</v>
      </c>
      <c r="F801" s="3" t="s">
        <v>2</v>
      </c>
      <c r="G801" s="3" t="s">
        <v>1</v>
      </c>
      <c r="H801" s="3" t="s">
        <v>28</v>
      </c>
      <c r="I801" s="2">
        <v>2014</v>
      </c>
      <c r="J801" s="2">
        <v>1900</v>
      </c>
      <c r="K801" s="2">
        <v>115</v>
      </c>
      <c r="L801" s="2">
        <v>0.7</v>
      </c>
      <c r="M801" s="1">
        <v>2.15</v>
      </c>
      <c r="N801" s="1">
        <v>2.6999999999999999E-5</v>
      </c>
      <c r="O801" s="1">
        <v>8.9999999999999993E-3</v>
      </c>
      <c r="P801" s="1">
        <v>3.9999999999999998E-7</v>
      </c>
      <c r="Q801" s="1">
        <v>0.40572551078518698</v>
      </c>
      <c r="R801" s="1">
        <v>2.1580245967748801E-3</v>
      </c>
    </row>
    <row r="802" spans="1:18" s="5" customFormat="1" x14ac:dyDescent="0.25">
      <c r="A802" s="2">
        <v>2015</v>
      </c>
      <c r="B802" s="2">
        <v>2187</v>
      </c>
      <c r="C802" s="3" t="s">
        <v>16</v>
      </c>
      <c r="D802" s="4">
        <v>42562</v>
      </c>
      <c r="E802" s="2">
        <v>6056</v>
      </c>
      <c r="F802" s="3" t="s">
        <v>5</v>
      </c>
      <c r="G802" s="3" t="s">
        <v>1</v>
      </c>
      <c r="H802" s="3" t="s">
        <v>4</v>
      </c>
      <c r="I802" s="2">
        <v>1986</v>
      </c>
      <c r="J802" s="2">
        <v>1000</v>
      </c>
      <c r="K802" s="2">
        <v>102</v>
      </c>
      <c r="L802" s="2">
        <v>0.7</v>
      </c>
      <c r="M802" s="1">
        <v>12.09</v>
      </c>
      <c r="N802" s="1">
        <v>2.7999999999999998E-4</v>
      </c>
      <c r="O802" s="1">
        <v>0.60499999999999998</v>
      </c>
      <c r="P802" s="1">
        <v>4.3999999999999999E-5</v>
      </c>
      <c r="Q802" s="1">
        <v>1.2159722205866199</v>
      </c>
      <c r="R802" s="1">
        <v>8.9171296603438102E-2</v>
      </c>
    </row>
    <row r="803" spans="1:18" s="5" customFormat="1" x14ac:dyDescent="0.25">
      <c r="A803" s="2">
        <v>2015</v>
      </c>
      <c r="B803" s="2">
        <v>2187</v>
      </c>
      <c r="C803" s="3" t="s">
        <v>16</v>
      </c>
      <c r="D803" s="4">
        <v>42562</v>
      </c>
      <c r="E803" s="2">
        <v>6057</v>
      </c>
      <c r="F803" s="3" t="s">
        <v>2</v>
      </c>
      <c r="G803" s="3" t="s">
        <v>1</v>
      </c>
      <c r="H803" s="3" t="s">
        <v>28</v>
      </c>
      <c r="I803" s="2">
        <v>2014</v>
      </c>
      <c r="J803" s="2">
        <v>1000</v>
      </c>
      <c r="K803" s="2">
        <v>115</v>
      </c>
      <c r="L803" s="2">
        <v>0.7</v>
      </c>
      <c r="M803" s="1">
        <v>2.15</v>
      </c>
      <c r="N803" s="1">
        <v>2.6999999999999999E-5</v>
      </c>
      <c r="O803" s="1">
        <v>8.9999999999999993E-3</v>
      </c>
      <c r="P803" s="1">
        <v>3.9999999999999998E-7</v>
      </c>
      <c r="Q803" s="1">
        <v>0.20275849268394699</v>
      </c>
      <c r="R803" s="1">
        <v>9.7608019798650397E-4</v>
      </c>
    </row>
    <row r="804" spans="1:18" s="5" customFormat="1" x14ac:dyDescent="0.25">
      <c r="A804" s="2">
        <v>2014</v>
      </c>
      <c r="B804" s="2">
        <v>2188</v>
      </c>
      <c r="C804" s="3" t="s">
        <v>16</v>
      </c>
      <c r="D804" s="4">
        <v>42599</v>
      </c>
      <c r="E804" s="2">
        <v>6054</v>
      </c>
      <c r="F804" s="3" t="s">
        <v>5</v>
      </c>
      <c r="G804" s="3" t="s">
        <v>1</v>
      </c>
      <c r="H804" s="3" t="s">
        <v>8</v>
      </c>
      <c r="I804" s="2">
        <v>1999</v>
      </c>
      <c r="J804" s="2">
        <v>700</v>
      </c>
      <c r="K804" s="2">
        <v>95</v>
      </c>
      <c r="L804" s="2">
        <v>0.7</v>
      </c>
      <c r="M804" s="1">
        <v>6.54</v>
      </c>
      <c r="N804" s="1">
        <v>1.4999999999999999E-4</v>
      </c>
      <c r="O804" s="1">
        <v>0.55200000000000005</v>
      </c>
      <c r="P804" s="1">
        <v>4.0200000000000001E-5</v>
      </c>
      <c r="Q804" s="1">
        <v>0.42793980995657299</v>
      </c>
      <c r="R804" s="1">
        <v>5.3076850553919599E-2</v>
      </c>
    </row>
    <row r="805" spans="1:18" s="5" customFormat="1" x14ac:dyDescent="0.25">
      <c r="A805" s="2">
        <v>2014</v>
      </c>
      <c r="B805" s="2">
        <v>2188</v>
      </c>
      <c r="C805" s="3" t="s">
        <v>16</v>
      </c>
      <c r="D805" s="4">
        <v>42599</v>
      </c>
      <c r="E805" s="2">
        <v>6055</v>
      </c>
      <c r="F805" s="3" t="s">
        <v>2</v>
      </c>
      <c r="G805" s="3" t="s">
        <v>1</v>
      </c>
      <c r="H805" s="3" t="s">
        <v>28</v>
      </c>
      <c r="I805" s="2">
        <v>2013</v>
      </c>
      <c r="J805" s="2">
        <v>700</v>
      </c>
      <c r="K805" s="2">
        <v>115</v>
      </c>
      <c r="L805" s="2">
        <v>0.7</v>
      </c>
      <c r="M805" s="1">
        <v>2.15</v>
      </c>
      <c r="N805" s="1">
        <v>2.6999999999999999E-5</v>
      </c>
      <c r="O805" s="1">
        <v>8.9999999999999993E-3</v>
      </c>
      <c r="P805" s="1">
        <v>3.9999999999999998E-7</v>
      </c>
      <c r="Q805" s="1">
        <v>0.139415319917363</v>
      </c>
      <c r="R805" s="1">
        <v>6.4598762027118998E-4</v>
      </c>
    </row>
    <row r="806" spans="1:18" s="5" customFormat="1" x14ac:dyDescent="0.25">
      <c r="A806" s="2">
        <v>2015</v>
      </c>
      <c r="B806" s="2">
        <v>2190</v>
      </c>
      <c r="C806" s="3" t="s">
        <v>16</v>
      </c>
      <c r="D806" s="4">
        <v>42576</v>
      </c>
      <c r="E806" s="2">
        <v>6051</v>
      </c>
      <c r="F806" s="3" t="s">
        <v>5</v>
      </c>
      <c r="G806" s="3" t="s">
        <v>1</v>
      </c>
      <c r="H806" s="3" t="s">
        <v>4</v>
      </c>
      <c r="I806" s="2">
        <v>1962</v>
      </c>
      <c r="J806" s="2">
        <v>750</v>
      </c>
      <c r="K806" s="2">
        <v>96</v>
      </c>
      <c r="L806" s="2">
        <v>0.7</v>
      </c>
      <c r="M806" s="1">
        <v>12.09</v>
      </c>
      <c r="N806" s="1">
        <v>2.7999999999999998E-4</v>
      </c>
      <c r="O806" s="1">
        <v>0.60499999999999998</v>
      </c>
      <c r="P806" s="1">
        <v>4.3999999999999999E-5</v>
      </c>
      <c r="Q806" s="1">
        <v>0.85833333217878904</v>
      </c>
      <c r="R806" s="1">
        <v>6.2944444661250404E-2</v>
      </c>
    </row>
    <row r="807" spans="1:18" s="5" customFormat="1" x14ac:dyDescent="0.25">
      <c r="A807" s="2">
        <v>2015</v>
      </c>
      <c r="B807" s="2">
        <v>2190</v>
      </c>
      <c r="C807" s="3" t="s">
        <v>16</v>
      </c>
      <c r="D807" s="4">
        <v>42576</v>
      </c>
      <c r="E807" s="2">
        <v>6052</v>
      </c>
      <c r="F807" s="3" t="s">
        <v>2</v>
      </c>
      <c r="G807" s="3" t="s">
        <v>1</v>
      </c>
      <c r="H807" s="3" t="s">
        <v>0</v>
      </c>
      <c r="I807" s="2">
        <v>2015</v>
      </c>
      <c r="J807" s="2">
        <v>750</v>
      </c>
      <c r="K807" s="2">
        <v>115</v>
      </c>
      <c r="L807" s="2">
        <v>0.7</v>
      </c>
      <c r="M807" s="1">
        <v>2.3199999999999998</v>
      </c>
      <c r="N807" s="1">
        <v>3.0000000000000001E-5</v>
      </c>
      <c r="O807" s="1">
        <v>0.112</v>
      </c>
      <c r="P807" s="1">
        <v>7.9999999999999996E-6</v>
      </c>
      <c r="Q807" s="1">
        <v>0.16188511992603699</v>
      </c>
      <c r="R807" s="1">
        <v>9.4502315455754198E-3</v>
      </c>
    </row>
    <row r="808" spans="1:18" s="5" customFormat="1" x14ac:dyDescent="0.25">
      <c r="A808" s="2">
        <v>2015</v>
      </c>
      <c r="B808" s="2">
        <v>2191</v>
      </c>
      <c r="C808" s="3" t="s">
        <v>17</v>
      </c>
      <c r="D808" s="4">
        <v>42654</v>
      </c>
      <c r="E808" s="2">
        <v>6049</v>
      </c>
      <c r="F808" s="3" t="s">
        <v>5</v>
      </c>
      <c r="G808" s="3" t="s">
        <v>1</v>
      </c>
      <c r="H808" s="3" t="s">
        <v>4</v>
      </c>
      <c r="I808" s="2">
        <v>1974</v>
      </c>
      <c r="J808" s="2">
        <v>400</v>
      </c>
      <c r="K808" s="2">
        <v>72</v>
      </c>
      <c r="L808" s="2">
        <v>0.7</v>
      </c>
      <c r="M808" s="1">
        <v>12.09</v>
      </c>
      <c r="N808" s="1">
        <v>2.7999999999999998E-4</v>
      </c>
      <c r="O808" s="1">
        <v>0.60499999999999998</v>
      </c>
      <c r="P808" s="1">
        <v>4.3999999999999999E-5</v>
      </c>
      <c r="Q808" s="1">
        <v>0.34333333287151602</v>
      </c>
      <c r="R808" s="1">
        <v>2.5177777864500199E-2</v>
      </c>
    </row>
    <row r="809" spans="1:18" s="5" customFormat="1" x14ac:dyDescent="0.25">
      <c r="A809" s="2">
        <v>2015</v>
      </c>
      <c r="B809" s="2">
        <v>2191</v>
      </c>
      <c r="C809" s="3" t="s">
        <v>17</v>
      </c>
      <c r="D809" s="4">
        <v>42654</v>
      </c>
      <c r="E809" s="2">
        <v>6050</v>
      </c>
      <c r="F809" s="3" t="s">
        <v>2</v>
      </c>
      <c r="G809" s="3" t="s">
        <v>1</v>
      </c>
      <c r="H809" s="3" t="s">
        <v>0</v>
      </c>
      <c r="I809" s="2">
        <v>2016</v>
      </c>
      <c r="J809" s="2">
        <v>400</v>
      </c>
      <c r="K809" s="2">
        <v>85</v>
      </c>
      <c r="L809" s="2">
        <v>0.7</v>
      </c>
      <c r="M809" s="1">
        <v>0.26</v>
      </c>
      <c r="N809" s="1">
        <v>3.4999999999999999E-6</v>
      </c>
      <c r="O809" s="1">
        <v>8.9999999999999993E-3</v>
      </c>
      <c r="P809" s="1">
        <v>8.9999999999999996E-7</v>
      </c>
      <c r="Q809" s="1">
        <v>7.0046292626680402E-3</v>
      </c>
      <c r="R809" s="1">
        <v>2.8333331703189702E-4</v>
      </c>
    </row>
    <row r="810" spans="1:18" s="5" customFormat="1" x14ac:dyDescent="0.25">
      <c r="A810" s="2">
        <v>2015</v>
      </c>
      <c r="B810" s="2">
        <v>2192</v>
      </c>
      <c r="C810" s="3" t="s">
        <v>7</v>
      </c>
      <c r="D810" s="4">
        <v>42655</v>
      </c>
      <c r="E810" s="2">
        <v>6044</v>
      </c>
      <c r="F810" s="3" t="s">
        <v>5</v>
      </c>
      <c r="G810" s="3" t="s">
        <v>1</v>
      </c>
      <c r="H810" s="3" t="s">
        <v>4</v>
      </c>
      <c r="I810" s="2">
        <v>1961</v>
      </c>
      <c r="J810" s="2">
        <v>1000</v>
      </c>
      <c r="K810" s="2">
        <v>68</v>
      </c>
      <c r="L810" s="2">
        <v>0.7</v>
      </c>
      <c r="M810" s="1">
        <v>12.09</v>
      </c>
      <c r="N810" s="1">
        <v>2.7999999999999998E-4</v>
      </c>
      <c r="O810" s="1">
        <v>0.60499999999999998</v>
      </c>
      <c r="P810" s="1">
        <v>4.3999999999999999E-5</v>
      </c>
      <c r="Q810" s="1">
        <v>0.81064814705774502</v>
      </c>
      <c r="R810" s="1">
        <v>5.9447531068958698E-2</v>
      </c>
    </row>
    <row r="811" spans="1:18" s="5" customFormat="1" x14ac:dyDescent="0.25">
      <c r="A811" s="2">
        <v>2015</v>
      </c>
      <c r="B811" s="2">
        <v>2192</v>
      </c>
      <c r="C811" s="3" t="s">
        <v>7</v>
      </c>
      <c r="D811" s="4">
        <v>42655</v>
      </c>
      <c r="E811" s="2">
        <v>6045</v>
      </c>
      <c r="F811" s="3" t="s">
        <v>2</v>
      </c>
      <c r="G811" s="3" t="s">
        <v>1</v>
      </c>
      <c r="H811" s="3" t="s">
        <v>0</v>
      </c>
      <c r="I811" s="2">
        <v>2016</v>
      </c>
      <c r="J811" s="2">
        <v>1000</v>
      </c>
      <c r="K811" s="2">
        <v>85</v>
      </c>
      <c r="L811" s="2">
        <v>0.7</v>
      </c>
      <c r="M811" s="1">
        <v>0.26</v>
      </c>
      <c r="N811" s="1">
        <v>3.4999999999999999E-6</v>
      </c>
      <c r="O811" s="1">
        <v>8.9999999999999993E-3</v>
      </c>
      <c r="P811" s="1">
        <v>8.9999999999999996E-7</v>
      </c>
      <c r="Q811" s="1">
        <v>1.82002305617955E-2</v>
      </c>
      <c r="R811" s="1">
        <v>8.8541661797648605E-4</v>
      </c>
    </row>
    <row r="812" spans="1:18" s="5" customFormat="1" x14ac:dyDescent="0.25">
      <c r="A812" s="2">
        <v>2015</v>
      </c>
      <c r="B812" s="2">
        <v>2193</v>
      </c>
      <c r="C812" s="3" t="s">
        <v>7</v>
      </c>
      <c r="D812" s="4">
        <v>42655</v>
      </c>
      <c r="E812" s="2">
        <v>6042</v>
      </c>
      <c r="F812" s="3" t="s">
        <v>5</v>
      </c>
      <c r="G812" s="3" t="s">
        <v>1</v>
      </c>
      <c r="H812" s="3" t="s">
        <v>4</v>
      </c>
      <c r="I812" s="2">
        <v>1964</v>
      </c>
      <c r="J812" s="2">
        <v>1000</v>
      </c>
      <c r="K812" s="2">
        <v>89</v>
      </c>
      <c r="L812" s="2">
        <v>0.7</v>
      </c>
      <c r="M812" s="1">
        <v>12.09</v>
      </c>
      <c r="N812" s="1">
        <v>2.7999999999999998E-4</v>
      </c>
      <c r="O812" s="1">
        <v>0.60499999999999998</v>
      </c>
      <c r="P812" s="1">
        <v>4.3999999999999999E-5</v>
      </c>
      <c r="Q812" s="1">
        <v>1.0609953689432201</v>
      </c>
      <c r="R812" s="1">
        <v>7.7806327428490099E-2</v>
      </c>
    </row>
    <row r="813" spans="1:18" s="5" customFormat="1" x14ac:dyDescent="0.25">
      <c r="A813" s="2">
        <v>2015</v>
      </c>
      <c r="B813" s="2">
        <v>2193</v>
      </c>
      <c r="C813" s="3" t="s">
        <v>7</v>
      </c>
      <c r="D813" s="4">
        <v>42655</v>
      </c>
      <c r="E813" s="2">
        <v>6043</v>
      </c>
      <c r="F813" s="3" t="s">
        <v>2</v>
      </c>
      <c r="G813" s="3" t="s">
        <v>1</v>
      </c>
      <c r="H813" s="3" t="s">
        <v>0</v>
      </c>
      <c r="I813" s="2">
        <v>2016</v>
      </c>
      <c r="J813" s="2">
        <v>1000</v>
      </c>
      <c r="K813" s="2">
        <v>105</v>
      </c>
      <c r="L813" s="2">
        <v>0.7</v>
      </c>
      <c r="M813" s="1">
        <v>2.3199999999999998</v>
      </c>
      <c r="N813" s="1">
        <v>3.0000000000000001E-5</v>
      </c>
      <c r="O813" s="1">
        <v>0.112</v>
      </c>
      <c r="P813" s="1">
        <v>7.9999999999999996E-6</v>
      </c>
      <c r="Q813" s="1">
        <v>0.20011573161721499</v>
      </c>
      <c r="R813" s="1">
        <v>1.23148148769993E-2</v>
      </c>
    </row>
    <row r="814" spans="1:18" s="5" customFormat="1" x14ac:dyDescent="0.25">
      <c r="A814" s="2">
        <v>2015</v>
      </c>
      <c r="B814" s="2">
        <v>2194</v>
      </c>
      <c r="C814" s="3" t="s">
        <v>7</v>
      </c>
      <c r="D814" s="4">
        <v>42655</v>
      </c>
      <c r="E814" s="2">
        <v>6040</v>
      </c>
      <c r="F814" s="3" t="s">
        <v>5</v>
      </c>
      <c r="G814" s="3" t="s">
        <v>1</v>
      </c>
      <c r="H814" s="3" t="s">
        <v>4</v>
      </c>
      <c r="I814" s="2">
        <v>1966</v>
      </c>
      <c r="J814" s="2">
        <v>1000</v>
      </c>
      <c r="K814" s="2">
        <v>110</v>
      </c>
      <c r="L814" s="2">
        <v>0.7</v>
      </c>
      <c r="M814" s="1">
        <v>12.09</v>
      </c>
      <c r="N814" s="1">
        <v>2.7999999999999998E-4</v>
      </c>
      <c r="O814" s="1">
        <v>0.60499999999999998</v>
      </c>
      <c r="P814" s="1">
        <v>4.3999999999999999E-5</v>
      </c>
      <c r="Q814" s="1">
        <v>1.31134259082871</v>
      </c>
      <c r="R814" s="1">
        <v>9.61651237880215E-2</v>
      </c>
    </row>
    <row r="815" spans="1:18" s="5" customFormat="1" x14ac:dyDescent="0.25">
      <c r="A815" s="2">
        <v>2015</v>
      </c>
      <c r="B815" s="2">
        <v>2194</v>
      </c>
      <c r="C815" s="3" t="s">
        <v>7</v>
      </c>
      <c r="D815" s="4">
        <v>42655</v>
      </c>
      <c r="E815" s="2">
        <v>6041</v>
      </c>
      <c r="F815" s="3" t="s">
        <v>2</v>
      </c>
      <c r="G815" s="3" t="s">
        <v>1</v>
      </c>
      <c r="H815" s="3" t="s">
        <v>0</v>
      </c>
      <c r="I815" s="2">
        <v>2016</v>
      </c>
      <c r="J815" s="2">
        <v>1000</v>
      </c>
      <c r="K815" s="2">
        <v>112</v>
      </c>
      <c r="L815" s="2">
        <v>0.7</v>
      </c>
      <c r="M815" s="1">
        <v>2.3199999999999998</v>
      </c>
      <c r="N815" s="1">
        <v>3.0000000000000001E-5</v>
      </c>
      <c r="O815" s="1">
        <v>0.112</v>
      </c>
      <c r="P815" s="1">
        <v>7.9999999999999996E-6</v>
      </c>
      <c r="Q815" s="1">
        <v>0.21345678039169599</v>
      </c>
      <c r="R815" s="1">
        <v>1.3135802535465899E-2</v>
      </c>
    </row>
    <row r="816" spans="1:18" s="5" customFormat="1" x14ac:dyDescent="0.25">
      <c r="A816" s="2">
        <v>2015</v>
      </c>
      <c r="B816" s="2">
        <v>2196</v>
      </c>
      <c r="C816" s="3" t="s">
        <v>17</v>
      </c>
      <c r="D816" s="4">
        <v>42573</v>
      </c>
      <c r="E816" s="2">
        <v>6036</v>
      </c>
      <c r="F816" s="3" t="s">
        <v>5</v>
      </c>
      <c r="G816" s="3" t="s">
        <v>1</v>
      </c>
      <c r="H816" s="3" t="s">
        <v>4</v>
      </c>
      <c r="I816" s="2">
        <v>1990</v>
      </c>
      <c r="J816" s="2">
        <v>1000</v>
      </c>
      <c r="K816" s="2">
        <v>280</v>
      </c>
      <c r="L816" s="2">
        <v>0.7</v>
      </c>
      <c r="M816" s="1">
        <v>7.6</v>
      </c>
      <c r="N816" s="1">
        <v>1.8000000000000001E-4</v>
      </c>
      <c r="O816" s="1">
        <v>0.27400000000000002</v>
      </c>
      <c r="P816" s="1">
        <v>1.9899999999999999E-5</v>
      </c>
      <c r="Q816" s="1">
        <v>2.1086419258692102</v>
      </c>
      <c r="R816" s="1">
        <v>0.11079012063246001</v>
      </c>
    </row>
    <row r="817" spans="1:18" s="5" customFormat="1" x14ac:dyDescent="0.25">
      <c r="A817" s="2">
        <v>2015</v>
      </c>
      <c r="B817" s="2">
        <v>2196</v>
      </c>
      <c r="C817" s="3" t="s">
        <v>17</v>
      </c>
      <c r="D817" s="4">
        <v>42573</v>
      </c>
      <c r="E817" s="2">
        <v>6037</v>
      </c>
      <c r="F817" s="3" t="s">
        <v>2</v>
      </c>
      <c r="G817" s="3" t="s">
        <v>1</v>
      </c>
      <c r="H817" s="3" t="s">
        <v>0</v>
      </c>
      <c r="I817" s="2">
        <v>2016</v>
      </c>
      <c r="J817" s="2">
        <v>1000</v>
      </c>
      <c r="K817" s="2">
        <v>370</v>
      </c>
      <c r="L817" s="2">
        <v>0.7</v>
      </c>
      <c r="M817" s="1">
        <v>0.26</v>
      </c>
      <c r="N817" s="1">
        <v>3.5999999999999998E-6</v>
      </c>
      <c r="O817" s="1">
        <v>8.9999999999999993E-3</v>
      </c>
      <c r="P817" s="1">
        <v>2.9999999999999999E-7</v>
      </c>
      <c r="Q817" s="1">
        <v>7.9367279733517204E-2</v>
      </c>
      <c r="R817" s="1">
        <v>2.9976850386732299E-3</v>
      </c>
    </row>
    <row r="818" spans="1:18" s="5" customFormat="1" x14ac:dyDescent="0.25">
      <c r="A818" s="2">
        <v>2016</v>
      </c>
      <c r="B818" s="2">
        <v>2202</v>
      </c>
      <c r="C818" s="3" t="s">
        <v>9</v>
      </c>
      <c r="D818" s="4">
        <v>42752</v>
      </c>
      <c r="E818" s="2">
        <v>6096</v>
      </c>
      <c r="F818" s="3" t="s">
        <v>5</v>
      </c>
      <c r="G818" s="3" t="s">
        <v>1</v>
      </c>
      <c r="H818" s="3" t="s">
        <v>4</v>
      </c>
      <c r="I818" s="2">
        <v>1977</v>
      </c>
      <c r="J818" s="2">
        <v>100</v>
      </c>
      <c r="K818" s="2">
        <v>72</v>
      </c>
      <c r="L818" s="2">
        <v>0.7</v>
      </c>
      <c r="M818" s="1">
        <v>12.09</v>
      </c>
      <c r="N818" s="1">
        <v>2.7999999999999998E-4</v>
      </c>
      <c r="O818" s="1">
        <v>0.60499999999999998</v>
      </c>
      <c r="P818" s="1">
        <v>4.3999999999999999E-5</v>
      </c>
      <c r="Q818" s="1">
        <v>7.4011110881228206E-2</v>
      </c>
      <c r="R818" s="1">
        <v>4.4366667054750201E-3</v>
      </c>
    </row>
    <row r="819" spans="1:18" s="5" customFormat="1" x14ac:dyDescent="0.25">
      <c r="A819" s="2">
        <v>2016</v>
      </c>
      <c r="B819" s="2">
        <v>2202</v>
      </c>
      <c r="C819" s="3" t="s">
        <v>9</v>
      </c>
      <c r="D819" s="4">
        <v>42752</v>
      </c>
      <c r="E819" s="2">
        <v>6097</v>
      </c>
      <c r="F819" s="3" t="s">
        <v>2</v>
      </c>
      <c r="G819" s="3" t="s">
        <v>1</v>
      </c>
      <c r="H819" s="3" t="s">
        <v>0</v>
      </c>
      <c r="I819" s="2">
        <v>2016</v>
      </c>
      <c r="J819" s="2">
        <v>100</v>
      </c>
      <c r="K819" s="2">
        <v>77</v>
      </c>
      <c r="L819" s="2">
        <v>0.7</v>
      </c>
      <c r="M819" s="1">
        <v>0.26</v>
      </c>
      <c r="N819" s="1">
        <v>3.4999999999999999E-6</v>
      </c>
      <c r="O819" s="1">
        <v>8.9999999999999993E-3</v>
      </c>
      <c r="P819" s="1">
        <v>8.9999999999999996E-7</v>
      </c>
      <c r="Q819" s="1">
        <v>1.5551503799603201E-3</v>
      </c>
      <c r="R819" s="1">
        <v>5.61458300010184E-5</v>
      </c>
    </row>
    <row r="820" spans="1:18" s="5" customFormat="1" x14ac:dyDescent="0.25">
      <c r="A820" s="2">
        <v>2015</v>
      </c>
      <c r="B820" s="2">
        <v>2206</v>
      </c>
      <c r="C820" s="3" t="s">
        <v>9</v>
      </c>
      <c r="D820" s="4">
        <v>42585</v>
      </c>
      <c r="E820" s="2">
        <v>6136</v>
      </c>
      <c r="F820" s="3" t="s">
        <v>5</v>
      </c>
      <c r="G820" s="3" t="s">
        <v>1</v>
      </c>
      <c r="H820" s="3" t="s">
        <v>8</v>
      </c>
      <c r="I820" s="2">
        <v>2000</v>
      </c>
      <c r="J820" s="2">
        <v>170</v>
      </c>
      <c r="K820" s="2">
        <v>88</v>
      </c>
      <c r="L820" s="2">
        <v>0.7</v>
      </c>
      <c r="M820" s="1">
        <v>6.54</v>
      </c>
      <c r="N820" s="1">
        <v>1.4999999999999999E-4</v>
      </c>
      <c r="O820" s="1">
        <v>0.55200000000000005</v>
      </c>
      <c r="P820" s="1">
        <v>4.0200000000000001E-5</v>
      </c>
      <c r="Q820" s="1">
        <v>8.1379628083023597E-2</v>
      </c>
      <c r="R820" s="1">
        <v>7.9495775028852207E-3</v>
      </c>
    </row>
    <row r="821" spans="1:18" s="5" customFormat="1" x14ac:dyDescent="0.25">
      <c r="A821" s="2">
        <v>2015</v>
      </c>
      <c r="B821" s="2">
        <v>2206</v>
      </c>
      <c r="C821" s="3" t="s">
        <v>9</v>
      </c>
      <c r="D821" s="4">
        <v>42585</v>
      </c>
      <c r="E821" s="2">
        <v>6137</v>
      </c>
      <c r="F821" s="3" t="s">
        <v>2</v>
      </c>
      <c r="G821" s="3" t="s">
        <v>1</v>
      </c>
      <c r="H821" s="3" t="s">
        <v>28</v>
      </c>
      <c r="I821" s="2">
        <v>2014</v>
      </c>
      <c r="J821" s="2">
        <v>170</v>
      </c>
      <c r="K821" s="2">
        <v>100</v>
      </c>
      <c r="L821" s="2">
        <v>0.7</v>
      </c>
      <c r="M821" s="1">
        <v>2.15</v>
      </c>
      <c r="N821" s="1">
        <v>2.6999999999999999E-5</v>
      </c>
      <c r="O821" s="1">
        <v>8.9999999999999993E-3</v>
      </c>
      <c r="P821" s="1">
        <v>3.9999999999999998E-7</v>
      </c>
      <c r="Q821" s="1">
        <v>2.8503202926556399E-2</v>
      </c>
      <c r="R821" s="1">
        <v>1.22515424982427E-4</v>
      </c>
    </row>
    <row r="822" spans="1:18" s="5" customFormat="1" x14ac:dyDescent="0.25">
      <c r="A822" s="2">
        <v>2015</v>
      </c>
      <c r="B822" s="2">
        <v>2207</v>
      </c>
      <c r="C822" s="3" t="s">
        <v>9</v>
      </c>
      <c r="D822" s="4">
        <v>42586</v>
      </c>
      <c r="E822" s="2">
        <v>6134</v>
      </c>
      <c r="F822" s="3" t="s">
        <v>5</v>
      </c>
      <c r="G822" s="3" t="s">
        <v>1</v>
      </c>
      <c r="H822" s="3" t="s">
        <v>4</v>
      </c>
      <c r="I822" s="2">
        <v>1990</v>
      </c>
      <c r="J822" s="2">
        <v>600</v>
      </c>
      <c r="K822" s="2">
        <v>90</v>
      </c>
      <c r="L822" s="2">
        <v>0.7</v>
      </c>
      <c r="M822" s="1">
        <v>8.17</v>
      </c>
      <c r="N822" s="1">
        <v>1.9000000000000001E-4</v>
      </c>
      <c r="O822" s="1">
        <v>0.47899999999999998</v>
      </c>
      <c r="P822" s="1">
        <v>3.6100000000000003E-5</v>
      </c>
      <c r="Q822" s="1">
        <v>0.43541666548754598</v>
      </c>
      <c r="R822" s="1">
        <v>3.8008331973872898E-2</v>
      </c>
    </row>
    <row r="823" spans="1:18" s="5" customFormat="1" x14ac:dyDescent="0.25">
      <c r="A823" s="2">
        <v>2015</v>
      </c>
      <c r="B823" s="2">
        <v>2207</v>
      </c>
      <c r="C823" s="3" t="s">
        <v>9</v>
      </c>
      <c r="D823" s="4">
        <v>42586</v>
      </c>
      <c r="E823" s="2">
        <v>6135</v>
      </c>
      <c r="F823" s="3" t="s">
        <v>2</v>
      </c>
      <c r="G823" s="3" t="s">
        <v>1</v>
      </c>
      <c r="H823" s="3" t="s">
        <v>28</v>
      </c>
      <c r="I823" s="2">
        <v>2014</v>
      </c>
      <c r="J823" s="2">
        <v>600</v>
      </c>
      <c r="K823" s="2">
        <v>100</v>
      </c>
      <c r="L823" s="2">
        <v>0.7</v>
      </c>
      <c r="M823" s="1">
        <v>2.15</v>
      </c>
      <c r="N823" s="1">
        <v>2.6999999999999999E-5</v>
      </c>
      <c r="O823" s="1">
        <v>8.9999999999999993E-3</v>
      </c>
      <c r="P823" s="1">
        <v>3.9999999999999998E-7</v>
      </c>
      <c r="Q823" s="1">
        <v>0.10328703969955</v>
      </c>
      <c r="R823" s="1">
        <v>4.7222219689297101E-4</v>
      </c>
    </row>
    <row r="824" spans="1:18" s="5" customFormat="1" x14ac:dyDescent="0.25">
      <c r="A824" s="2">
        <v>2014</v>
      </c>
      <c r="B824" s="2">
        <v>2208</v>
      </c>
      <c r="C824" s="3" t="s">
        <v>7</v>
      </c>
      <c r="D824" s="4">
        <v>42713</v>
      </c>
      <c r="E824" s="2">
        <v>6130</v>
      </c>
      <c r="F824" s="3" t="s">
        <v>5</v>
      </c>
      <c r="G824" s="3" t="s">
        <v>1</v>
      </c>
      <c r="H824" s="3" t="s">
        <v>4</v>
      </c>
      <c r="I824" s="2">
        <v>1986</v>
      </c>
      <c r="J824" s="2">
        <v>800</v>
      </c>
      <c r="K824" s="2">
        <v>88</v>
      </c>
      <c r="L824" s="2">
        <v>0.7</v>
      </c>
      <c r="M824" s="1">
        <v>12.09</v>
      </c>
      <c r="N824" s="1">
        <v>2.7999999999999998E-4</v>
      </c>
      <c r="O824" s="1">
        <v>0.60499999999999998</v>
      </c>
      <c r="P824" s="1">
        <v>4.3999999999999999E-5</v>
      </c>
      <c r="Q824" s="1">
        <v>0.83925925813037106</v>
      </c>
      <c r="R824" s="1">
        <v>6.1545679224333703E-2</v>
      </c>
    </row>
    <row r="825" spans="1:18" s="5" customFormat="1" x14ac:dyDescent="0.25">
      <c r="A825" s="2">
        <v>2014</v>
      </c>
      <c r="B825" s="2">
        <v>2208</v>
      </c>
      <c r="C825" s="3" t="s">
        <v>7</v>
      </c>
      <c r="D825" s="4">
        <v>42713</v>
      </c>
      <c r="E825" s="2">
        <v>6131</v>
      </c>
      <c r="F825" s="3" t="s">
        <v>2</v>
      </c>
      <c r="G825" s="3" t="s">
        <v>1</v>
      </c>
      <c r="H825" s="3" t="s">
        <v>23</v>
      </c>
      <c r="I825" s="2">
        <v>2011</v>
      </c>
      <c r="J825" s="2">
        <v>800</v>
      </c>
      <c r="K825" s="2">
        <v>97</v>
      </c>
      <c r="L825" s="2">
        <v>0.7</v>
      </c>
      <c r="M825" s="1">
        <v>2.74</v>
      </c>
      <c r="N825" s="1">
        <v>3.6000000000000001E-5</v>
      </c>
      <c r="O825" s="1">
        <v>8.9999999999999993E-3</v>
      </c>
      <c r="P825" s="1">
        <v>8.9999999999999996E-7</v>
      </c>
      <c r="Q825" s="1">
        <v>0.172683948552496</v>
      </c>
      <c r="R825" s="1">
        <v>7.5444440240838705E-4</v>
      </c>
    </row>
    <row r="826" spans="1:18" s="5" customFormat="1" x14ac:dyDescent="0.25">
      <c r="A826" s="2">
        <v>2015</v>
      </c>
      <c r="B826" s="2">
        <v>2218</v>
      </c>
      <c r="C826" s="3" t="s">
        <v>7</v>
      </c>
      <c r="D826" s="4">
        <v>42772</v>
      </c>
      <c r="E826" s="2">
        <v>6099</v>
      </c>
      <c r="F826" s="3" t="s">
        <v>5</v>
      </c>
      <c r="G826" s="3" t="s">
        <v>32</v>
      </c>
      <c r="H826" s="3" t="s">
        <v>4</v>
      </c>
      <c r="I826" s="2">
        <v>1982</v>
      </c>
      <c r="J826" s="2">
        <v>1100</v>
      </c>
      <c r="K826" s="2">
        <v>220</v>
      </c>
      <c r="L826" s="2">
        <v>0.7</v>
      </c>
      <c r="M826" s="1">
        <v>10.23</v>
      </c>
      <c r="N826" s="1">
        <v>2.4000000000000001E-4</v>
      </c>
      <c r="O826" s="1">
        <v>0.39600000000000002</v>
      </c>
      <c r="P826" s="1">
        <v>2.8799999999999999E-5</v>
      </c>
      <c r="Q826" s="1">
        <v>2.4480091185070298</v>
      </c>
      <c r="R826" s="1">
        <v>0.13847777322555499</v>
      </c>
    </row>
    <row r="827" spans="1:18" s="5" customFormat="1" x14ac:dyDescent="0.25">
      <c r="A827" s="2">
        <v>2015</v>
      </c>
      <c r="B827" s="2">
        <v>2218</v>
      </c>
      <c r="C827" s="3" t="s">
        <v>7</v>
      </c>
      <c r="D827" s="4">
        <v>42772</v>
      </c>
      <c r="E827" s="2">
        <v>6115</v>
      </c>
      <c r="F827" s="3" t="s">
        <v>2</v>
      </c>
      <c r="G827" s="3" t="s">
        <v>32</v>
      </c>
      <c r="H827" s="3" t="s">
        <v>0</v>
      </c>
      <c r="I827" s="2">
        <v>2016</v>
      </c>
      <c r="J827" s="2">
        <v>1100</v>
      </c>
      <c r="K827" s="2">
        <v>295</v>
      </c>
      <c r="L827" s="2">
        <v>0.7</v>
      </c>
      <c r="M827" s="1">
        <v>0.26</v>
      </c>
      <c r="N827" s="1">
        <v>3.5999999999999998E-6</v>
      </c>
      <c r="O827" s="1">
        <v>8.9999999999999993E-3</v>
      </c>
      <c r="P827" s="1">
        <v>2.9999999999999999E-7</v>
      </c>
      <c r="Q827" s="1">
        <v>7.0057943812154105E-2</v>
      </c>
      <c r="R827" s="1">
        <v>2.6666086684901998E-3</v>
      </c>
    </row>
    <row r="828" spans="1:18" s="5" customFormat="1" x14ac:dyDescent="0.25">
      <c r="A828" s="2">
        <v>2015</v>
      </c>
      <c r="B828" s="2">
        <v>2219</v>
      </c>
      <c r="C828" s="3" t="s">
        <v>9</v>
      </c>
      <c r="D828" s="4">
        <v>42584</v>
      </c>
      <c r="E828" s="2">
        <v>6138</v>
      </c>
      <c r="F828" s="3" t="s">
        <v>5</v>
      </c>
      <c r="G828" s="3" t="s">
        <v>1</v>
      </c>
      <c r="H828" s="3" t="s">
        <v>4</v>
      </c>
      <c r="I828" s="2">
        <v>1991</v>
      </c>
      <c r="J828" s="2">
        <v>450</v>
      </c>
      <c r="K828" s="2">
        <v>81</v>
      </c>
      <c r="L828" s="2">
        <v>0.7</v>
      </c>
      <c r="M828" s="1">
        <v>8.17</v>
      </c>
      <c r="N828" s="1">
        <v>1.9000000000000001E-4</v>
      </c>
      <c r="O828" s="1">
        <v>0.47899999999999998</v>
      </c>
      <c r="P828" s="1">
        <v>3.6100000000000003E-5</v>
      </c>
      <c r="Q828" s="1">
        <v>0.29390624920409297</v>
      </c>
      <c r="R828" s="1">
        <v>2.5655624082364201E-2</v>
      </c>
    </row>
    <row r="829" spans="1:18" s="5" customFormat="1" x14ac:dyDescent="0.25">
      <c r="A829" s="2">
        <v>2015</v>
      </c>
      <c r="B829" s="2">
        <v>2219</v>
      </c>
      <c r="C829" s="3" t="s">
        <v>9</v>
      </c>
      <c r="D829" s="4">
        <v>42584</v>
      </c>
      <c r="E829" s="2">
        <v>6139</v>
      </c>
      <c r="F829" s="3" t="s">
        <v>2</v>
      </c>
      <c r="G829" s="3" t="s">
        <v>1</v>
      </c>
      <c r="H829" s="3" t="s">
        <v>28</v>
      </c>
      <c r="I829" s="2">
        <v>2014</v>
      </c>
      <c r="J829" s="2">
        <v>450</v>
      </c>
      <c r="K829" s="2">
        <v>100</v>
      </c>
      <c r="L829" s="2">
        <v>0.7</v>
      </c>
      <c r="M829" s="1">
        <v>2.15</v>
      </c>
      <c r="N829" s="1">
        <v>2.6999999999999999E-5</v>
      </c>
      <c r="O829" s="1">
        <v>8.9999999999999993E-3</v>
      </c>
      <c r="P829" s="1">
        <v>3.9999999999999998E-7</v>
      </c>
      <c r="Q829" s="1">
        <v>7.67621547854513E-2</v>
      </c>
      <c r="R829" s="1">
        <v>3.4374998105872598E-4</v>
      </c>
    </row>
    <row r="830" spans="1:18" s="5" customFormat="1" x14ac:dyDescent="0.25">
      <c r="A830" s="2">
        <v>2015</v>
      </c>
      <c r="B830" s="2">
        <v>2220</v>
      </c>
      <c r="C830" s="3" t="s">
        <v>9</v>
      </c>
      <c r="D830" s="4">
        <v>42545</v>
      </c>
      <c r="E830" s="2">
        <v>6140</v>
      </c>
      <c r="F830" s="3" t="s">
        <v>5</v>
      </c>
      <c r="G830" s="3" t="s">
        <v>20</v>
      </c>
      <c r="H830" s="3" t="s">
        <v>8</v>
      </c>
      <c r="I830" s="2">
        <v>1998</v>
      </c>
      <c r="J830" s="2">
        <v>550</v>
      </c>
      <c r="K830" s="2">
        <v>125</v>
      </c>
      <c r="L830" s="2">
        <v>0.51</v>
      </c>
      <c r="M830" s="1">
        <v>6.54</v>
      </c>
      <c r="N830" s="1">
        <v>1.4999999999999999E-4</v>
      </c>
      <c r="O830" s="1">
        <v>0.30399999999999999</v>
      </c>
      <c r="P830" s="1">
        <v>2.2099999999999998E-5</v>
      </c>
      <c r="Q830" s="1">
        <v>0.32233382516757603</v>
      </c>
      <c r="R830" s="1">
        <v>2.1999089408508501E-2</v>
      </c>
    </row>
    <row r="831" spans="1:18" s="5" customFormat="1" x14ac:dyDescent="0.25">
      <c r="A831" s="2">
        <v>2015</v>
      </c>
      <c r="B831" s="2">
        <v>2220</v>
      </c>
      <c r="C831" s="3" t="s">
        <v>9</v>
      </c>
      <c r="D831" s="4">
        <v>42545</v>
      </c>
      <c r="E831" s="2">
        <v>6141</v>
      </c>
      <c r="F831" s="3" t="s">
        <v>2</v>
      </c>
      <c r="G831" s="3" t="s">
        <v>20</v>
      </c>
      <c r="H831" s="3" t="s">
        <v>13</v>
      </c>
      <c r="I831" s="2">
        <v>2015</v>
      </c>
      <c r="J831" s="2">
        <v>550</v>
      </c>
      <c r="K831" s="2">
        <v>129</v>
      </c>
      <c r="L831" s="2">
        <v>0.51</v>
      </c>
      <c r="M831" s="1">
        <v>2.3199999999999998</v>
      </c>
      <c r="N831" s="1">
        <v>3.0000000000000001E-5</v>
      </c>
      <c r="O831" s="1">
        <v>0.112</v>
      </c>
      <c r="P831" s="1">
        <v>7.9999999999999996E-6</v>
      </c>
      <c r="Q831" s="1">
        <v>9.5825900720241206E-2</v>
      </c>
      <c r="R831" s="1">
        <v>5.3447123373167897E-3</v>
      </c>
    </row>
    <row r="832" spans="1:18" s="5" customFormat="1" x14ac:dyDescent="0.25">
      <c r="A832" s="2">
        <v>2016</v>
      </c>
      <c r="B832" s="2">
        <v>2221</v>
      </c>
      <c r="C832" s="3" t="s">
        <v>17</v>
      </c>
      <c r="D832" s="4">
        <v>42741</v>
      </c>
      <c r="E832" s="2">
        <v>6142</v>
      </c>
      <c r="F832" s="3" t="s">
        <v>5</v>
      </c>
      <c r="G832" s="3" t="s">
        <v>1</v>
      </c>
      <c r="H832" s="3" t="s">
        <v>4</v>
      </c>
      <c r="I832" s="2">
        <v>1963</v>
      </c>
      <c r="J832" s="2">
        <v>200</v>
      </c>
      <c r="K832" s="2">
        <v>65</v>
      </c>
      <c r="L832" s="2">
        <v>0.7</v>
      </c>
      <c r="M832" s="1">
        <v>12.09</v>
      </c>
      <c r="N832" s="1">
        <v>2.7999999999999998E-4</v>
      </c>
      <c r="O832" s="1">
        <v>0.60499999999999998</v>
      </c>
      <c r="P832" s="1">
        <v>4.3999999999999999E-5</v>
      </c>
      <c r="Q832" s="1">
        <v>0.15385339484239499</v>
      </c>
      <c r="R832" s="1">
        <v>1.1188425966699099E-2</v>
      </c>
    </row>
    <row r="833" spans="1:18" s="5" customFormat="1" x14ac:dyDescent="0.25">
      <c r="A833" s="2">
        <v>2016</v>
      </c>
      <c r="B833" s="2">
        <v>2221</v>
      </c>
      <c r="C833" s="3" t="s">
        <v>17</v>
      </c>
      <c r="D833" s="4">
        <v>42741</v>
      </c>
      <c r="E833" s="2">
        <v>6143</v>
      </c>
      <c r="F833" s="3" t="s">
        <v>2</v>
      </c>
      <c r="G833" s="3" t="s">
        <v>1</v>
      </c>
      <c r="H833" s="3" t="s">
        <v>0</v>
      </c>
      <c r="I833" s="2">
        <v>2015</v>
      </c>
      <c r="J833" s="2">
        <v>200</v>
      </c>
      <c r="K833" s="2">
        <v>74</v>
      </c>
      <c r="L833" s="2">
        <v>0.7</v>
      </c>
      <c r="M833" s="1">
        <v>2.74</v>
      </c>
      <c r="N833" s="1">
        <v>3.6000000000000001E-5</v>
      </c>
      <c r="O833" s="1">
        <v>8.9999999999999993E-3</v>
      </c>
      <c r="P833" s="1">
        <v>8.9999999999999996E-7</v>
      </c>
      <c r="Q833" s="1">
        <v>3.1701234151481003E-2</v>
      </c>
      <c r="R833" s="1">
        <v>1.1305554892027E-4</v>
      </c>
    </row>
    <row r="834" spans="1:18" s="5" customFormat="1" x14ac:dyDescent="0.25">
      <c r="A834" s="2">
        <v>2016</v>
      </c>
      <c r="B834" s="2">
        <v>2224</v>
      </c>
      <c r="C834" s="3" t="s">
        <v>17</v>
      </c>
      <c r="D834" s="4">
        <v>42765</v>
      </c>
      <c r="E834" s="2">
        <v>6148</v>
      </c>
      <c r="F834" s="3" t="s">
        <v>5</v>
      </c>
      <c r="G834" s="3" t="s">
        <v>1</v>
      </c>
      <c r="H834" s="3" t="s">
        <v>4</v>
      </c>
      <c r="I834" s="2">
        <v>1987</v>
      </c>
      <c r="J834" s="2">
        <v>180</v>
      </c>
      <c r="K834" s="2">
        <v>63</v>
      </c>
      <c r="L834" s="2">
        <v>0.7</v>
      </c>
      <c r="M834" s="1">
        <v>12.09</v>
      </c>
      <c r="N834" s="1">
        <v>2.7999999999999998E-4</v>
      </c>
      <c r="O834" s="1">
        <v>0.60499999999999998</v>
      </c>
      <c r="P834" s="1">
        <v>4.3999999999999999E-5</v>
      </c>
      <c r="Q834" s="1">
        <v>0.120781499678722</v>
      </c>
      <c r="R834" s="1">
        <v>7.6499500550180196E-3</v>
      </c>
    </row>
    <row r="835" spans="1:18" s="5" customFormat="1" x14ac:dyDescent="0.25">
      <c r="A835" s="2">
        <v>2016</v>
      </c>
      <c r="B835" s="2">
        <v>2224</v>
      </c>
      <c r="C835" s="3" t="s">
        <v>17</v>
      </c>
      <c r="D835" s="4">
        <v>42765</v>
      </c>
      <c r="E835" s="2">
        <v>6149</v>
      </c>
      <c r="F835" s="3" t="s">
        <v>2</v>
      </c>
      <c r="G835" s="3" t="s">
        <v>1</v>
      </c>
      <c r="H835" s="3" t="s">
        <v>0</v>
      </c>
      <c r="I835" s="2">
        <v>2016</v>
      </c>
      <c r="J835" s="2">
        <v>180</v>
      </c>
      <c r="K835" s="2">
        <v>74</v>
      </c>
      <c r="L835" s="2">
        <v>0.7</v>
      </c>
      <c r="M835" s="1">
        <v>2.74</v>
      </c>
      <c r="N835" s="1">
        <v>3.6000000000000001E-5</v>
      </c>
      <c r="O835" s="1">
        <v>8.9999999999999993E-3</v>
      </c>
      <c r="P835" s="1">
        <v>8.9999999999999996E-7</v>
      </c>
      <c r="Q835" s="1">
        <v>2.8494110735654301E-2</v>
      </c>
      <c r="R835" s="1">
        <v>1.008249940697E-4</v>
      </c>
    </row>
    <row r="836" spans="1:18" s="5" customFormat="1" x14ac:dyDescent="0.25">
      <c r="A836" s="2">
        <v>2015</v>
      </c>
      <c r="B836" s="2">
        <v>2225</v>
      </c>
      <c r="C836" s="3" t="s">
        <v>17</v>
      </c>
      <c r="D836" s="4">
        <v>42529</v>
      </c>
      <c r="E836" s="2">
        <v>6150</v>
      </c>
      <c r="F836" s="3" t="s">
        <v>5</v>
      </c>
      <c r="G836" s="3" t="s">
        <v>1</v>
      </c>
      <c r="H836" s="3" t="s">
        <v>4</v>
      </c>
      <c r="I836" s="2">
        <v>1982</v>
      </c>
      <c r="J836" s="2">
        <v>700</v>
      </c>
      <c r="K836" s="2">
        <v>108</v>
      </c>
      <c r="L836" s="2">
        <v>0.7</v>
      </c>
      <c r="M836" s="1">
        <v>12.09</v>
      </c>
      <c r="N836" s="1">
        <v>2.7999999999999998E-4</v>
      </c>
      <c r="O836" s="1">
        <v>0.60499999999999998</v>
      </c>
      <c r="P836" s="1">
        <v>4.3999999999999999E-5</v>
      </c>
      <c r="Q836" s="1">
        <v>0.90124999878772805</v>
      </c>
      <c r="R836" s="1">
        <v>6.6091666894312895E-2</v>
      </c>
    </row>
    <row r="837" spans="1:18" s="5" customFormat="1" x14ac:dyDescent="0.25">
      <c r="A837" s="2">
        <v>2015</v>
      </c>
      <c r="B837" s="2">
        <v>2225</v>
      </c>
      <c r="C837" s="3" t="s">
        <v>17</v>
      </c>
      <c r="D837" s="4">
        <v>42529</v>
      </c>
      <c r="E837" s="2">
        <v>6151</v>
      </c>
      <c r="F837" s="3" t="s">
        <v>2</v>
      </c>
      <c r="G837" s="3" t="s">
        <v>1</v>
      </c>
      <c r="H837" s="3" t="s">
        <v>0</v>
      </c>
      <c r="I837" s="2">
        <v>2016</v>
      </c>
      <c r="J837" s="2">
        <v>700</v>
      </c>
      <c r="K837" s="2">
        <v>130</v>
      </c>
      <c r="L837" s="2">
        <v>0.7</v>
      </c>
      <c r="M837" s="1">
        <v>0.26</v>
      </c>
      <c r="N837" s="1">
        <v>3.9999999999999998E-6</v>
      </c>
      <c r="O837" s="1">
        <v>8.9999999999999993E-3</v>
      </c>
      <c r="P837" s="1">
        <v>3.9999999999999998E-7</v>
      </c>
      <c r="Q837" s="1">
        <v>1.92391965311083E-2</v>
      </c>
      <c r="R837" s="1">
        <v>7.3024687508917098E-4</v>
      </c>
    </row>
    <row r="838" spans="1:18" s="5" customFormat="1" x14ac:dyDescent="0.25">
      <c r="A838" s="2">
        <v>2015</v>
      </c>
      <c r="B838" s="2">
        <v>2226</v>
      </c>
      <c r="C838" s="3" t="s">
        <v>17</v>
      </c>
      <c r="D838" s="4">
        <v>42529</v>
      </c>
      <c r="E838" s="2">
        <v>6152</v>
      </c>
      <c r="F838" s="3" t="s">
        <v>5</v>
      </c>
      <c r="G838" s="3" t="s">
        <v>1</v>
      </c>
      <c r="H838" s="3" t="s">
        <v>4</v>
      </c>
      <c r="I838" s="2">
        <v>1986</v>
      </c>
      <c r="J838" s="2">
        <v>700</v>
      </c>
      <c r="K838" s="2">
        <v>115</v>
      </c>
      <c r="L838" s="2">
        <v>0.7</v>
      </c>
      <c r="M838" s="1">
        <v>12.09</v>
      </c>
      <c r="N838" s="1">
        <v>2.7999999999999998E-4</v>
      </c>
      <c r="O838" s="1">
        <v>0.60499999999999998</v>
      </c>
      <c r="P838" s="1">
        <v>4.3999999999999999E-5</v>
      </c>
      <c r="Q838" s="1">
        <v>0.95966435056100696</v>
      </c>
      <c r="R838" s="1">
        <v>7.0375386044870203E-2</v>
      </c>
    </row>
    <row r="839" spans="1:18" s="5" customFormat="1" x14ac:dyDescent="0.25">
      <c r="A839" s="2">
        <v>2015</v>
      </c>
      <c r="B839" s="2">
        <v>2226</v>
      </c>
      <c r="C839" s="3" t="s">
        <v>17</v>
      </c>
      <c r="D839" s="4">
        <v>42529</v>
      </c>
      <c r="E839" s="2">
        <v>6153</v>
      </c>
      <c r="F839" s="3" t="s">
        <v>2</v>
      </c>
      <c r="G839" s="3" t="s">
        <v>1</v>
      </c>
      <c r="H839" s="3" t="s">
        <v>0</v>
      </c>
      <c r="I839" s="2">
        <v>2016</v>
      </c>
      <c r="J839" s="2">
        <v>700</v>
      </c>
      <c r="K839" s="2">
        <v>130</v>
      </c>
      <c r="L839" s="2">
        <v>0.7</v>
      </c>
      <c r="M839" s="1">
        <v>0.26</v>
      </c>
      <c r="N839" s="1">
        <v>3.9999999999999998E-6</v>
      </c>
      <c r="O839" s="1">
        <v>8.9999999999999993E-3</v>
      </c>
      <c r="P839" s="1">
        <v>3.9999999999999998E-7</v>
      </c>
      <c r="Q839" s="1">
        <v>1.92391965311083E-2</v>
      </c>
      <c r="R839" s="1">
        <v>7.3024687508917098E-4</v>
      </c>
    </row>
    <row r="840" spans="1:18" s="5" customFormat="1" x14ac:dyDescent="0.25">
      <c r="A840" s="2">
        <v>2015</v>
      </c>
      <c r="B840" s="2">
        <v>2234</v>
      </c>
      <c r="C840" s="3" t="s">
        <v>9</v>
      </c>
      <c r="D840" s="4">
        <v>42549</v>
      </c>
      <c r="E840" s="2">
        <v>6183</v>
      </c>
      <c r="F840" s="3" t="s">
        <v>5</v>
      </c>
      <c r="G840" s="3" t="s">
        <v>1</v>
      </c>
      <c r="H840" s="3" t="s">
        <v>4</v>
      </c>
      <c r="I840" s="2">
        <v>1983</v>
      </c>
      <c r="J840" s="2">
        <v>150</v>
      </c>
      <c r="K840" s="2">
        <v>85</v>
      </c>
      <c r="L840" s="2">
        <v>0.7</v>
      </c>
      <c r="M840" s="1">
        <v>12.09</v>
      </c>
      <c r="N840" s="1">
        <v>2.7999999999999998E-4</v>
      </c>
      <c r="O840" s="1">
        <v>0.60499999999999998</v>
      </c>
      <c r="P840" s="1">
        <v>4.3999999999999999E-5</v>
      </c>
      <c r="Q840" s="1">
        <v>0.13422916629024401</v>
      </c>
      <c r="R840" s="1">
        <v>8.3543982122818092E-3</v>
      </c>
    </row>
    <row r="841" spans="1:18" s="5" customFormat="1" x14ac:dyDescent="0.25">
      <c r="A841" s="2">
        <v>2015</v>
      </c>
      <c r="B841" s="2">
        <v>2234</v>
      </c>
      <c r="C841" s="3" t="s">
        <v>9</v>
      </c>
      <c r="D841" s="4">
        <v>42549</v>
      </c>
      <c r="E841" s="2">
        <v>6184</v>
      </c>
      <c r="F841" s="3" t="s">
        <v>2</v>
      </c>
      <c r="G841" s="3" t="s">
        <v>1</v>
      </c>
      <c r="H841" s="3" t="s">
        <v>0</v>
      </c>
      <c r="I841" s="2">
        <v>2015</v>
      </c>
      <c r="J841" s="2">
        <v>150</v>
      </c>
      <c r="K841" s="2">
        <v>107</v>
      </c>
      <c r="L841" s="2">
        <v>0.7</v>
      </c>
      <c r="M841" s="1">
        <v>0.26</v>
      </c>
      <c r="N841" s="1">
        <v>3.9999999999999998E-6</v>
      </c>
      <c r="O841" s="1">
        <v>8.9999999999999993E-3</v>
      </c>
      <c r="P841" s="1">
        <v>3.9999999999999998E-7</v>
      </c>
      <c r="Q841" s="1">
        <v>3.2570600115184802E-3</v>
      </c>
      <c r="R841" s="1">
        <v>1.15173604395097E-4</v>
      </c>
    </row>
    <row r="842" spans="1:18" s="5" customFormat="1" x14ac:dyDescent="0.25">
      <c r="A842" s="2">
        <v>2015</v>
      </c>
      <c r="B842" s="2">
        <v>2235</v>
      </c>
      <c r="C842" s="3" t="s">
        <v>9</v>
      </c>
      <c r="D842" s="4">
        <v>42529</v>
      </c>
      <c r="E842" s="2">
        <v>6181</v>
      </c>
      <c r="F842" s="3" t="s">
        <v>5</v>
      </c>
      <c r="G842" s="3" t="s">
        <v>1</v>
      </c>
      <c r="H842" s="3" t="s">
        <v>4</v>
      </c>
      <c r="I842" s="2">
        <v>1995</v>
      </c>
      <c r="J842" s="2">
        <v>1000</v>
      </c>
      <c r="K842" s="2">
        <v>120</v>
      </c>
      <c r="L842" s="2">
        <v>0.7</v>
      </c>
      <c r="M842" s="1">
        <v>7.6</v>
      </c>
      <c r="N842" s="1">
        <v>1.8000000000000001E-4</v>
      </c>
      <c r="O842" s="1">
        <v>0.27400000000000002</v>
      </c>
      <c r="P842" s="1">
        <v>1.9899999999999999E-5</v>
      </c>
      <c r="Q842" s="1">
        <v>0.90370368251537603</v>
      </c>
      <c r="R842" s="1">
        <v>4.7481480271054102E-2</v>
      </c>
    </row>
    <row r="843" spans="1:18" s="5" customFormat="1" x14ac:dyDescent="0.25">
      <c r="A843" s="2">
        <v>2015</v>
      </c>
      <c r="B843" s="2">
        <v>2235</v>
      </c>
      <c r="C843" s="3" t="s">
        <v>9</v>
      </c>
      <c r="D843" s="4">
        <v>42529</v>
      </c>
      <c r="E843" s="2">
        <v>6182</v>
      </c>
      <c r="F843" s="3" t="s">
        <v>2</v>
      </c>
      <c r="G843" s="3" t="s">
        <v>1</v>
      </c>
      <c r="H843" s="3" t="s">
        <v>28</v>
      </c>
      <c r="I843" s="2">
        <v>2014</v>
      </c>
      <c r="J843" s="2">
        <v>1000</v>
      </c>
      <c r="K843" s="2">
        <v>125</v>
      </c>
      <c r="L843" s="2">
        <v>0.7</v>
      </c>
      <c r="M843" s="1">
        <v>2.15</v>
      </c>
      <c r="N843" s="1">
        <v>2.6999999999999999E-5</v>
      </c>
      <c r="O843" s="1">
        <v>8.9999999999999993E-3</v>
      </c>
      <c r="P843" s="1">
        <v>3.9999999999999998E-7</v>
      </c>
      <c r="Q843" s="1">
        <v>0.220389665960812</v>
      </c>
      <c r="R843" s="1">
        <v>1.06095673694185E-3</v>
      </c>
    </row>
    <row r="844" spans="1:18" s="5" customFormat="1" x14ac:dyDescent="0.25">
      <c r="A844" s="2">
        <v>2015</v>
      </c>
      <c r="B844" s="2">
        <v>2236</v>
      </c>
      <c r="C844" s="3" t="s">
        <v>9</v>
      </c>
      <c r="D844" s="4">
        <v>42529</v>
      </c>
      <c r="E844" s="2">
        <v>6179</v>
      </c>
      <c r="F844" s="3" t="s">
        <v>5</v>
      </c>
      <c r="G844" s="3" t="s">
        <v>1</v>
      </c>
      <c r="H844" s="3" t="s">
        <v>4</v>
      </c>
      <c r="I844" s="2">
        <v>1988</v>
      </c>
      <c r="J844" s="2">
        <v>1200</v>
      </c>
      <c r="K844" s="2">
        <v>168</v>
      </c>
      <c r="L844" s="2">
        <v>0.7</v>
      </c>
      <c r="M844" s="1">
        <v>7.6</v>
      </c>
      <c r="N844" s="1">
        <v>1.8000000000000001E-4</v>
      </c>
      <c r="O844" s="1">
        <v>0.27400000000000002</v>
      </c>
      <c r="P844" s="1">
        <v>1.9899999999999999E-5</v>
      </c>
      <c r="Q844" s="1">
        <v>1.5182221866258301</v>
      </c>
      <c r="R844" s="1">
        <v>7.9768886855370896E-2</v>
      </c>
    </row>
    <row r="845" spans="1:18" s="5" customFormat="1" x14ac:dyDescent="0.25">
      <c r="A845" s="2">
        <v>2015</v>
      </c>
      <c r="B845" s="2">
        <v>2236</v>
      </c>
      <c r="C845" s="3" t="s">
        <v>9</v>
      </c>
      <c r="D845" s="4">
        <v>42529</v>
      </c>
      <c r="E845" s="2">
        <v>6180</v>
      </c>
      <c r="F845" s="3" t="s">
        <v>2</v>
      </c>
      <c r="G845" s="3" t="s">
        <v>1</v>
      </c>
      <c r="H845" s="3" t="s">
        <v>0</v>
      </c>
      <c r="I845" s="2">
        <v>2016</v>
      </c>
      <c r="J845" s="2">
        <v>1200</v>
      </c>
      <c r="K845" s="2">
        <v>175</v>
      </c>
      <c r="L845" s="2">
        <v>0.7</v>
      </c>
      <c r="M845" s="1">
        <v>0.26</v>
      </c>
      <c r="N845" s="1">
        <v>3.5999999999999998E-6</v>
      </c>
      <c r="O845" s="1">
        <v>8.9999999999999993E-3</v>
      </c>
      <c r="P845" s="1">
        <v>2.9999999999999999E-7</v>
      </c>
      <c r="Q845" s="1">
        <v>4.5629627209996297E-2</v>
      </c>
      <c r="R845" s="1">
        <v>1.74999991773614E-3</v>
      </c>
    </row>
    <row r="846" spans="1:18" s="5" customFormat="1" x14ac:dyDescent="0.25">
      <c r="A846" s="2">
        <v>2015</v>
      </c>
      <c r="B846" s="2">
        <v>2237</v>
      </c>
      <c r="C846" s="3" t="s">
        <v>9</v>
      </c>
      <c r="D846" s="4">
        <v>42584</v>
      </c>
      <c r="E846" s="2">
        <v>6177</v>
      </c>
      <c r="F846" s="3" t="s">
        <v>5</v>
      </c>
      <c r="G846" s="3" t="s">
        <v>1</v>
      </c>
      <c r="H846" s="3" t="s">
        <v>4</v>
      </c>
      <c r="I846" s="2">
        <v>1994</v>
      </c>
      <c r="J846" s="2">
        <v>1020</v>
      </c>
      <c r="K846" s="2">
        <v>71</v>
      </c>
      <c r="L846" s="2">
        <v>0.7</v>
      </c>
      <c r="M846" s="1">
        <v>8.17</v>
      </c>
      <c r="N846" s="1">
        <v>1.9000000000000001E-4</v>
      </c>
      <c r="O846" s="1">
        <v>0.47899999999999998</v>
      </c>
      <c r="P846" s="1">
        <v>3.6100000000000003E-5</v>
      </c>
      <c r="Q846" s="1">
        <v>0.58394212804829704</v>
      </c>
      <c r="R846" s="1">
        <v>5.0973396324960701E-2</v>
      </c>
    </row>
    <row r="847" spans="1:18" s="5" customFormat="1" x14ac:dyDescent="0.25">
      <c r="A847" s="2">
        <v>2015</v>
      </c>
      <c r="B847" s="2">
        <v>2237</v>
      </c>
      <c r="C847" s="3" t="s">
        <v>9</v>
      </c>
      <c r="D847" s="4">
        <v>42584</v>
      </c>
      <c r="E847" s="2">
        <v>6178</v>
      </c>
      <c r="F847" s="3" t="s">
        <v>2</v>
      </c>
      <c r="G847" s="3" t="s">
        <v>1</v>
      </c>
      <c r="H847" s="3" t="s">
        <v>0</v>
      </c>
      <c r="I847" s="2">
        <v>2015</v>
      </c>
      <c r="J847" s="2">
        <v>1020</v>
      </c>
      <c r="K847" s="2">
        <v>74</v>
      </c>
      <c r="L847" s="2">
        <v>0.7</v>
      </c>
      <c r="M847" s="1">
        <v>2.74</v>
      </c>
      <c r="N847" s="1">
        <v>3.6000000000000001E-5</v>
      </c>
      <c r="O847" s="1">
        <v>8.9999999999999993E-3</v>
      </c>
      <c r="P847" s="1">
        <v>8.9999999999999996E-7</v>
      </c>
      <c r="Q847" s="1">
        <v>0.170272627663552</v>
      </c>
      <c r="R847" s="1">
        <v>7.9149162319486297E-4</v>
      </c>
    </row>
    <row r="848" spans="1:18" s="5" customFormat="1" x14ac:dyDescent="0.25">
      <c r="A848" s="2">
        <v>2015</v>
      </c>
      <c r="B848" s="2">
        <v>2238</v>
      </c>
      <c r="C848" s="3" t="s">
        <v>9</v>
      </c>
      <c r="D848" s="4">
        <v>42529</v>
      </c>
      <c r="E848" s="2">
        <v>6175</v>
      </c>
      <c r="F848" s="3" t="s">
        <v>5</v>
      </c>
      <c r="G848" s="3" t="s">
        <v>1</v>
      </c>
      <c r="H848" s="3" t="s">
        <v>4</v>
      </c>
      <c r="I848" s="2">
        <v>1996</v>
      </c>
      <c r="J848" s="2">
        <v>800</v>
      </c>
      <c r="K848" s="2">
        <v>100</v>
      </c>
      <c r="L848" s="2">
        <v>0.7</v>
      </c>
      <c r="M848" s="1">
        <v>8.17</v>
      </c>
      <c r="N848" s="1">
        <v>1.9000000000000001E-4</v>
      </c>
      <c r="O848" s="1">
        <v>0.47899999999999998</v>
      </c>
      <c r="P848" s="1">
        <v>3.6100000000000003E-5</v>
      </c>
      <c r="Q848" s="1">
        <v>0.64506172664821604</v>
      </c>
      <c r="R848" s="1">
        <v>5.6308639961293198E-2</v>
      </c>
    </row>
    <row r="849" spans="1:18" s="5" customFormat="1" x14ac:dyDescent="0.25">
      <c r="A849" s="2">
        <v>2015</v>
      </c>
      <c r="B849" s="2">
        <v>2238</v>
      </c>
      <c r="C849" s="3" t="s">
        <v>9</v>
      </c>
      <c r="D849" s="4">
        <v>42529</v>
      </c>
      <c r="E849" s="2">
        <v>6176</v>
      </c>
      <c r="F849" s="3" t="s">
        <v>2</v>
      </c>
      <c r="G849" s="3" t="s">
        <v>1</v>
      </c>
      <c r="H849" s="3" t="s">
        <v>0</v>
      </c>
      <c r="I849" s="2">
        <v>2016</v>
      </c>
      <c r="J849" s="2">
        <v>800</v>
      </c>
      <c r="K849" s="2">
        <v>120</v>
      </c>
      <c r="L849" s="2">
        <v>0.7</v>
      </c>
      <c r="M849" s="1">
        <v>0.26</v>
      </c>
      <c r="N849" s="1">
        <v>3.9999999999999998E-6</v>
      </c>
      <c r="O849" s="1">
        <v>8.9999999999999993E-3</v>
      </c>
      <c r="P849" s="1">
        <v>3.9999999999999998E-7</v>
      </c>
      <c r="Q849" s="1">
        <v>2.0444443386859901E-2</v>
      </c>
      <c r="R849" s="1">
        <v>7.8518514450004798E-4</v>
      </c>
    </row>
    <row r="850" spans="1:18" s="5" customFormat="1" x14ac:dyDescent="0.25">
      <c r="A850" s="2">
        <v>2015</v>
      </c>
      <c r="B850" s="2">
        <v>2239</v>
      </c>
      <c r="C850" s="3" t="s">
        <v>9</v>
      </c>
      <c r="D850" s="4">
        <v>42507</v>
      </c>
      <c r="E850" s="2">
        <v>6172</v>
      </c>
      <c r="F850" s="3" t="s">
        <v>5</v>
      </c>
      <c r="G850" s="3" t="s">
        <v>1</v>
      </c>
      <c r="H850" s="3" t="s">
        <v>4</v>
      </c>
      <c r="I850" s="2">
        <v>1982</v>
      </c>
      <c r="J850" s="2">
        <v>800</v>
      </c>
      <c r="K850" s="2">
        <v>63</v>
      </c>
      <c r="L850" s="2">
        <v>0.7</v>
      </c>
      <c r="M850" s="1">
        <v>12.09</v>
      </c>
      <c r="N850" s="1">
        <v>2.7999999999999998E-4</v>
      </c>
      <c r="O850" s="1">
        <v>0.60499999999999998</v>
      </c>
      <c r="P850" s="1">
        <v>4.3999999999999999E-5</v>
      </c>
      <c r="Q850" s="1">
        <v>0.60083333252515203</v>
      </c>
      <c r="R850" s="1">
        <v>4.4061111262875298E-2</v>
      </c>
    </row>
    <row r="851" spans="1:18" s="5" customFormat="1" x14ac:dyDescent="0.25">
      <c r="A851" s="2">
        <v>2015</v>
      </c>
      <c r="B851" s="2">
        <v>2239</v>
      </c>
      <c r="C851" s="3" t="s">
        <v>9</v>
      </c>
      <c r="D851" s="4">
        <v>42507</v>
      </c>
      <c r="E851" s="2">
        <v>6173</v>
      </c>
      <c r="F851" s="3" t="s">
        <v>2</v>
      </c>
      <c r="G851" s="3" t="s">
        <v>1</v>
      </c>
      <c r="H851" s="3" t="s">
        <v>0</v>
      </c>
      <c r="I851" s="2">
        <v>2015</v>
      </c>
      <c r="J851" s="2">
        <v>800</v>
      </c>
      <c r="K851" s="2">
        <v>71</v>
      </c>
      <c r="L851" s="2">
        <v>0.7</v>
      </c>
      <c r="M851" s="1">
        <v>2.74</v>
      </c>
      <c r="N851" s="1">
        <v>3.6000000000000001E-5</v>
      </c>
      <c r="O851" s="1">
        <v>8.9999999999999993E-3</v>
      </c>
      <c r="P851" s="1">
        <v>8.9999999999999996E-7</v>
      </c>
      <c r="Q851" s="1">
        <v>0.126397529352858</v>
      </c>
      <c r="R851" s="1">
        <v>5.5222219145356101E-4</v>
      </c>
    </row>
    <row r="852" spans="1:18" s="5" customFormat="1" x14ac:dyDescent="0.25">
      <c r="A852" s="2">
        <v>2015</v>
      </c>
      <c r="B852" s="2">
        <v>2240</v>
      </c>
      <c r="C852" s="3" t="s">
        <v>9</v>
      </c>
      <c r="D852" s="4">
        <v>42509</v>
      </c>
      <c r="E852" s="2">
        <v>6170</v>
      </c>
      <c r="F852" s="3" t="s">
        <v>5</v>
      </c>
      <c r="G852" s="3" t="s">
        <v>1</v>
      </c>
      <c r="H852" s="3" t="s">
        <v>4</v>
      </c>
      <c r="I852" s="2">
        <v>1987</v>
      </c>
      <c r="J852" s="2">
        <v>700</v>
      </c>
      <c r="K852" s="2">
        <v>97</v>
      </c>
      <c r="L852" s="2">
        <v>0.7</v>
      </c>
      <c r="M852" s="1">
        <v>12.09</v>
      </c>
      <c r="N852" s="1">
        <v>2.7999999999999998E-4</v>
      </c>
      <c r="O852" s="1">
        <v>0.60499999999999998</v>
      </c>
      <c r="P852" s="1">
        <v>4.3999999999999999E-5</v>
      </c>
      <c r="Q852" s="1">
        <v>0.80945601742971895</v>
      </c>
      <c r="R852" s="1">
        <v>5.9360108229151401E-2</v>
      </c>
    </row>
    <row r="853" spans="1:18" s="5" customFormat="1" x14ac:dyDescent="0.25">
      <c r="A853" s="2">
        <v>2015</v>
      </c>
      <c r="B853" s="2">
        <v>2240</v>
      </c>
      <c r="C853" s="3" t="s">
        <v>9</v>
      </c>
      <c r="D853" s="4">
        <v>42509</v>
      </c>
      <c r="E853" s="2">
        <v>6171</v>
      </c>
      <c r="F853" s="3" t="s">
        <v>2</v>
      </c>
      <c r="G853" s="3" t="s">
        <v>1</v>
      </c>
      <c r="H853" s="3" t="s">
        <v>0</v>
      </c>
      <c r="I853" s="2">
        <v>2016</v>
      </c>
      <c r="J853" s="2">
        <v>700</v>
      </c>
      <c r="K853" s="2">
        <v>110</v>
      </c>
      <c r="L853" s="2">
        <v>0.7</v>
      </c>
      <c r="M853" s="1">
        <v>0.26</v>
      </c>
      <c r="N853" s="1">
        <v>3.9999999999999998E-6</v>
      </c>
      <c r="O853" s="1">
        <v>8.9999999999999993E-3</v>
      </c>
      <c r="P853" s="1">
        <v>3.9999999999999998E-7</v>
      </c>
      <c r="Q853" s="1">
        <v>1.6279320141707E-2</v>
      </c>
      <c r="R853" s="1">
        <v>6.1790120199853001E-4</v>
      </c>
    </row>
    <row r="854" spans="1:18" s="5" customFormat="1" x14ac:dyDescent="0.25">
      <c r="A854" s="2">
        <v>2015</v>
      </c>
      <c r="B854" s="2">
        <v>2241</v>
      </c>
      <c r="C854" s="3" t="s">
        <v>9</v>
      </c>
      <c r="D854" s="4">
        <v>42509</v>
      </c>
      <c r="E854" s="2">
        <v>6168</v>
      </c>
      <c r="F854" s="3" t="s">
        <v>5</v>
      </c>
      <c r="G854" s="3" t="s">
        <v>1</v>
      </c>
      <c r="H854" s="3" t="s">
        <v>4</v>
      </c>
      <c r="I854" s="2">
        <v>1987</v>
      </c>
      <c r="J854" s="2">
        <v>700</v>
      </c>
      <c r="K854" s="2">
        <v>97</v>
      </c>
      <c r="L854" s="2">
        <v>0.7</v>
      </c>
      <c r="M854" s="1">
        <v>12.09</v>
      </c>
      <c r="N854" s="1">
        <v>2.7999999999999998E-4</v>
      </c>
      <c r="O854" s="1">
        <v>0.60499999999999998</v>
      </c>
      <c r="P854" s="1">
        <v>4.3999999999999999E-5</v>
      </c>
      <c r="Q854" s="1">
        <v>0.80945601742971895</v>
      </c>
      <c r="R854" s="1">
        <v>5.9360108229151401E-2</v>
      </c>
    </row>
    <row r="855" spans="1:18" s="5" customFormat="1" x14ac:dyDescent="0.25">
      <c r="A855" s="2">
        <v>2015</v>
      </c>
      <c r="B855" s="2">
        <v>2241</v>
      </c>
      <c r="C855" s="3" t="s">
        <v>9</v>
      </c>
      <c r="D855" s="4">
        <v>42509</v>
      </c>
      <c r="E855" s="2">
        <v>6169</v>
      </c>
      <c r="F855" s="3" t="s">
        <v>2</v>
      </c>
      <c r="G855" s="3" t="s">
        <v>1</v>
      </c>
      <c r="H855" s="3" t="s">
        <v>0</v>
      </c>
      <c r="I855" s="2">
        <v>2016</v>
      </c>
      <c r="J855" s="2">
        <v>700</v>
      </c>
      <c r="K855" s="2">
        <v>110</v>
      </c>
      <c r="L855" s="2">
        <v>0.7</v>
      </c>
      <c r="M855" s="1">
        <v>0.26</v>
      </c>
      <c r="N855" s="1">
        <v>3.9999999999999998E-6</v>
      </c>
      <c r="O855" s="1">
        <v>8.9999999999999993E-3</v>
      </c>
      <c r="P855" s="1">
        <v>3.9999999999999998E-7</v>
      </c>
      <c r="Q855" s="1">
        <v>1.6279320141707E-2</v>
      </c>
      <c r="R855" s="1">
        <v>6.1790120199853001E-4</v>
      </c>
    </row>
    <row r="856" spans="1:18" s="5" customFormat="1" x14ac:dyDescent="0.25">
      <c r="A856" s="2">
        <v>2015</v>
      </c>
      <c r="B856" s="2">
        <v>2242</v>
      </c>
      <c r="C856" s="3" t="s">
        <v>9</v>
      </c>
      <c r="D856" s="4">
        <v>42584</v>
      </c>
      <c r="E856" s="2">
        <v>6164</v>
      </c>
      <c r="F856" s="3" t="s">
        <v>5</v>
      </c>
      <c r="G856" s="3" t="s">
        <v>1</v>
      </c>
      <c r="H856" s="3" t="s">
        <v>4</v>
      </c>
      <c r="I856" s="2">
        <v>1993</v>
      </c>
      <c r="J856" s="2">
        <v>200</v>
      </c>
      <c r="K856" s="2">
        <v>81</v>
      </c>
      <c r="L856" s="2">
        <v>0.7</v>
      </c>
      <c r="M856" s="1">
        <v>8.17</v>
      </c>
      <c r="N856" s="1">
        <v>1.9000000000000001E-4</v>
      </c>
      <c r="O856" s="1">
        <v>0.47899999999999998</v>
      </c>
      <c r="P856" s="1">
        <v>3.6100000000000003E-5</v>
      </c>
      <c r="Q856" s="1">
        <v>0.114949999408791</v>
      </c>
      <c r="R856" s="1">
        <v>8.4242497751434095E-3</v>
      </c>
    </row>
    <row r="857" spans="1:18" s="5" customFormat="1" x14ac:dyDescent="0.25">
      <c r="A857" s="2">
        <v>2015</v>
      </c>
      <c r="B857" s="2">
        <v>2242</v>
      </c>
      <c r="C857" s="3" t="s">
        <v>9</v>
      </c>
      <c r="D857" s="4">
        <v>42584</v>
      </c>
      <c r="E857" s="2">
        <v>6167</v>
      </c>
      <c r="F857" s="3" t="s">
        <v>2</v>
      </c>
      <c r="G857" s="3" t="s">
        <v>1</v>
      </c>
      <c r="H857" s="3" t="s">
        <v>28</v>
      </c>
      <c r="I857" s="2">
        <v>2014</v>
      </c>
      <c r="J857" s="2">
        <v>200</v>
      </c>
      <c r="K857" s="2">
        <v>100</v>
      </c>
      <c r="L857" s="2">
        <v>0.7</v>
      </c>
      <c r="M857" s="1">
        <v>2.15</v>
      </c>
      <c r="N857" s="1">
        <v>2.6999999999999999E-5</v>
      </c>
      <c r="O857" s="1">
        <v>8.9999999999999993E-3</v>
      </c>
      <c r="P857" s="1">
        <v>3.9999999999999998E-7</v>
      </c>
      <c r="Q857" s="1">
        <v>3.3595679912636699E-2</v>
      </c>
      <c r="R857" s="1">
        <v>1.4506172001795101E-4</v>
      </c>
    </row>
    <row r="858" spans="1:18" s="5" customFormat="1" x14ac:dyDescent="0.25">
      <c r="A858" s="2">
        <v>2015</v>
      </c>
      <c r="B858" s="2">
        <v>2243</v>
      </c>
      <c r="C858" s="3" t="s">
        <v>9</v>
      </c>
      <c r="D858" s="4">
        <v>42620</v>
      </c>
      <c r="E858" s="2">
        <v>6191</v>
      </c>
      <c r="F858" s="3" t="s">
        <v>5</v>
      </c>
      <c r="G858" s="3" t="s">
        <v>1</v>
      </c>
      <c r="H858" s="3" t="s">
        <v>4</v>
      </c>
      <c r="I858" s="2">
        <v>1995</v>
      </c>
      <c r="J858" s="2">
        <v>450</v>
      </c>
      <c r="K858" s="2">
        <v>97</v>
      </c>
      <c r="L858" s="2">
        <v>0.7</v>
      </c>
      <c r="M858" s="1">
        <v>8.17</v>
      </c>
      <c r="N858" s="1">
        <v>1.9000000000000001E-4</v>
      </c>
      <c r="O858" s="1">
        <v>0.47899999999999998</v>
      </c>
      <c r="P858" s="1">
        <v>3.6100000000000003E-5</v>
      </c>
      <c r="Q858" s="1">
        <v>0.34716232536305502</v>
      </c>
      <c r="R858" s="1">
        <v>2.9811500693240501E-2</v>
      </c>
    </row>
    <row r="859" spans="1:18" s="5" customFormat="1" x14ac:dyDescent="0.25">
      <c r="A859" s="2">
        <v>2015</v>
      </c>
      <c r="B859" s="2">
        <v>2243</v>
      </c>
      <c r="C859" s="3" t="s">
        <v>9</v>
      </c>
      <c r="D859" s="4">
        <v>42620</v>
      </c>
      <c r="E859" s="2">
        <v>6192</v>
      </c>
      <c r="F859" s="3" t="s">
        <v>2</v>
      </c>
      <c r="G859" s="3" t="s">
        <v>1</v>
      </c>
      <c r="H859" s="3" t="s">
        <v>0</v>
      </c>
      <c r="I859" s="2">
        <v>2016</v>
      </c>
      <c r="J859" s="2">
        <v>450</v>
      </c>
      <c r="K859" s="2">
        <v>100</v>
      </c>
      <c r="L859" s="2">
        <v>0.7</v>
      </c>
      <c r="M859" s="1">
        <v>0.26</v>
      </c>
      <c r="N859" s="1">
        <v>3.9999999999999998E-6</v>
      </c>
      <c r="O859" s="1">
        <v>8.9999999999999993E-3</v>
      </c>
      <c r="P859" s="1">
        <v>3.9999999999999998E-7</v>
      </c>
      <c r="Q859" s="1">
        <v>9.3402772867879E-3</v>
      </c>
      <c r="R859" s="1">
        <v>3.4374998105872598E-4</v>
      </c>
    </row>
    <row r="860" spans="1:18" s="5" customFormat="1" x14ac:dyDescent="0.25">
      <c r="A860" s="2">
        <v>2015</v>
      </c>
      <c r="B860" s="2">
        <v>2244</v>
      </c>
      <c r="C860" s="3" t="s">
        <v>9</v>
      </c>
      <c r="D860" s="4">
        <v>42506</v>
      </c>
      <c r="E860" s="2">
        <v>6189</v>
      </c>
      <c r="F860" s="3" t="s">
        <v>5</v>
      </c>
      <c r="G860" s="3" t="s">
        <v>1</v>
      </c>
      <c r="H860" s="3" t="s">
        <v>4</v>
      </c>
      <c r="I860" s="2">
        <v>1964</v>
      </c>
      <c r="J860" s="2">
        <v>250</v>
      </c>
      <c r="K860" s="2">
        <v>76</v>
      </c>
      <c r="L860" s="2">
        <v>0.7</v>
      </c>
      <c r="M860" s="1">
        <v>12.09</v>
      </c>
      <c r="N860" s="1">
        <v>2.7999999999999998E-4</v>
      </c>
      <c r="O860" s="1">
        <v>0.60499999999999998</v>
      </c>
      <c r="P860" s="1">
        <v>4.3999999999999999E-5</v>
      </c>
      <c r="Q860" s="1">
        <v>0.22650462932495799</v>
      </c>
      <c r="R860" s="1">
        <v>1.66103395633855E-2</v>
      </c>
    </row>
    <row r="861" spans="1:18" s="5" customFormat="1" x14ac:dyDescent="0.25">
      <c r="A861" s="2">
        <v>2015</v>
      </c>
      <c r="B861" s="2">
        <v>2244</v>
      </c>
      <c r="C861" s="3" t="s">
        <v>9</v>
      </c>
      <c r="D861" s="4">
        <v>42506</v>
      </c>
      <c r="E861" s="2">
        <v>6190</v>
      </c>
      <c r="F861" s="3" t="s">
        <v>2</v>
      </c>
      <c r="G861" s="3" t="s">
        <v>1</v>
      </c>
      <c r="H861" s="3" t="s">
        <v>0</v>
      </c>
      <c r="I861" s="2">
        <v>2015</v>
      </c>
      <c r="J861" s="2">
        <v>250</v>
      </c>
      <c r="K861" s="2">
        <v>74</v>
      </c>
      <c r="L861" s="2">
        <v>0.7</v>
      </c>
      <c r="M861" s="1">
        <v>2.74</v>
      </c>
      <c r="N861" s="1">
        <v>3.6000000000000001E-5</v>
      </c>
      <c r="O861" s="1">
        <v>8.9999999999999993E-3</v>
      </c>
      <c r="P861" s="1">
        <v>8.9999999999999996E-7</v>
      </c>
      <c r="Q861" s="1">
        <v>3.9755014913929798E-2</v>
      </c>
      <c r="R861" s="1">
        <v>1.44531241561945E-4</v>
      </c>
    </row>
    <row r="862" spans="1:18" s="5" customFormat="1" x14ac:dyDescent="0.25">
      <c r="A862" s="2">
        <v>2016</v>
      </c>
      <c r="B862" s="2">
        <v>2250</v>
      </c>
      <c r="C862" s="3" t="s">
        <v>16</v>
      </c>
      <c r="D862" s="4">
        <v>42744</v>
      </c>
      <c r="E862" s="2">
        <v>6219</v>
      </c>
      <c r="F862" s="3" t="s">
        <v>5</v>
      </c>
      <c r="G862" s="3" t="s">
        <v>1</v>
      </c>
      <c r="H862" s="3" t="s">
        <v>4</v>
      </c>
      <c r="I862" s="2">
        <v>1984</v>
      </c>
      <c r="J862" s="2">
        <v>900</v>
      </c>
      <c r="K862" s="2">
        <v>81</v>
      </c>
      <c r="L862" s="2">
        <v>0.7</v>
      </c>
      <c r="M862" s="1">
        <v>12.09</v>
      </c>
      <c r="N862" s="1">
        <v>2.7999999999999998E-4</v>
      </c>
      <c r="O862" s="1">
        <v>0.60499999999999998</v>
      </c>
      <c r="P862" s="1">
        <v>4.3999999999999999E-5</v>
      </c>
      <c r="Q862" s="1">
        <v>0.86906249883102404</v>
      </c>
      <c r="R862" s="1">
        <v>6.3731250219516006E-2</v>
      </c>
    </row>
    <row r="863" spans="1:18" s="5" customFormat="1" x14ac:dyDescent="0.25">
      <c r="A863" s="2">
        <v>2016</v>
      </c>
      <c r="B863" s="2">
        <v>2250</v>
      </c>
      <c r="C863" s="3" t="s">
        <v>16</v>
      </c>
      <c r="D863" s="4">
        <v>42744</v>
      </c>
      <c r="E863" s="2">
        <v>6220</v>
      </c>
      <c r="F863" s="3" t="s">
        <v>2</v>
      </c>
      <c r="G863" s="3" t="s">
        <v>1</v>
      </c>
      <c r="H863" s="3" t="s">
        <v>0</v>
      </c>
      <c r="I863" s="2">
        <v>2016</v>
      </c>
      <c r="J863" s="2">
        <v>900</v>
      </c>
      <c r="K863" s="2">
        <v>100</v>
      </c>
      <c r="L863" s="2">
        <v>0.7</v>
      </c>
      <c r="M863" s="1">
        <v>2.3199999999999998</v>
      </c>
      <c r="N863" s="1">
        <v>3.0000000000000001E-5</v>
      </c>
      <c r="O863" s="1">
        <v>0.112</v>
      </c>
      <c r="P863" s="1">
        <v>7.9999999999999996E-6</v>
      </c>
      <c r="Q863" s="1">
        <v>0.170486103335001</v>
      </c>
      <c r="R863" s="1">
        <v>1.02777778365106E-2</v>
      </c>
    </row>
    <row r="864" spans="1:18" s="5" customFormat="1" x14ac:dyDescent="0.25">
      <c r="A864" s="2">
        <v>2016</v>
      </c>
      <c r="B864" s="2">
        <v>2253</v>
      </c>
      <c r="C864" s="3" t="s">
        <v>16</v>
      </c>
      <c r="D864" s="4">
        <v>42761</v>
      </c>
      <c r="E864" s="2">
        <v>6217</v>
      </c>
      <c r="F864" s="3" t="s">
        <v>5</v>
      </c>
      <c r="G864" s="3" t="s">
        <v>1</v>
      </c>
      <c r="H864" s="3" t="s">
        <v>4</v>
      </c>
      <c r="I864" s="2">
        <v>1997</v>
      </c>
      <c r="J864" s="2">
        <v>1000</v>
      </c>
      <c r="K864" s="2">
        <v>93</v>
      </c>
      <c r="L864" s="2">
        <v>0.7</v>
      </c>
      <c r="M864" s="1">
        <v>8.17</v>
      </c>
      <c r="N864" s="1">
        <v>1.9000000000000001E-4</v>
      </c>
      <c r="O864" s="1">
        <v>0.47899999999999998</v>
      </c>
      <c r="P864" s="1">
        <v>3.6100000000000003E-5</v>
      </c>
      <c r="Q864" s="1">
        <v>0.74988425722855101</v>
      </c>
      <c r="R864" s="1">
        <v>6.5458793955003397E-2</v>
      </c>
    </row>
    <row r="865" spans="1:18" s="5" customFormat="1" x14ac:dyDescent="0.25">
      <c r="A865" s="2">
        <v>2016</v>
      </c>
      <c r="B865" s="2">
        <v>2253</v>
      </c>
      <c r="C865" s="3" t="s">
        <v>16</v>
      </c>
      <c r="D865" s="4">
        <v>42761</v>
      </c>
      <c r="E865" s="2">
        <v>6218</v>
      </c>
      <c r="F865" s="3" t="s">
        <v>2</v>
      </c>
      <c r="G865" s="3" t="s">
        <v>1</v>
      </c>
      <c r="H865" s="3" t="s">
        <v>0</v>
      </c>
      <c r="I865" s="2">
        <v>2016</v>
      </c>
      <c r="J865" s="2">
        <v>1000</v>
      </c>
      <c r="K865" s="2">
        <v>115</v>
      </c>
      <c r="L865" s="2">
        <v>0.7</v>
      </c>
      <c r="M865" s="1">
        <v>2.3199999999999998</v>
      </c>
      <c r="N865" s="1">
        <v>3.0000000000000001E-5</v>
      </c>
      <c r="O865" s="1">
        <v>0.112</v>
      </c>
      <c r="P865" s="1">
        <v>7.9999999999999996E-6</v>
      </c>
      <c r="Q865" s="1">
        <v>0.21917437272361701</v>
      </c>
      <c r="R865" s="1">
        <v>1.34876543890945E-2</v>
      </c>
    </row>
    <row r="866" spans="1:18" s="5" customFormat="1" x14ac:dyDescent="0.25">
      <c r="A866" s="2">
        <v>2016</v>
      </c>
      <c r="B866" s="2">
        <v>2254</v>
      </c>
      <c r="C866" s="3" t="s">
        <v>16</v>
      </c>
      <c r="D866" s="4">
        <v>42760</v>
      </c>
      <c r="E866" s="2">
        <v>6215</v>
      </c>
      <c r="F866" s="3" t="s">
        <v>5</v>
      </c>
      <c r="G866" s="3" t="s">
        <v>1</v>
      </c>
      <c r="H866" s="3" t="s">
        <v>4</v>
      </c>
      <c r="I866" s="2">
        <v>1976</v>
      </c>
      <c r="J866" s="2">
        <v>800</v>
      </c>
      <c r="K866" s="2">
        <v>70</v>
      </c>
      <c r="L866" s="2">
        <v>0.7</v>
      </c>
      <c r="M866" s="1">
        <v>12.09</v>
      </c>
      <c r="N866" s="1">
        <v>2.7999999999999998E-4</v>
      </c>
      <c r="O866" s="1">
        <v>0.60499999999999998</v>
      </c>
      <c r="P866" s="1">
        <v>4.3999999999999999E-5</v>
      </c>
      <c r="Q866" s="1">
        <v>0.66759259169461305</v>
      </c>
      <c r="R866" s="1">
        <v>4.89567902920836E-2</v>
      </c>
    </row>
    <row r="867" spans="1:18" s="5" customFormat="1" x14ac:dyDescent="0.25">
      <c r="A867" s="2">
        <v>2016</v>
      </c>
      <c r="B867" s="2">
        <v>2254</v>
      </c>
      <c r="C867" s="3" t="s">
        <v>16</v>
      </c>
      <c r="D867" s="4">
        <v>42760</v>
      </c>
      <c r="E867" s="2">
        <v>6216</v>
      </c>
      <c r="F867" s="3" t="s">
        <v>2</v>
      </c>
      <c r="G867" s="3" t="s">
        <v>1</v>
      </c>
      <c r="H867" s="3" t="s">
        <v>0</v>
      </c>
      <c r="I867" s="2">
        <v>2015</v>
      </c>
      <c r="J867" s="2">
        <v>800</v>
      </c>
      <c r="K867" s="2">
        <v>85</v>
      </c>
      <c r="L867" s="2">
        <v>0.7</v>
      </c>
      <c r="M867" s="1">
        <v>2.74</v>
      </c>
      <c r="N867" s="1">
        <v>3.6000000000000001E-5</v>
      </c>
      <c r="O867" s="1">
        <v>0.112</v>
      </c>
      <c r="P867" s="1">
        <v>7.9999999999999996E-6</v>
      </c>
      <c r="Q867" s="1">
        <v>0.151320985844971</v>
      </c>
      <c r="R867" s="1">
        <v>7.5555556040355501E-3</v>
      </c>
    </row>
    <row r="868" spans="1:18" s="5" customFormat="1" x14ac:dyDescent="0.25">
      <c r="A868" s="2">
        <v>2016</v>
      </c>
      <c r="B868" s="2">
        <v>2257</v>
      </c>
      <c r="C868" s="3" t="s">
        <v>16</v>
      </c>
      <c r="D868" s="4">
        <v>42753</v>
      </c>
      <c r="E868" s="2">
        <v>6221</v>
      </c>
      <c r="F868" s="3" t="s">
        <v>5</v>
      </c>
      <c r="G868" s="3" t="s">
        <v>1</v>
      </c>
      <c r="H868" s="3" t="s">
        <v>4</v>
      </c>
      <c r="I868" s="2">
        <v>1996</v>
      </c>
      <c r="J868" s="2">
        <v>500</v>
      </c>
      <c r="K868" s="2">
        <v>58</v>
      </c>
      <c r="L868" s="2">
        <v>0.7</v>
      </c>
      <c r="M868" s="1">
        <v>8.17</v>
      </c>
      <c r="N868" s="1">
        <v>1.9000000000000001E-4</v>
      </c>
      <c r="O868" s="1">
        <v>0.47899999999999998</v>
      </c>
      <c r="P868" s="1">
        <v>3.6100000000000003E-5</v>
      </c>
      <c r="Q868" s="1">
        <v>0.23383487590997801</v>
      </c>
      <c r="R868" s="1">
        <v>2.0411881985968799E-2</v>
      </c>
    </row>
    <row r="869" spans="1:18" s="5" customFormat="1" x14ac:dyDescent="0.25">
      <c r="A869" s="2">
        <v>2016</v>
      </c>
      <c r="B869" s="2">
        <v>2257</v>
      </c>
      <c r="C869" s="3" t="s">
        <v>16</v>
      </c>
      <c r="D869" s="4">
        <v>42753</v>
      </c>
      <c r="E869" s="2">
        <v>6222</v>
      </c>
      <c r="F869" s="3" t="s">
        <v>2</v>
      </c>
      <c r="G869" s="3" t="s">
        <v>1</v>
      </c>
      <c r="H869" s="3" t="s">
        <v>0</v>
      </c>
      <c r="I869" s="2">
        <v>2016</v>
      </c>
      <c r="J869" s="2">
        <v>500</v>
      </c>
      <c r="K869" s="2">
        <v>70</v>
      </c>
      <c r="L869" s="2">
        <v>0.7</v>
      </c>
      <c r="M869" s="1">
        <v>2.74</v>
      </c>
      <c r="N869" s="1">
        <v>3.6000000000000001E-5</v>
      </c>
      <c r="O869" s="1">
        <v>8.9999999999999993E-3</v>
      </c>
      <c r="P869" s="1">
        <v>8.9999999999999996E-7</v>
      </c>
      <c r="Q869" s="1">
        <v>7.6427468177772198E-2</v>
      </c>
      <c r="R869" s="1">
        <v>3.0381942711888598E-4</v>
      </c>
    </row>
    <row r="870" spans="1:18" s="5" customFormat="1" x14ac:dyDescent="0.25">
      <c r="A870" s="2">
        <v>2015</v>
      </c>
      <c r="B870" s="2">
        <v>2258</v>
      </c>
      <c r="C870" s="3" t="s">
        <v>10</v>
      </c>
      <c r="D870" s="4">
        <v>42765</v>
      </c>
      <c r="E870" s="2">
        <v>6213</v>
      </c>
      <c r="F870" s="3" t="s">
        <v>5</v>
      </c>
      <c r="G870" s="3" t="s">
        <v>1</v>
      </c>
      <c r="H870" s="3" t="s">
        <v>4</v>
      </c>
      <c r="I870" s="2">
        <v>1973</v>
      </c>
      <c r="J870" s="2">
        <v>120</v>
      </c>
      <c r="K870" s="2">
        <v>115</v>
      </c>
      <c r="L870" s="2">
        <v>0.7</v>
      </c>
      <c r="M870" s="1">
        <v>12.09</v>
      </c>
      <c r="N870" s="1">
        <v>2.7999999999999998E-4</v>
      </c>
      <c r="O870" s="1">
        <v>0.60499999999999998</v>
      </c>
      <c r="P870" s="1">
        <v>4.3999999999999999E-5</v>
      </c>
      <c r="Q870" s="1">
        <v>0.14555166626184199</v>
      </c>
      <c r="R870" s="1">
        <v>9.0845741431005798E-3</v>
      </c>
    </row>
    <row r="871" spans="1:18" s="5" customFormat="1" x14ac:dyDescent="0.25">
      <c r="A871" s="2">
        <v>2015</v>
      </c>
      <c r="B871" s="2">
        <v>2258</v>
      </c>
      <c r="C871" s="3" t="s">
        <v>10</v>
      </c>
      <c r="D871" s="4">
        <v>42765</v>
      </c>
      <c r="E871" s="2">
        <v>6214</v>
      </c>
      <c r="F871" s="3" t="s">
        <v>2</v>
      </c>
      <c r="G871" s="3" t="s">
        <v>1</v>
      </c>
      <c r="H871" s="3" t="s">
        <v>0</v>
      </c>
      <c r="I871" s="2">
        <v>2015</v>
      </c>
      <c r="J871" s="2">
        <v>120</v>
      </c>
      <c r="K871" s="2">
        <v>115</v>
      </c>
      <c r="L871" s="2">
        <v>0.7</v>
      </c>
      <c r="M871" s="1">
        <v>0.26</v>
      </c>
      <c r="N871" s="1">
        <v>3.9999999999999998E-6</v>
      </c>
      <c r="O871" s="1">
        <v>8.9999999999999993E-3</v>
      </c>
      <c r="P871" s="1">
        <v>3.9999999999999998E-7</v>
      </c>
      <c r="Q871" s="1">
        <v>2.7940739248781001E-3</v>
      </c>
      <c r="R871" s="1">
        <v>9.8388883117786602E-5</v>
      </c>
    </row>
    <row r="872" spans="1:18" s="5" customFormat="1" x14ac:dyDescent="0.25">
      <c r="A872" s="2">
        <v>2016</v>
      </c>
      <c r="B872" s="2">
        <v>2266</v>
      </c>
      <c r="C872" s="3" t="s">
        <v>7</v>
      </c>
      <c r="D872" s="4">
        <v>42760</v>
      </c>
      <c r="E872" s="2">
        <v>6338</v>
      </c>
      <c r="F872" s="3" t="s">
        <v>5</v>
      </c>
      <c r="G872" s="3" t="s">
        <v>1</v>
      </c>
      <c r="H872" s="3" t="s">
        <v>4</v>
      </c>
      <c r="I872" s="2">
        <v>1990</v>
      </c>
      <c r="J872" s="2">
        <v>1500</v>
      </c>
      <c r="K872" s="2">
        <v>350</v>
      </c>
      <c r="L872" s="2">
        <v>0.7</v>
      </c>
      <c r="M872" s="1">
        <v>7.6</v>
      </c>
      <c r="N872" s="1">
        <v>1.8000000000000001E-4</v>
      </c>
      <c r="O872" s="1">
        <v>0.27400000000000002</v>
      </c>
      <c r="P872" s="1">
        <v>1.9899999999999999E-5</v>
      </c>
      <c r="Q872" s="1">
        <v>3.9537036110047699</v>
      </c>
      <c r="R872" s="1">
        <v>0.20773147618586199</v>
      </c>
    </row>
    <row r="873" spans="1:18" s="5" customFormat="1" x14ac:dyDescent="0.25">
      <c r="A873" s="2">
        <v>2016</v>
      </c>
      <c r="B873" s="2">
        <v>2266</v>
      </c>
      <c r="C873" s="3" t="s">
        <v>7</v>
      </c>
      <c r="D873" s="4">
        <v>42760</v>
      </c>
      <c r="E873" s="2">
        <v>6339</v>
      </c>
      <c r="F873" s="3" t="s">
        <v>2</v>
      </c>
      <c r="G873" s="3" t="s">
        <v>1</v>
      </c>
      <c r="H873" s="3" t="s">
        <v>0</v>
      </c>
      <c r="I873" s="2">
        <v>2014</v>
      </c>
      <c r="J873" s="2">
        <v>1500</v>
      </c>
      <c r="K873" s="2">
        <v>470</v>
      </c>
      <c r="L873" s="2">
        <v>0.7</v>
      </c>
      <c r="M873" s="1">
        <v>0.26</v>
      </c>
      <c r="N873" s="1">
        <v>3.5999999999999998E-6</v>
      </c>
      <c r="O873" s="1">
        <v>8.9999999999999993E-3</v>
      </c>
      <c r="P873" s="1">
        <v>2.9999999999999999E-7</v>
      </c>
      <c r="Q873" s="1">
        <v>0.15612267693047699</v>
      </c>
      <c r="R873" s="1">
        <v>6.1197913949848403E-3</v>
      </c>
    </row>
    <row r="874" spans="1:18" s="5" customFormat="1" x14ac:dyDescent="0.25">
      <c r="A874" s="2">
        <v>2016</v>
      </c>
      <c r="B874" s="2">
        <v>2274</v>
      </c>
      <c r="C874" s="3" t="s">
        <v>9</v>
      </c>
      <c r="D874" s="4">
        <v>42745</v>
      </c>
      <c r="E874" s="2">
        <v>6624</v>
      </c>
      <c r="F874" s="3" t="s">
        <v>5</v>
      </c>
      <c r="G874" s="3" t="s">
        <v>1</v>
      </c>
      <c r="H874" s="3" t="s">
        <v>4</v>
      </c>
      <c r="I874" s="2">
        <v>1965</v>
      </c>
      <c r="J874" s="2">
        <v>250</v>
      </c>
      <c r="K874" s="2">
        <v>57</v>
      </c>
      <c r="L874" s="2">
        <v>0.7</v>
      </c>
      <c r="M874" s="1">
        <v>12.09</v>
      </c>
      <c r="N874" s="1">
        <v>2.7999999999999998E-4</v>
      </c>
      <c r="O874" s="1">
        <v>0.60499999999999998</v>
      </c>
      <c r="P874" s="1">
        <v>4.3999999999999999E-5</v>
      </c>
      <c r="Q874" s="1">
        <v>0.169878471993719</v>
      </c>
      <c r="R874" s="1">
        <v>1.2457754672539101E-2</v>
      </c>
    </row>
    <row r="875" spans="1:18" s="5" customFormat="1" x14ac:dyDescent="0.25">
      <c r="A875" s="2">
        <v>2016</v>
      </c>
      <c r="B875" s="2">
        <v>2274</v>
      </c>
      <c r="C875" s="3" t="s">
        <v>9</v>
      </c>
      <c r="D875" s="4">
        <v>42745</v>
      </c>
      <c r="E875" s="2">
        <v>6625</v>
      </c>
      <c r="F875" s="3" t="s">
        <v>2</v>
      </c>
      <c r="G875" s="3" t="s">
        <v>1</v>
      </c>
      <c r="H875" s="3" t="s">
        <v>0</v>
      </c>
      <c r="I875" s="2">
        <v>2015</v>
      </c>
      <c r="J875" s="2">
        <v>250</v>
      </c>
      <c r="K875" s="2">
        <v>65</v>
      </c>
      <c r="L875" s="2">
        <v>0.7</v>
      </c>
      <c r="M875" s="1">
        <v>2.74</v>
      </c>
      <c r="N875" s="1">
        <v>3.6000000000000001E-5</v>
      </c>
      <c r="O875" s="1">
        <v>8.9999999999999993E-3</v>
      </c>
      <c r="P875" s="1">
        <v>8.9999999999999996E-7</v>
      </c>
      <c r="Q875" s="1">
        <v>3.4919945532505901E-2</v>
      </c>
      <c r="R875" s="1">
        <v>1.26953117588195E-4</v>
      </c>
    </row>
    <row r="876" spans="1:18" s="5" customFormat="1" x14ac:dyDescent="0.25">
      <c r="A876" s="2">
        <v>2016</v>
      </c>
      <c r="B876" s="2">
        <v>2275</v>
      </c>
      <c r="C876" s="3" t="s">
        <v>9</v>
      </c>
      <c r="D876" s="4">
        <v>42746</v>
      </c>
      <c r="E876" s="2">
        <v>6622</v>
      </c>
      <c r="F876" s="3" t="s">
        <v>5</v>
      </c>
      <c r="G876" s="3" t="s">
        <v>1</v>
      </c>
      <c r="H876" s="3" t="s">
        <v>4</v>
      </c>
      <c r="I876" s="2">
        <v>1974</v>
      </c>
      <c r="J876" s="2">
        <v>120</v>
      </c>
      <c r="K876" s="2">
        <v>74</v>
      </c>
      <c r="L876" s="2">
        <v>0.7</v>
      </c>
      <c r="M876" s="1">
        <v>12.09</v>
      </c>
      <c r="N876" s="1">
        <v>2.7999999999999998E-4</v>
      </c>
      <c r="O876" s="1">
        <v>0.60499999999999998</v>
      </c>
      <c r="P876" s="1">
        <v>4.3999999999999999E-5</v>
      </c>
      <c r="Q876" s="1">
        <v>9.3659333072837206E-2</v>
      </c>
      <c r="R876" s="1">
        <v>5.84572597034298E-3</v>
      </c>
    </row>
    <row r="877" spans="1:18" s="5" customFormat="1" x14ac:dyDescent="0.25">
      <c r="A877" s="2">
        <v>2016</v>
      </c>
      <c r="B877" s="2">
        <v>2275</v>
      </c>
      <c r="C877" s="3" t="s">
        <v>9</v>
      </c>
      <c r="D877" s="4">
        <v>42746</v>
      </c>
      <c r="E877" s="2">
        <v>6623</v>
      </c>
      <c r="F877" s="3" t="s">
        <v>2</v>
      </c>
      <c r="G877" s="3" t="s">
        <v>1</v>
      </c>
      <c r="H877" s="3" t="s">
        <v>0</v>
      </c>
      <c r="I877" s="2">
        <v>2015</v>
      </c>
      <c r="J877" s="2">
        <v>120</v>
      </c>
      <c r="K877" s="2">
        <v>60</v>
      </c>
      <c r="L877" s="2">
        <v>0.7</v>
      </c>
      <c r="M877" s="1">
        <v>2.74</v>
      </c>
      <c r="N877" s="1">
        <v>3.6000000000000001E-5</v>
      </c>
      <c r="O877" s="1">
        <v>8.9999999999999993E-3</v>
      </c>
      <c r="P877" s="1">
        <v>8.9999999999999996E-7</v>
      </c>
      <c r="Q877" s="1">
        <v>1.53422220181721E-2</v>
      </c>
      <c r="R877" s="1">
        <v>5.2999996861660003E-5</v>
      </c>
    </row>
    <row r="878" spans="1:18" s="5" customFormat="1" x14ac:dyDescent="0.25">
      <c r="A878" s="2">
        <v>2016</v>
      </c>
      <c r="B878" s="2">
        <v>2282</v>
      </c>
      <c r="C878" s="3" t="s">
        <v>7</v>
      </c>
      <c r="D878" s="4">
        <v>42816</v>
      </c>
      <c r="E878" s="2">
        <v>6612</v>
      </c>
      <c r="F878" s="3" t="s">
        <v>5</v>
      </c>
      <c r="G878" s="3" t="s">
        <v>1</v>
      </c>
      <c r="H878" s="3" t="s">
        <v>4</v>
      </c>
      <c r="I878" s="2">
        <v>1991</v>
      </c>
      <c r="J878" s="2">
        <v>500</v>
      </c>
      <c r="K878" s="2">
        <v>100</v>
      </c>
      <c r="L878" s="2">
        <v>0.7</v>
      </c>
      <c r="M878" s="1">
        <v>8.17</v>
      </c>
      <c r="N878" s="1">
        <v>1.9000000000000001E-4</v>
      </c>
      <c r="O878" s="1">
        <v>0.47899999999999998</v>
      </c>
      <c r="P878" s="1">
        <v>3.6100000000000003E-5</v>
      </c>
      <c r="Q878" s="1">
        <v>0.40316357915513501</v>
      </c>
      <c r="R878" s="1">
        <v>3.5192899975808302E-2</v>
      </c>
    </row>
    <row r="879" spans="1:18" s="5" customFormat="1" x14ac:dyDescent="0.25">
      <c r="A879" s="2">
        <v>2016</v>
      </c>
      <c r="B879" s="2">
        <v>2282</v>
      </c>
      <c r="C879" s="3" t="s">
        <v>7</v>
      </c>
      <c r="D879" s="4">
        <v>42816</v>
      </c>
      <c r="E879" s="2">
        <v>6613</v>
      </c>
      <c r="F879" s="3" t="s">
        <v>2</v>
      </c>
      <c r="G879" s="3" t="s">
        <v>1</v>
      </c>
      <c r="H879" s="3" t="s">
        <v>0</v>
      </c>
      <c r="I879" s="2">
        <v>2016</v>
      </c>
      <c r="J879" s="2">
        <v>500</v>
      </c>
      <c r="K879" s="2">
        <v>125</v>
      </c>
      <c r="L879" s="2">
        <v>0.7</v>
      </c>
      <c r="M879" s="1">
        <v>2.3199999999999998</v>
      </c>
      <c r="N879" s="1">
        <v>3.0000000000000001E-5</v>
      </c>
      <c r="O879" s="1">
        <v>0.112</v>
      </c>
      <c r="P879" s="1">
        <v>7.9999999999999996E-6</v>
      </c>
      <c r="Q879" s="1">
        <v>0.115499608919827</v>
      </c>
      <c r="R879" s="1">
        <v>6.3657407966159103E-3</v>
      </c>
    </row>
    <row r="880" spans="1:18" s="5" customFormat="1" x14ac:dyDescent="0.25">
      <c r="A880" s="2">
        <v>2016</v>
      </c>
      <c r="B880" s="2">
        <v>2283</v>
      </c>
      <c r="C880" s="3" t="s">
        <v>7</v>
      </c>
      <c r="D880" s="4">
        <v>42816</v>
      </c>
      <c r="E880" s="2">
        <v>6610</v>
      </c>
      <c r="F880" s="3" t="s">
        <v>5</v>
      </c>
      <c r="G880" s="3" t="s">
        <v>1</v>
      </c>
      <c r="H880" s="3" t="s">
        <v>4</v>
      </c>
      <c r="I880" s="2">
        <v>1980</v>
      </c>
      <c r="J880" s="2">
        <v>400</v>
      </c>
      <c r="K880" s="2">
        <v>108</v>
      </c>
      <c r="L880" s="2">
        <v>0.7</v>
      </c>
      <c r="M880" s="1">
        <v>12.09</v>
      </c>
      <c r="N880" s="1">
        <v>2.7999999999999998E-4</v>
      </c>
      <c r="O880" s="1">
        <v>0.60499999999999998</v>
      </c>
      <c r="P880" s="1">
        <v>4.3999999999999999E-5</v>
      </c>
      <c r="Q880" s="1">
        <v>0.51499999930727303</v>
      </c>
      <c r="R880" s="1">
        <v>3.7766666796750198E-2</v>
      </c>
    </row>
    <row r="881" spans="1:18" s="5" customFormat="1" x14ac:dyDescent="0.25">
      <c r="A881" s="2">
        <v>2016</v>
      </c>
      <c r="B881" s="2">
        <v>2283</v>
      </c>
      <c r="C881" s="3" t="s">
        <v>7</v>
      </c>
      <c r="D881" s="4">
        <v>42816</v>
      </c>
      <c r="E881" s="2">
        <v>6611</v>
      </c>
      <c r="F881" s="3" t="s">
        <v>2</v>
      </c>
      <c r="G881" s="3" t="s">
        <v>1</v>
      </c>
      <c r="H881" s="3" t="s">
        <v>0</v>
      </c>
      <c r="I881" s="2">
        <v>2016</v>
      </c>
      <c r="J881" s="2">
        <v>400</v>
      </c>
      <c r="K881" s="2">
        <v>125</v>
      </c>
      <c r="L881" s="2">
        <v>0.7</v>
      </c>
      <c r="M881" s="1">
        <v>2.3199999999999998</v>
      </c>
      <c r="N881" s="1">
        <v>3.0000000000000001E-5</v>
      </c>
      <c r="O881" s="1">
        <v>0.112</v>
      </c>
      <c r="P881" s="1">
        <v>7.9999999999999996E-6</v>
      </c>
      <c r="Q881" s="1">
        <v>9.1820983456632393E-2</v>
      </c>
      <c r="R881" s="1">
        <v>4.9382716526561003E-3</v>
      </c>
    </row>
    <row r="882" spans="1:18" s="5" customFormat="1" x14ac:dyDescent="0.25">
      <c r="A882" s="2">
        <v>2016</v>
      </c>
      <c r="B882" s="2">
        <v>2287</v>
      </c>
      <c r="C882" s="3" t="s">
        <v>7</v>
      </c>
      <c r="D882" s="4">
        <v>42765</v>
      </c>
      <c r="E882" s="2">
        <v>6602</v>
      </c>
      <c r="F882" s="3" t="s">
        <v>5</v>
      </c>
      <c r="G882" s="3" t="s">
        <v>1</v>
      </c>
      <c r="H882" s="3" t="s">
        <v>4</v>
      </c>
      <c r="I882" s="2">
        <v>1978</v>
      </c>
      <c r="J882" s="2">
        <v>550</v>
      </c>
      <c r="K882" s="2">
        <v>100</v>
      </c>
      <c r="L882" s="2">
        <v>0.7</v>
      </c>
      <c r="M882" s="1">
        <v>12.09</v>
      </c>
      <c r="N882" s="1">
        <v>2.7999999999999998E-4</v>
      </c>
      <c r="O882" s="1">
        <v>0.60499999999999998</v>
      </c>
      <c r="P882" s="1">
        <v>4.3999999999999999E-5</v>
      </c>
      <c r="Q882" s="1">
        <v>0.65567129541435298</v>
      </c>
      <c r="R882" s="1">
        <v>4.8082561894010702E-2</v>
      </c>
    </row>
    <row r="883" spans="1:18" s="5" customFormat="1" x14ac:dyDescent="0.25">
      <c r="A883" s="2">
        <v>2016</v>
      </c>
      <c r="B883" s="2">
        <v>2287</v>
      </c>
      <c r="C883" s="3" t="s">
        <v>7</v>
      </c>
      <c r="D883" s="4">
        <v>42765</v>
      </c>
      <c r="E883" s="2">
        <v>6603</v>
      </c>
      <c r="F883" s="3" t="s">
        <v>2</v>
      </c>
      <c r="G883" s="3" t="s">
        <v>1</v>
      </c>
      <c r="H883" s="3" t="s">
        <v>0</v>
      </c>
      <c r="I883" s="2">
        <v>2016</v>
      </c>
      <c r="J883" s="2">
        <v>550</v>
      </c>
      <c r="K883" s="2">
        <v>125</v>
      </c>
      <c r="L883" s="2">
        <v>0.7</v>
      </c>
      <c r="M883" s="1">
        <v>2.3199999999999998</v>
      </c>
      <c r="N883" s="1">
        <v>3.0000000000000001E-5</v>
      </c>
      <c r="O883" s="1">
        <v>0.112</v>
      </c>
      <c r="P883" s="1">
        <v>7.9999999999999996E-6</v>
      </c>
      <c r="Q883" s="1">
        <v>0.12744742859128</v>
      </c>
      <c r="R883" s="1">
        <v>7.1084105532151897E-3</v>
      </c>
    </row>
    <row r="884" spans="1:18" s="5" customFormat="1" x14ac:dyDescent="0.25">
      <c r="A884" s="2">
        <v>2016</v>
      </c>
      <c r="B884" s="2">
        <v>2289</v>
      </c>
      <c r="C884" s="3" t="s">
        <v>7</v>
      </c>
      <c r="D884" s="4">
        <v>42795</v>
      </c>
      <c r="E884" s="2">
        <v>6598</v>
      </c>
      <c r="F884" s="3" t="s">
        <v>5</v>
      </c>
      <c r="G884" s="3" t="s">
        <v>1</v>
      </c>
      <c r="H884" s="3" t="s">
        <v>4</v>
      </c>
      <c r="I884" s="2">
        <v>1978</v>
      </c>
      <c r="J884" s="2">
        <v>600</v>
      </c>
      <c r="K884" s="2">
        <v>73</v>
      </c>
      <c r="L884" s="2">
        <v>0.7</v>
      </c>
      <c r="M884" s="1">
        <v>12.09</v>
      </c>
      <c r="N884" s="1">
        <v>2.7999999999999998E-4</v>
      </c>
      <c r="O884" s="1">
        <v>0.60499999999999998</v>
      </c>
      <c r="P884" s="1">
        <v>4.3999999999999999E-5</v>
      </c>
      <c r="Q884" s="1">
        <v>0.52215277707542995</v>
      </c>
      <c r="R884" s="1">
        <v>3.8291203835594E-2</v>
      </c>
    </row>
    <row r="885" spans="1:18" s="5" customFormat="1" x14ac:dyDescent="0.25">
      <c r="A885" s="2">
        <v>2016</v>
      </c>
      <c r="B885" s="2">
        <v>2289</v>
      </c>
      <c r="C885" s="3" t="s">
        <v>7</v>
      </c>
      <c r="D885" s="4">
        <v>42795</v>
      </c>
      <c r="E885" s="2">
        <v>6599</v>
      </c>
      <c r="F885" s="3" t="s">
        <v>2</v>
      </c>
      <c r="G885" s="3" t="s">
        <v>1</v>
      </c>
      <c r="H885" s="3" t="s">
        <v>0</v>
      </c>
      <c r="I885" s="2">
        <v>2015</v>
      </c>
      <c r="J885" s="2">
        <v>600</v>
      </c>
      <c r="K885" s="2">
        <v>85</v>
      </c>
      <c r="L885" s="2">
        <v>0.7</v>
      </c>
      <c r="M885" s="1">
        <v>0.26</v>
      </c>
      <c r="N885" s="1">
        <v>3.4999999999999999E-6</v>
      </c>
      <c r="O885" s="1">
        <v>8.9999999999999993E-3</v>
      </c>
      <c r="P885" s="1">
        <v>8.9999999999999996E-7</v>
      </c>
      <c r="Q885" s="1">
        <v>1.0644675375027101E-2</v>
      </c>
      <c r="R885" s="1">
        <v>4.6041664062719398E-4</v>
      </c>
    </row>
    <row r="886" spans="1:18" s="5" customFormat="1" x14ac:dyDescent="0.25">
      <c r="A886" s="2">
        <v>2015</v>
      </c>
      <c r="B886" s="2">
        <v>2296</v>
      </c>
      <c r="C886" s="3" t="s">
        <v>11</v>
      </c>
      <c r="D886" s="4">
        <v>42738</v>
      </c>
      <c r="E886" s="2">
        <v>6568</v>
      </c>
      <c r="F886" s="3" t="s">
        <v>5</v>
      </c>
      <c r="G886" s="3" t="s">
        <v>1</v>
      </c>
      <c r="H886" s="3" t="s">
        <v>8</v>
      </c>
      <c r="I886" s="2">
        <v>2000</v>
      </c>
      <c r="J886" s="2">
        <v>449</v>
      </c>
      <c r="K886" s="2">
        <v>92</v>
      </c>
      <c r="L886" s="2">
        <v>0.7</v>
      </c>
      <c r="M886" s="1">
        <v>6.54</v>
      </c>
      <c r="N886" s="1">
        <v>1.4999999999999999E-4</v>
      </c>
      <c r="O886" s="1">
        <v>0.55200000000000005</v>
      </c>
      <c r="P886" s="1">
        <v>4.0200000000000001E-5</v>
      </c>
      <c r="Q886" s="1">
        <v>0.25138595024598498</v>
      </c>
      <c r="R886" s="1">
        <v>2.9100337765889699E-2</v>
      </c>
    </row>
    <row r="887" spans="1:18" s="5" customFormat="1" x14ac:dyDescent="0.25">
      <c r="A887" s="2">
        <v>2015</v>
      </c>
      <c r="B887" s="2">
        <v>2296</v>
      </c>
      <c r="C887" s="3" t="s">
        <v>11</v>
      </c>
      <c r="D887" s="4">
        <v>42738</v>
      </c>
      <c r="E887" s="2">
        <v>6569</v>
      </c>
      <c r="F887" s="3" t="s">
        <v>2</v>
      </c>
      <c r="G887" s="3" t="s">
        <v>1</v>
      </c>
      <c r="H887" s="3" t="s">
        <v>28</v>
      </c>
      <c r="I887" s="2">
        <v>2014</v>
      </c>
      <c r="J887" s="2">
        <v>450</v>
      </c>
      <c r="K887" s="2">
        <v>100</v>
      </c>
      <c r="L887" s="2">
        <v>0.7</v>
      </c>
      <c r="M887" s="1">
        <v>2.15</v>
      </c>
      <c r="N887" s="1">
        <v>2.6999999999999999E-5</v>
      </c>
      <c r="O887" s="1">
        <v>8.9999999999999993E-3</v>
      </c>
      <c r="P887" s="1">
        <v>3.9999999999999998E-7</v>
      </c>
      <c r="Q887" s="1">
        <v>7.67621547854513E-2</v>
      </c>
      <c r="R887" s="1">
        <v>3.4374998105872598E-4</v>
      </c>
    </row>
    <row r="888" spans="1:18" s="5" customFormat="1" x14ac:dyDescent="0.25">
      <c r="A888" s="2">
        <v>2016</v>
      </c>
      <c r="B888" s="2">
        <v>2299</v>
      </c>
      <c r="C888" s="3" t="s">
        <v>7</v>
      </c>
      <c r="D888" s="4">
        <v>42747</v>
      </c>
      <c r="E888" s="2">
        <v>6499</v>
      </c>
      <c r="F888" s="3" t="s">
        <v>5</v>
      </c>
      <c r="G888" s="3" t="s">
        <v>1</v>
      </c>
      <c r="H888" s="3" t="s">
        <v>8</v>
      </c>
      <c r="I888" s="2">
        <v>2002</v>
      </c>
      <c r="J888" s="2">
        <v>1500</v>
      </c>
      <c r="K888" s="2">
        <v>110</v>
      </c>
      <c r="L888" s="2">
        <v>0.7</v>
      </c>
      <c r="M888" s="1">
        <v>6.54</v>
      </c>
      <c r="N888" s="1">
        <v>1.4999999999999999E-4</v>
      </c>
      <c r="O888" s="1">
        <v>0.30399999999999999</v>
      </c>
      <c r="P888" s="1">
        <v>2.2099999999999998E-5</v>
      </c>
      <c r="Q888" s="1">
        <v>1.0618055435012701</v>
      </c>
      <c r="R888" s="1">
        <v>7.2467588760784296E-2</v>
      </c>
    </row>
    <row r="889" spans="1:18" s="5" customFormat="1" x14ac:dyDescent="0.25">
      <c r="A889" s="2">
        <v>2016</v>
      </c>
      <c r="B889" s="2">
        <v>2299</v>
      </c>
      <c r="C889" s="3" t="s">
        <v>7</v>
      </c>
      <c r="D889" s="4">
        <v>42747</v>
      </c>
      <c r="E889" s="2">
        <v>6500</v>
      </c>
      <c r="F889" s="3" t="s">
        <v>2</v>
      </c>
      <c r="G889" s="3" t="s">
        <v>1</v>
      </c>
      <c r="H889" s="3" t="s">
        <v>0</v>
      </c>
      <c r="I889" s="2">
        <v>2015</v>
      </c>
      <c r="J889" s="2">
        <v>1500</v>
      </c>
      <c r="K889" s="2">
        <v>115</v>
      </c>
      <c r="L889" s="2">
        <v>0.7</v>
      </c>
      <c r="M889" s="1">
        <v>0.26</v>
      </c>
      <c r="N889" s="1">
        <v>3.9999999999999998E-6</v>
      </c>
      <c r="O889" s="1">
        <v>8.9999999999999993E-3</v>
      </c>
      <c r="P889" s="1">
        <v>3.9999999999999998E-7</v>
      </c>
      <c r="Q889" s="1">
        <v>3.85995351002512E-2</v>
      </c>
      <c r="R889" s="1">
        <v>1.5972221481203399E-3</v>
      </c>
    </row>
    <row r="890" spans="1:18" s="5" customFormat="1" x14ac:dyDescent="0.25">
      <c r="A890" s="2">
        <v>2016</v>
      </c>
      <c r="B890" s="2">
        <v>2300</v>
      </c>
      <c r="C890" s="3" t="s">
        <v>7</v>
      </c>
      <c r="D890" s="4">
        <v>42747</v>
      </c>
      <c r="E890" s="2">
        <v>6493</v>
      </c>
      <c r="F890" s="3" t="s">
        <v>5</v>
      </c>
      <c r="G890" s="3" t="s">
        <v>1</v>
      </c>
      <c r="H890" s="3" t="s">
        <v>4</v>
      </c>
      <c r="I890" s="2">
        <v>1969</v>
      </c>
      <c r="J890" s="2">
        <v>1500</v>
      </c>
      <c r="K890" s="2">
        <v>96</v>
      </c>
      <c r="L890" s="2">
        <v>0.7</v>
      </c>
      <c r="M890" s="1">
        <v>12.09</v>
      </c>
      <c r="N890" s="1">
        <v>2.7999999999999998E-4</v>
      </c>
      <c r="O890" s="1">
        <v>0.60499999999999998</v>
      </c>
      <c r="P890" s="1">
        <v>4.3999999999999999E-5</v>
      </c>
      <c r="Q890" s="1">
        <v>1.7166666643575801</v>
      </c>
      <c r="R890" s="1">
        <v>0.125888889322501</v>
      </c>
    </row>
    <row r="891" spans="1:18" s="5" customFormat="1" x14ac:dyDescent="0.25">
      <c r="A891" s="2">
        <v>2016</v>
      </c>
      <c r="B891" s="2">
        <v>2300</v>
      </c>
      <c r="C891" s="3" t="s">
        <v>7</v>
      </c>
      <c r="D891" s="4">
        <v>42747</v>
      </c>
      <c r="E891" s="2">
        <v>6494</v>
      </c>
      <c r="F891" s="3" t="s">
        <v>2</v>
      </c>
      <c r="G891" s="3" t="s">
        <v>1</v>
      </c>
      <c r="H891" s="3" t="s">
        <v>0</v>
      </c>
      <c r="I891" s="2">
        <v>2015</v>
      </c>
      <c r="J891" s="2">
        <v>1500</v>
      </c>
      <c r="K891" s="2">
        <v>115</v>
      </c>
      <c r="L891" s="2">
        <v>0.7</v>
      </c>
      <c r="M891" s="1">
        <v>0.26</v>
      </c>
      <c r="N891" s="1">
        <v>3.9999999999999998E-6</v>
      </c>
      <c r="O891" s="1">
        <v>8.9999999999999993E-3</v>
      </c>
      <c r="P891" s="1">
        <v>3.9999999999999998E-7</v>
      </c>
      <c r="Q891" s="1">
        <v>3.85995351002512E-2</v>
      </c>
      <c r="R891" s="1">
        <v>1.5972221481203399E-3</v>
      </c>
    </row>
    <row r="892" spans="1:18" s="5" customFormat="1" x14ac:dyDescent="0.25">
      <c r="A892" s="2">
        <v>2017</v>
      </c>
      <c r="B892" s="2">
        <v>2301</v>
      </c>
      <c r="C892" s="3" t="s">
        <v>7</v>
      </c>
      <c r="D892" s="4">
        <v>42921</v>
      </c>
      <c r="E892" s="2">
        <v>6671</v>
      </c>
      <c r="F892" s="3" t="s">
        <v>5</v>
      </c>
      <c r="G892" s="3" t="s">
        <v>1</v>
      </c>
      <c r="H892" s="3" t="s">
        <v>4</v>
      </c>
      <c r="I892" s="2">
        <v>1974</v>
      </c>
      <c r="J892" s="2">
        <v>500</v>
      </c>
      <c r="K892" s="2">
        <v>182</v>
      </c>
      <c r="L892" s="2">
        <v>0.7</v>
      </c>
      <c r="M892" s="1">
        <v>11.16</v>
      </c>
      <c r="N892" s="1">
        <v>2.5999999999999998E-4</v>
      </c>
      <c r="O892" s="1">
        <v>0.39600000000000002</v>
      </c>
      <c r="P892" s="1">
        <v>2.8799999999999999E-5</v>
      </c>
      <c r="Q892" s="1">
        <v>1.0026851579918299</v>
      </c>
      <c r="R892" s="1">
        <v>5.2072220510436001E-2</v>
      </c>
    </row>
    <row r="893" spans="1:18" s="5" customFormat="1" x14ac:dyDescent="0.25">
      <c r="A893" s="2">
        <v>2017</v>
      </c>
      <c r="B893" s="2">
        <v>2301</v>
      </c>
      <c r="C893" s="3" t="s">
        <v>7</v>
      </c>
      <c r="D893" s="4">
        <v>42921</v>
      </c>
      <c r="E893" s="2">
        <v>6672</v>
      </c>
      <c r="F893" s="3" t="s">
        <v>2</v>
      </c>
      <c r="G893" s="3" t="s">
        <v>1</v>
      </c>
      <c r="H893" s="3" t="s">
        <v>0</v>
      </c>
      <c r="I893" s="2">
        <v>2017</v>
      </c>
      <c r="J893" s="2">
        <v>500</v>
      </c>
      <c r="K893" s="2">
        <v>210</v>
      </c>
      <c r="L893" s="2">
        <v>0.7</v>
      </c>
      <c r="M893" s="1">
        <v>0.26</v>
      </c>
      <c r="N893" s="1">
        <v>3.5999999999999998E-6</v>
      </c>
      <c r="O893" s="1">
        <v>8.9999999999999993E-3</v>
      </c>
      <c r="P893" s="1">
        <v>2.9999999999999999E-7</v>
      </c>
      <c r="Q893" s="1">
        <v>2.1793980317417E-2</v>
      </c>
      <c r="R893" s="1">
        <v>7.8993051286337004E-4</v>
      </c>
    </row>
    <row r="894" spans="1:18" s="5" customFormat="1" x14ac:dyDescent="0.25">
      <c r="A894" s="2">
        <v>2016</v>
      </c>
      <c r="B894" s="2">
        <v>2304</v>
      </c>
      <c r="C894" s="3" t="s">
        <v>25</v>
      </c>
      <c r="D894" s="4">
        <v>42829</v>
      </c>
      <c r="E894" s="2">
        <v>6664</v>
      </c>
      <c r="F894" s="3" t="s">
        <v>5</v>
      </c>
      <c r="G894" s="3" t="s">
        <v>1</v>
      </c>
      <c r="H894" s="3" t="s">
        <v>4</v>
      </c>
      <c r="I894" s="2">
        <v>1982</v>
      </c>
      <c r="J894" s="2">
        <v>2000</v>
      </c>
      <c r="K894" s="2">
        <v>95</v>
      </c>
      <c r="L894" s="2">
        <v>0.7</v>
      </c>
      <c r="M894" s="1">
        <v>12.09</v>
      </c>
      <c r="N894" s="1">
        <v>2.7999999999999998E-4</v>
      </c>
      <c r="O894" s="1">
        <v>0.60499999999999998</v>
      </c>
      <c r="P894" s="1">
        <v>4.3999999999999999E-5</v>
      </c>
      <c r="Q894" s="1">
        <v>2.2650462932495801</v>
      </c>
      <c r="R894" s="1">
        <v>0.16610339563385501</v>
      </c>
    </row>
    <row r="895" spans="1:18" s="5" customFormat="1" x14ac:dyDescent="0.25">
      <c r="A895" s="2">
        <v>2016</v>
      </c>
      <c r="B895" s="2">
        <v>2304</v>
      </c>
      <c r="C895" s="3" t="s">
        <v>25</v>
      </c>
      <c r="D895" s="4">
        <v>42829</v>
      </c>
      <c r="E895" s="2">
        <v>6666</v>
      </c>
      <c r="F895" s="3" t="s">
        <v>2</v>
      </c>
      <c r="G895" s="3" t="s">
        <v>1</v>
      </c>
      <c r="H895" s="3" t="s">
        <v>0</v>
      </c>
      <c r="I895" s="2">
        <v>2016</v>
      </c>
      <c r="J895" s="2">
        <v>2000</v>
      </c>
      <c r="K895" s="2">
        <v>90</v>
      </c>
      <c r="L895" s="2">
        <v>0.7</v>
      </c>
      <c r="M895" s="1">
        <v>0.26</v>
      </c>
      <c r="N895" s="1">
        <v>3.4999999999999999E-6</v>
      </c>
      <c r="O895" s="1">
        <v>8.9999999999999993E-3</v>
      </c>
      <c r="P895" s="1">
        <v>8.9999999999999996E-7</v>
      </c>
      <c r="Q895" s="1">
        <v>4.09722202665979E-2</v>
      </c>
      <c r="R895" s="1">
        <v>2.4999998688798801E-3</v>
      </c>
    </row>
    <row r="896" spans="1:18" s="5" customFormat="1" x14ac:dyDescent="0.25">
      <c r="A896" s="2">
        <v>2016</v>
      </c>
      <c r="B896" s="2">
        <v>2306</v>
      </c>
      <c r="C896" s="3" t="s">
        <v>9</v>
      </c>
      <c r="D896" s="4">
        <v>42871</v>
      </c>
      <c r="E896" s="2">
        <v>6660</v>
      </c>
      <c r="F896" s="3" t="s">
        <v>5</v>
      </c>
      <c r="G896" s="3" t="s">
        <v>1</v>
      </c>
      <c r="H896" s="3" t="s">
        <v>4</v>
      </c>
      <c r="I896" s="2">
        <v>1993</v>
      </c>
      <c r="J896" s="2">
        <v>1500</v>
      </c>
      <c r="K896" s="2">
        <v>136</v>
      </c>
      <c r="L896" s="2">
        <v>0.7</v>
      </c>
      <c r="M896" s="1">
        <v>7.6</v>
      </c>
      <c r="N896" s="1">
        <v>1.8000000000000001E-4</v>
      </c>
      <c r="O896" s="1">
        <v>0.27400000000000002</v>
      </c>
      <c r="P896" s="1">
        <v>1.9899999999999999E-5</v>
      </c>
      <c r="Q896" s="1">
        <v>1.5362962602761401</v>
      </c>
      <c r="R896" s="1">
        <v>8.0718516460792006E-2</v>
      </c>
    </row>
    <row r="897" spans="1:18" s="5" customFormat="1" x14ac:dyDescent="0.25">
      <c r="A897" s="2">
        <v>2016</v>
      </c>
      <c r="B897" s="2">
        <v>2306</v>
      </c>
      <c r="C897" s="3" t="s">
        <v>9</v>
      </c>
      <c r="D897" s="4">
        <v>42871</v>
      </c>
      <c r="E897" s="2">
        <v>6661</v>
      </c>
      <c r="F897" s="3" t="s">
        <v>2</v>
      </c>
      <c r="G897" s="3" t="s">
        <v>1</v>
      </c>
      <c r="H897" s="3" t="s">
        <v>0</v>
      </c>
      <c r="I897" s="2">
        <v>2016</v>
      </c>
      <c r="J897" s="2">
        <v>1500</v>
      </c>
      <c r="K897" s="2">
        <v>155</v>
      </c>
      <c r="L897" s="2">
        <v>0.7</v>
      </c>
      <c r="M897" s="1">
        <v>0.26</v>
      </c>
      <c r="N897" s="1">
        <v>3.9999999999999998E-6</v>
      </c>
      <c r="O897" s="1">
        <v>8.9999999999999993E-3</v>
      </c>
      <c r="P897" s="1">
        <v>3.9999999999999998E-7</v>
      </c>
      <c r="Q897" s="1">
        <v>5.2025460352512501E-2</v>
      </c>
      <c r="R897" s="1">
        <v>2.1527776779013299E-3</v>
      </c>
    </row>
    <row r="898" spans="1:18" s="5" customFormat="1" x14ac:dyDescent="0.25">
      <c r="A898" s="2">
        <v>2016</v>
      </c>
      <c r="B898" s="2">
        <v>2310</v>
      </c>
      <c r="C898" s="3" t="s">
        <v>7</v>
      </c>
      <c r="D898" s="4">
        <v>42923</v>
      </c>
      <c r="E898" s="2">
        <v>6738</v>
      </c>
      <c r="F898" s="3" t="s">
        <v>5</v>
      </c>
      <c r="G898" s="3" t="s">
        <v>1</v>
      </c>
      <c r="H898" s="3" t="s">
        <v>4</v>
      </c>
      <c r="I898" s="2">
        <v>1975</v>
      </c>
      <c r="J898" s="2">
        <v>1000</v>
      </c>
      <c r="K898" s="2">
        <v>76</v>
      </c>
      <c r="L898" s="2">
        <v>0.7</v>
      </c>
      <c r="M898" s="1">
        <v>12.09</v>
      </c>
      <c r="N898" s="1">
        <v>2.7999999999999998E-4</v>
      </c>
      <c r="O898" s="1">
        <v>0.60499999999999998</v>
      </c>
      <c r="P898" s="1">
        <v>4.3999999999999999E-5</v>
      </c>
      <c r="Q898" s="1">
        <v>0.90601851729983296</v>
      </c>
      <c r="R898" s="1">
        <v>6.6441358253542096E-2</v>
      </c>
    </row>
    <row r="899" spans="1:18" s="5" customFormat="1" x14ac:dyDescent="0.25">
      <c r="A899" s="2">
        <v>2016</v>
      </c>
      <c r="B899" s="2">
        <v>2310</v>
      </c>
      <c r="C899" s="3" t="s">
        <v>7</v>
      </c>
      <c r="D899" s="4">
        <v>42923</v>
      </c>
      <c r="E899" s="2">
        <v>6741</v>
      </c>
      <c r="F899" s="3" t="s">
        <v>2</v>
      </c>
      <c r="G899" s="3" t="s">
        <v>1</v>
      </c>
      <c r="H899" s="3" t="s">
        <v>0</v>
      </c>
      <c r="I899" s="2">
        <v>2015</v>
      </c>
      <c r="J899" s="2">
        <v>1000</v>
      </c>
      <c r="K899" s="2">
        <v>92</v>
      </c>
      <c r="L899" s="2">
        <v>0.7</v>
      </c>
      <c r="M899" s="1">
        <v>0.26</v>
      </c>
      <c r="N899" s="1">
        <v>3.4999999999999999E-6</v>
      </c>
      <c r="O899" s="1">
        <v>8.9999999999999993E-3</v>
      </c>
      <c r="P899" s="1">
        <v>8.9999999999999996E-7</v>
      </c>
      <c r="Q899" s="1">
        <v>1.96990730786493E-2</v>
      </c>
      <c r="R899" s="1">
        <v>9.5833328063337202E-4</v>
      </c>
    </row>
    <row r="900" spans="1:18" s="5" customFormat="1" x14ac:dyDescent="0.25">
      <c r="A900" s="2">
        <v>2017</v>
      </c>
      <c r="B900" s="2">
        <v>2311</v>
      </c>
      <c r="C900" s="3" t="s">
        <v>7</v>
      </c>
      <c r="D900" s="4">
        <v>42923</v>
      </c>
      <c r="E900" s="2">
        <v>6736</v>
      </c>
      <c r="F900" s="3" t="s">
        <v>5</v>
      </c>
      <c r="G900" s="3" t="s">
        <v>1</v>
      </c>
      <c r="H900" s="3" t="s">
        <v>8</v>
      </c>
      <c r="I900" s="2">
        <v>2002</v>
      </c>
      <c r="J900" s="2">
        <v>250</v>
      </c>
      <c r="K900" s="2">
        <v>27</v>
      </c>
      <c r="L900" s="2">
        <v>0.7</v>
      </c>
      <c r="M900" s="1">
        <v>5.26</v>
      </c>
      <c r="N900" s="1">
        <v>9.7999999999999997E-5</v>
      </c>
      <c r="O900" s="1">
        <v>0.48</v>
      </c>
      <c r="P900" s="1">
        <v>3.7200000000000003E-5</v>
      </c>
      <c r="Q900" s="1">
        <v>2.9947917265330699E-2</v>
      </c>
      <c r="R900" s="1">
        <v>3.4687498719441902E-3</v>
      </c>
    </row>
    <row r="901" spans="1:18" s="5" customFormat="1" x14ac:dyDescent="0.25">
      <c r="A901" s="2">
        <v>2017</v>
      </c>
      <c r="B901" s="2">
        <v>2311</v>
      </c>
      <c r="C901" s="3" t="s">
        <v>7</v>
      </c>
      <c r="D901" s="4">
        <v>42923</v>
      </c>
      <c r="E901" s="2">
        <v>6737</v>
      </c>
      <c r="F901" s="3" t="s">
        <v>2</v>
      </c>
      <c r="G901" s="3" t="s">
        <v>1</v>
      </c>
      <c r="H901" s="3" t="s">
        <v>0</v>
      </c>
      <c r="I901" s="2">
        <v>2017</v>
      </c>
      <c r="J901" s="2">
        <v>250</v>
      </c>
      <c r="K901" s="2">
        <v>31</v>
      </c>
      <c r="L901" s="2">
        <v>0.7</v>
      </c>
      <c r="M901" s="1">
        <v>2.75</v>
      </c>
      <c r="N901" s="1">
        <v>5.7000000000000003E-5</v>
      </c>
      <c r="O901" s="1">
        <v>8.9999999999999993E-3</v>
      </c>
      <c r="P901" s="1">
        <v>9.9999999999999995E-7</v>
      </c>
      <c r="Q901" s="1">
        <v>1.6870900569727801E-2</v>
      </c>
      <c r="R901" s="1">
        <v>6.1294363904432805E-5</v>
      </c>
    </row>
    <row r="902" spans="1:18" s="5" customFormat="1" x14ac:dyDescent="0.25">
      <c r="A902" s="2">
        <v>2017</v>
      </c>
      <c r="B902" s="2">
        <v>2315</v>
      </c>
      <c r="C902" s="3" t="s">
        <v>11</v>
      </c>
      <c r="D902" s="4">
        <v>42829</v>
      </c>
      <c r="E902" s="2">
        <v>6549</v>
      </c>
      <c r="F902" s="3" t="s">
        <v>5</v>
      </c>
      <c r="G902" s="3" t="s">
        <v>1</v>
      </c>
      <c r="H902" s="3" t="s">
        <v>4</v>
      </c>
      <c r="I902" s="2">
        <v>1983</v>
      </c>
      <c r="J902" s="2">
        <v>1000</v>
      </c>
      <c r="K902" s="2">
        <v>60</v>
      </c>
      <c r="L902" s="2">
        <v>0.7</v>
      </c>
      <c r="M902" s="1">
        <v>12.09</v>
      </c>
      <c r="N902" s="1">
        <v>2.7999999999999998E-4</v>
      </c>
      <c r="O902" s="1">
        <v>0.60499999999999998</v>
      </c>
      <c r="P902" s="1">
        <v>4.3999999999999999E-5</v>
      </c>
      <c r="Q902" s="1">
        <v>0.71527777681565696</v>
      </c>
      <c r="R902" s="1">
        <v>5.24537038843753E-2</v>
      </c>
    </row>
    <row r="903" spans="1:18" s="5" customFormat="1" x14ac:dyDescent="0.25">
      <c r="A903" s="2">
        <v>2017</v>
      </c>
      <c r="B903" s="2">
        <v>2315</v>
      </c>
      <c r="C903" s="3" t="s">
        <v>11</v>
      </c>
      <c r="D903" s="4">
        <v>42829</v>
      </c>
      <c r="E903" s="2">
        <v>6550</v>
      </c>
      <c r="F903" s="3" t="s">
        <v>2</v>
      </c>
      <c r="G903" s="3" t="s">
        <v>1</v>
      </c>
      <c r="H903" s="3" t="s">
        <v>0</v>
      </c>
      <c r="I903" s="2">
        <v>2015</v>
      </c>
      <c r="J903" s="2">
        <v>1000</v>
      </c>
      <c r="K903" s="2">
        <v>56</v>
      </c>
      <c r="L903" s="2">
        <v>0.7</v>
      </c>
      <c r="M903" s="1">
        <v>2.74</v>
      </c>
      <c r="N903" s="1">
        <v>3.6000000000000001E-5</v>
      </c>
      <c r="O903" s="1">
        <v>8.9999999999999993E-3</v>
      </c>
      <c r="P903" s="1">
        <v>8.9999999999999996E-7</v>
      </c>
      <c r="Q903" s="1">
        <v>0.12617283804464999</v>
      </c>
      <c r="R903" s="1">
        <v>5.8333330125509596E-4</v>
      </c>
    </row>
    <row r="904" spans="1:18" s="5" customFormat="1" x14ac:dyDescent="0.25">
      <c r="A904" s="2">
        <v>2016</v>
      </c>
      <c r="B904" s="2">
        <v>2318</v>
      </c>
      <c r="C904" s="3" t="s">
        <v>10</v>
      </c>
      <c r="D904" s="4">
        <v>42856</v>
      </c>
      <c r="E904" s="2">
        <v>6531</v>
      </c>
      <c r="F904" s="3" t="s">
        <v>5</v>
      </c>
      <c r="G904" s="3" t="s">
        <v>1</v>
      </c>
      <c r="H904" s="3" t="s">
        <v>4</v>
      </c>
      <c r="I904" s="2">
        <v>1983</v>
      </c>
      <c r="J904" s="2">
        <v>400</v>
      </c>
      <c r="K904" s="2">
        <v>102</v>
      </c>
      <c r="L904" s="2">
        <v>0.7</v>
      </c>
      <c r="M904" s="1">
        <v>12.09</v>
      </c>
      <c r="N904" s="1">
        <v>2.7999999999999998E-4</v>
      </c>
      <c r="O904" s="1">
        <v>0.60499999999999998</v>
      </c>
      <c r="P904" s="1">
        <v>4.3999999999999999E-5</v>
      </c>
      <c r="Q904" s="1">
        <v>0.48638888823464699</v>
      </c>
      <c r="R904" s="1">
        <v>3.5668518641375199E-2</v>
      </c>
    </row>
    <row r="905" spans="1:18" s="5" customFormat="1" x14ac:dyDescent="0.25">
      <c r="A905" s="2">
        <v>2016</v>
      </c>
      <c r="B905" s="2">
        <v>2318</v>
      </c>
      <c r="C905" s="3" t="s">
        <v>10</v>
      </c>
      <c r="D905" s="4">
        <v>42856</v>
      </c>
      <c r="E905" s="2">
        <v>6532</v>
      </c>
      <c r="F905" s="3" t="s">
        <v>2</v>
      </c>
      <c r="G905" s="3" t="s">
        <v>1</v>
      </c>
      <c r="H905" s="3" t="s">
        <v>0</v>
      </c>
      <c r="I905" s="2">
        <v>2016</v>
      </c>
      <c r="J905" s="2">
        <v>400</v>
      </c>
      <c r="K905" s="2">
        <v>120</v>
      </c>
      <c r="L905" s="2">
        <v>0.7</v>
      </c>
      <c r="M905" s="1">
        <v>0.26</v>
      </c>
      <c r="N905" s="1">
        <v>3.9999999999999998E-6</v>
      </c>
      <c r="O905" s="1">
        <v>8.9999999999999993E-3</v>
      </c>
      <c r="P905" s="1">
        <v>3.9999999999999998E-7</v>
      </c>
      <c r="Q905" s="1">
        <v>9.9259254029276395E-3</v>
      </c>
      <c r="R905" s="1">
        <v>3.6296294277872899E-4</v>
      </c>
    </row>
    <row r="906" spans="1:18" s="5" customFormat="1" x14ac:dyDescent="0.25">
      <c r="A906" s="2">
        <v>2015</v>
      </c>
      <c r="B906" s="2">
        <v>2323</v>
      </c>
      <c r="C906" s="3" t="s">
        <v>10</v>
      </c>
      <c r="D906" s="4">
        <v>42837</v>
      </c>
      <c r="E906" s="2">
        <v>6729</v>
      </c>
      <c r="F906" s="3" t="s">
        <v>5</v>
      </c>
      <c r="G906" s="3" t="s">
        <v>1</v>
      </c>
      <c r="H906" s="3" t="s">
        <v>4</v>
      </c>
      <c r="I906" s="2">
        <v>1996</v>
      </c>
      <c r="J906" s="2">
        <v>265</v>
      </c>
      <c r="K906" s="2">
        <v>95</v>
      </c>
      <c r="L906" s="2">
        <v>0.7</v>
      </c>
      <c r="M906" s="1">
        <v>8.17</v>
      </c>
      <c r="N906" s="1">
        <v>1.9000000000000001E-4</v>
      </c>
      <c r="O906" s="1">
        <v>0.47899999999999998</v>
      </c>
      <c r="P906" s="1">
        <v>3.6100000000000003E-5</v>
      </c>
      <c r="Q906" s="1">
        <v>0.182176866418883</v>
      </c>
      <c r="R906" s="1">
        <v>1.3764586260443801E-2</v>
      </c>
    </row>
    <row r="907" spans="1:18" s="5" customFormat="1" x14ac:dyDescent="0.25">
      <c r="A907" s="2">
        <v>2015</v>
      </c>
      <c r="B907" s="2">
        <v>2323</v>
      </c>
      <c r="C907" s="3" t="s">
        <v>10</v>
      </c>
      <c r="D907" s="4">
        <v>42837</v>
      </c>
      <c r="E907" s="2">
        <v>6731</v>
      </c>
      <c r="F907" s="3" t="s">
        <v>2</v>
      </c>
      <c r="G907" s="3" t="s">
        <v>1</v>
      </c>
      <c r="H907" s="3" t="s">
        <v>0</v>
      </c>
      <c r="I907" s="2">
        <v>2016</v>
      </c>
      <c r="J907" s="2">
        <v>265</v>
      </c>
      <c r="K907" s="2">
        <v>100</v>
      </c>
      <c r="L907" s="2">
        <v>0.7</v>
      </c>
      <c r="M907" s="1">
        <v>0.26</v>
      </c>
      <c r="N907" s="1">
        <v>3.9999999999999998E-6</v>
      </c>
      <c r="O907" s="1">
        <v>8.9999999999999993E-3</v>
      </c>
      <c r="P907" s="1">
        <v>3.9999999999999998E-7</v>
      </c>
      <c r="Q907" s="1">
        <v>5.4247296506125496E-3</v>
      </c>
      <c r="R907" s="1">
        <v>1.94864958021926E-4</v>
      </c>
    </row>
    <row r="908" spans="1:18" s="5" customFormat="1" x14ac:dyDescent="0.25">
      <c r="A908" s="2">
        <v>2016</v>
      </c>
      <c r="B908" s="2">
        <v>2325</v>
      </c>
      <c r="C908" s="3" t="s">
        <v>11</v>
      </c>
      <c r="D908" s="4">
        <v>42922</v>
      </c>
      <c r="E908" s="2">
        <v>6572</v>
      </c>
      <c r="F908" s="3" t="s">
        <v>5</v>
      </c>
      <c r="G908" s="3" t="s">
        <v>1</v>
      </c>
      <c r="H908" s="3" t="s">
        <v>4</v>
      </c>
      <c r="I908" s="2">
        <v>1969</v>
      </c>
      <c r="J908" s="2">
        <v>130</v>
      </c>
      <c r="K908" s="2">
        <v>55</v>
      </c>
      <c r="L908" s="2">
        <v>0.7</v>
      </c>
      <c r="M908" s="1">
        <v>12.09</v>
      </c>
      <c r="N908" s="1">
        <v>2.7999999999999998E-4</v>
      </c>
      <c r="O908" s="1">
        <v>0.60499999999999998</v>
      </c>
      <c r="P908" s="1">
        <v>4.3999999999999999E-5</v>
      </c>
      <c r="Q908" s="1">
        <v>7.7142762152678804E-2</v>
      </c>
      <c r="R908" s="1">
        <v>4.9787392307880296E-3</v>
      </c>
    </row>
    <row r="909" spans="1:18" s="5" customFormat="1" x14ac:dyDescent="0.25">
      <c r="A909" s="2">
        <v>2016</v>
      </c>
      <c r="B909" s="2">
        <v>2325</v>
      </c>
      <c r="C909" s="3" t="s">
        <v>11</v>
      </c>
      <c r="D909" s="4">
        <v>42922</v>
      </c>
      <c r="E909" s="2">
        <v>6573</v>
      </c>
      <c r="F909" s="3" t="s">
        <v>2</v>
      </c>
      <c r="G909" s="3" t="s">
        <v>1</v>
      </c>
      <c r="H909" s="3" t="s">
        <v>0</v>
      </c>
      <c r="I909" s="2">
        <v>2014</v>
      </c>
      <c r="J909" s="2">
        <v>130</v>
      </c>
      <c r="K909" s="2">
        <v>63</v>
      </c>
      <c r="L909" s="2">
        <v>0.7</v>
      </c>
      <c r="M909" s="1">
        <v>2.74</v>
      </c>
      <c r="N909" s="1">
        <v>3.6000000000000001E-5</v>
      </c>
      <c r="O909" s="1">
        <v>8.9999999999999993E-3</v>
      </c>
      <c r="P909" s="1">
        <v>8.9999999999999996E-7</v>
      </c>
      <c r="Q909" s="1">
        <v>1.74631525458794E-2</v>
      </c>
      <c r="R909" s="1">
        <v>6.0571871417392997E-5</v>
      </c>
    </row>
    <row r="910" spans="1:18" s="5" customFormat="1" x14ac:dyDescent="0.25">
      <c r="A910" s="2">
        <v>2016</v>
      </c>
      <c r="B910" s="2">
        <v>2333</v>
      </c>
      <c r="C910" s="3" t="s">
        <v>11</v>
      </c>
      <c r="D910" s="4">
        <v>42741</v>
      </c>
      <c r="E910" s="2">
        <v>6543</v>
      </c>
      <c r="F910" s="3" t="s">
        <v>5</v>
      </c>
      <c r="G910" s="3" t="s">
        <v>31</v>
      </c>
      <c r="H910" s="3" t="s">
        <v>8</v>
      </c>
      <c r="I910" s="2">
        <v>2001</v>
      </c>
      <c r="J910" s="2">
        <v>800</v>
      </c>
      <c r="K910" s="2">
        <v>108</v>
      </c>
      <c r="L910" s="2">
        <v>0.36</v>
      </c>
      <c r="M910" s="1">
        <v>6.54</v>
      </c>
      <c r="N910" s="1">
        <v>1.4999999999999999E-4</v>
      </c>
      <c r="O910" s="1">
        <v>0.30399999999999999</v>
      </c>
      <c r="P910" s="1">
        <v>2.2099999999999998E-5</v>
      </c>
      <c r="Q910" s="1">
        <v>0.28594287012858099</v>
      </c>
      <c r="R910" s="1">
        <v>1.9515428647346799E-2</v>
      </c>
    </row>
    <row r="911" spans="1:18" s="5" customFormat="1" x14ac:dyDescent="0.25">
      <c r="A911" s="2">
        <v>2016</v>
      </c>
      <c r="B911" s="2">
        <v>2333</v>
      </c>
      <c r="C911" s="3" t="s">
        <v>11</v>
      </c>
      <c r="D911" s="4">
        <v>42741</v>
      </c>
      <c r="E911" s="2">
        <v>6544</v>
      </c>
      <c r="F911" s="3" t="s">
        <v>2</v>
      </c>
      <c r="G911" s="3" t="s">
        <v>31</v>
      </c>
      <c r="H911" s="3" t="s">
        <v>0</v>
      </c>
      <c r="I911" s="2">
        <v>2015</v>
      </c>
      <c r="J911" s="2">
        <v>800</v>
      </c>
      <c r="K911" s="2">
        <v>133</v>
      </c>
      <c r="L911" s="2">
        <v>0.36</v>
      </c>
      <c r="M911" s="1">
        <v>0.26</v>
      </c>
      <c r="N911" s="1">
        <v>3.9999999999999998E-6</v>
      </c>
      <c r="O911" s="1">
        <v>8.9999999999999993E-3</v>
      </c>
      <c r="P911" s="1">
        <v>3.9999999999999998E-7</v>
      </c>
      <c r="Q911" s="1">
        <v>1.16533333920271E-2</v>
      </c>
      <c r="R911" s="1">
        <v>4.4755555777111199E-4</v>
      </c>
    </row>
    <row r="912" spans="1:18" s="5" customFormat="1" x14ac:dyDescent="0.25">
      <c r="A912" s="2">
        <v>2016</v>
      </c>
      <c r="B912" s="2">
        <v>2334</v>
      </c>
      <c r="C912" s="3" t="s">
        <v>11</v>
      </c>
      <c r="D912" s="4">
        <v>42829</v>
      </c>
      <c r="E912" s="2">
        <v>6541</v>
      </c>
      <c r="F912" s="3" t="s">
        <v>5</v>
      </c>
      <c r="G912" s="3" t="s">
        <v>1</v>
      </c>
      <c r="H912" s="3" t="s">
        <v>4</v>
      </c>
      <c r="I912" s="2">
        <v>1978</v>
      </c>
      <c r="J912" s="2">
        <v>300</v>
      </c>
      <c r="K912" s="2">
        <v>91</v>
      </c>
      <c r="L912" s="2">
        <v>0.7</v>
      </c>
      <c r="M912" s="1">
        <v>12.09</v>
      </c>
      <c r="N912" s="1">
        <v>2.7999999999999998E-4</v>
      </c>
      <c r="O912" s="1">
        <v>0.60499999999999998</v>
      </c>
      <c r="P912" s="1">
        <v>4.3999999999999999E-5</v>
      </c>
      <c r="Q912" s="1">
        <v>0.32545138845112398</v>
      </c>
      <c r="R912" s="1">
        <v>2.3866435267390799E-2</v>
      </c>
    </row>
    <row r="913" spans="1:18" s="5" customFormat="1" x14ac:dyDescent="0.25">
      <c r="A913" s="2">
        <v>2016</v>
      </c>
      <c r="B913" s="2">
        <v>2334</v>
      </c>
      <c r="C913" s="3" t="s">
        <v>11</v>
      </c>
      <c r="D913" s="4">
        <v>42829</v>
      </c>
      <c r="E913" s="2">
        <v>6542</v>
      </c>
      <c r="F913" s="3" t="s">
        <v>2</v>
      </c>
      <c r="G913" s="3" t="s">
        <v>1</v>
      </c>
      <c r="H913" s="3" t="s">
        <v>0</v>
      </c>
      <c r="I913" s="2">
        <v>2016</v>
      </c>
      <c r="J913" s="2">
        <v>300</v>
      </c>
      <c r="K913" s="2">
        <v>105</v>
      </c>
      <c r="L913" s="2">
        <v>0.7</v>
      </c>
      <c r="M913" s="1">
        <v>0.26</v>
      </c>
      <c r="N913" s="1">
        <v>3.9999999999999998E-6</v>
      </c>
      <c r="O913" s="1">
        <v>8.9999999999999993E-3</v>
      </c>
      <c r="P913" s="1">
        <v>3.9999999999999998E-7</v>
      </c>
      <c r="Q913" s="1">
        <v>6.4652774355107197E-3</v>
      </c>
      <c r="R913" s="1">
        <v>2.3333332011340701E-4</v>
      </c>
    </row>
    <row r="914" spans="1:18" s="5" customFormat="1" x14ac:dyDescent="0.25">
      <c r="A914" s="2">
        <v>2016</v>
      </c>
      <c r="B914" s="2">
        <v>2336</v>
      </c>
      <c r="C914" s="3" t="s">
        <v>25</v>
      </c>
      <c r="D914" s="4">
        <v>42746</v>
      </c>
      <c r="E914" s="2">
        <v>6720</v>
      </c>
      <c r="F914" s="3" t="s">
        <v>5</v>
      </c>
      <c r="G914" s="3" t="s">
        <v>1</v>
      </c>
      <c r="H914" s="3" t="s">
        <v>4</v>
      </c>
      <c r="I914" s="2">
        <v>1989</v>
      </c>
      <c r="J914" s="2">
        <v>850</v>
      </c>
      <c r="K914" s="2">
        <v>110</v>
      </c>
      <c r="L914" s="2">
        <v>0.7</v>
      </c>
      <c r="M914" s="1">
        <v>8.17</v>
      </c>
      <c r="N914" s="1">
        <v>1.9000000000000001E-4</v>
      </c>
      <c r="O914" s="1">
        <v>0.47899999999999998</v>
      </c>
      <c r="P914" s="1">
        <v>3.6100000000000003E-5</v>
      </c>
      <c r="Q914" s="1">
        <v>0.75391589302010198</v>
      </c>
      <c r="R914" s="1">
        <v>6.5810722954761397E-2</v>
      </c>
    </row>
    <row r="915" spans="1:18" s="5" customFormat="1" x14ac:dyDescent="0.25">
      <c r="A915" s="2">
        <v>2016</v>
      </c>
      <c r="B915" s="2">
        <v>2336</v>
      </c>
      <c r="C915" s="3" t="s">
        <v>25</v>
      </c>
      <c r="D915" s="4">
        <v>42746</v>
      </c>
      <c r="E915" s="2">
        <v>6721</v>
      </c>
      <c r="F915" s="3" t="s">
        <v>2</v>
      </c>
      <c r="G915" s="3" t="s">
        <v>1</v>
      </c>
      <c r="H915" s="3" t="s">
        <v>0</v>
      </c>
      <c r="I915" s="2">
        <v>2016</v>
      </c>
      <c r="J915" s="2">
        <v>850</v>
      </c>
      <c r="K915" s="2">
        <v>115</v>
      </c>
      <c r="L915" s="2">
        <v>0.7</v>
      </c>
      <c r="M915" s="1">
        <v>0.26</v>
      </c>
      <c r="N915" s="1">
        <v>3.9999999999999998E-6</v>
      </c>
      <c r="O915" s="1">
        <v>8.9999999999999993E-3</v>
      </c>
      <c r="P915" s="1">
        <v>3.9999999999999998E-7</v>
      </c>
      <c r="Q915" s="1">
        <v>2.0892552934007401E-2</v>
      </c>
      <c r="R915" s="1">
        <v>8.0704085359462995E-4</v>
      </c>
    </row>
    <row r="916" spans="1:18" s="5" customFormat="1" x14ac:dyDescent="0.25">
      <c r="A916" s="2">
        <v>2017</v>
      </c>
      <c r="B916" s="2">
        <v>2343</v>
      </c>
      <c r="C916" s="3" t="s">
        <v>25</v>
      </c>
      <c r="D916" s="4">
        <v>42898</v>
      </c>
      <c r="E916" s="2">
        <v>6754</v>
      </c>
      <c r="F916" s="3" t="s">
        <v>5</v>
      </c>
      <c r="G916" s="3" t="s">
        <v>1</v>
      </c>
      <c r="H916" s="3" t="s">
        <v>4</v>
      </c>
      <c r="I916" s="2">
        <v>1970</v>
      </c>
      <c r="J916" s="2">
        <v>700</v>
      </c>
      <c r="K916" s="2">
        <v>120</v>
      </c>
      <c r="L916" s="2">
        <v>0.7</v>
      </c>
      <c r="M916" s="1">
        <v>11.16</v>
      </c>
      <c r="N916" s="1">
        <v>2.5999999999999998E-4</v>
      </c>
      <c r="O916" s="1">
        <v>0.39600000000000002</v>
      </c>
      <c r="P916" s="1">
        <v>2.8799999999999999E-5</v>
      </c>
      <c r="Q916" s="1">
        <v>0.92555553045399797</v>
      </c>
      <c r="R916" s="1">
        <v>4.8066665086556298E-2</v>
      </c>
    </row>
    <row r="917" spans="1:18" s="5" customFormat="1" x14ac:dyDescent="0.25">
      <c r="A917" s="2">
        <v>2017</v>
      </c>
      <c r="B917" s="2">
        <v>2343</v>
      </c>
      <c r="C917" s="3" t="s">
        <v>25</v>
      </c>
      <c r="D917" s="4">
        <v>42898</v>
      </c>
      <c r="E917" s="2">
        <v>6755</v>
      </c>
      <c r="F917" s="3" t="s">
        <v>2</v>
      </c>
      <c r="G917" s="3" t="s">
        <v>1</v>
      </c>
      <c r="H917" s="3" t="s">
        <v>0</v>
      </c>
      <c r="I917" s="2">
        <v>2016</v>
      </c>
      <c r="J917" s="2">
        <v>700</v>
      </c>
      <c r="K917" s="2">
        <v>120</v>
      </c>
      <c r="L917" s="2">
        <v>0.7</v>
      </c>
      <c r="M917" s="1">
        <v>0.26</v>
      </c>
      <c r="N917" s="1">
        <v>3.9999999999999998E-6</v>
      </c>
      <c r="O917" s="1">
        <v>8.9999999999999993E-3</v>
      </c>
      <c r="P917" s="1">
        <v>3.9999999999999998E-7</v>
      </c>
      <c r="Q917" s="1">
        <v>1.77592583364077E-2</v>
      </c>
      <c r="R917" s="1">
        <v>6.7407403854385104E-4</v>
      </c>
    </row>
    <row r="918" spans="1:18" s="5" customFormat="1" x14ac:dyDescent="0.25">
      <c r="A918" s="2">
        <v>2015</v>
      </c>
      <c r="B918" s="2">
        <v>2350</v>
      </c>
      <c r="C918" s="3" t="s">
        <v>3</v>
      </c>
      <c r="D918" s="4">
        <v>42913</v>
      </c>
      <c r="E918" s="2">
        <v>6678</v>
      </c>
      <c r="F918" s="3" t="s">
        <v>5</v>
      </c>
      <c r="G918" s="3" t="s">
        <v>1</v>
      </c>
      <c r="H918" s="3" t="s">
        <v>4</v>
      </c>
      <c r="I918" s="2">
        <v>1992</v>
      </c>
      <c r="J918" s="2">
        <v>800</v>
      </c>
      <c r="K918" s="2">
        <v>97</v>
      </c>
      <c r="L918" s="2">
        <v>0.7</v>
      </c>
      <c r="M918" s="1">
        <v>8.17</v>
      </c>
      <c r="N918" s="1">
        <v>1.9000000000000001E-4</v>
      </c>
      <c r="O918" s="1">
        <v>0.47899999999999998</v>
      </c>
      <c r="P918" s="1">
        <v>3.6100000000000003E-5</v>
      </c>
      <c r="Q918" s="1">
        <v>0.62570987484876905</v>
      </c>
      <c r="R918" s="1">
        <v>5.46193807624544E-2</v>
      </c>
    </row>
    <row r="919" spans="1:18" s="5" customFormat="1" x14ac:dyDescent="0.25">
      <c r="A919" s="2">
        <v>2015</v>
      </c>
      <c r="B919" s="2">
        <v>2350</v>
      </c>
      <c r="C919" s="3" t="s">
        <v>3</v>
      </c>
      <c r="D919" s="4">
        <v>42913</v>
      </c>
      <c r="E919" s="2">
        <v>6679</v>
      </c>
      <c r="F919" s="3" t="s">
        <v>2</v>
      </c>
      <c r="G919" s="3" t="s">
        <v>1</v>
      </c>
      <c r="H919" s="3" t="s">
        <v>0</v>
      </c>
      <c r="I919" s="2">
        <v>2015</v>
      </c>
      <c r="J919" s="2">
        <v>800</v>
      </c>
      <c r="K919" s="2">
        <v>120</v>
      </c>
      <c r="L919" s="2">
        <v>0.7</v>
      </c>
      <c r="M919" s="1">
        <v>0.26</v>
      </c>
      <c r="N919" s="1">
        <v>3.9999999999999998E-6</v>
      </c>
      <c r="O919" s="1">
        <v>8.9999999999999993E-3</v>
      </c>
      <c r="P919" s="1">
        <v>3.9999999999999998E-7</v>
      </c>
      <c r="Q919" s="1">
        <v>2.0444443386859901E-2</v>
      </c>
      <c r="R919" s="1">
        <v>7.8518514450004798E-4</v>
      </c>
    </row>
    <row r="920" spans="1:18" s="5" customFormat="1" x14ac:dyDescent="0.25">
      <c r="A920" s="2">
        <v>2016</v>
      </c>
      <c r="B920" s="2">
        <v>2355</v>
      </c>
      <c r="C920" s="3" t="s">
        <v>16</v>
      </c>
      <c r="D920" s="4">
        <v>42817</v>
      </c>
      <c r="E920" s="2">
        <v>6326</v>
      </c>
      <c r="F920" s="3" t="s">
        <v>5</v>
      </c>
      <c r="G920" s="3" t="s">
        <v>1</v>
      </c>
      <c r="H920" s="3" t="s">
        <v>8</v>
      </c>
      <c r="I920" s="2">
        <v>1998</v>
      </c>
      <c r="J920" s="2">
        <v>1200</v>
      </c>
      <c r="K920" s="2">
        <v>114</v>
      </c>
      <c r="L920" s="2">
        <v>0.7</v>
      </c>
      <c r="M920" s="1">
        <v>6.54</v>
      </c>
      <c r="N920" s="1">
        <v>1.4999999999999999E-4</v>
      </c>
      <c r="O920" s="1">
        <v>0.30399999999999999</v>
      </c>
      <c r="P920" s="1">
        <v>2.2099999999999998E-5</v>
      </c>
      <c r="Q920" s="1">
        <v>0.88033332333923697</v>
      </c>
      <c r="R920" s="1">
        <v>6.0082219045304801E-2</v>
      </c>
    </row>
    <row r="921" spans="1:18" s="5" customFormat="1" x14ac:dyDescent="0.25">
      <c r="A921" s="2">
        <v>2016</v>
      </c>
      <c r="B921" s="2">
        <v>2355</v>
      </c>
      <c r="C921" s="3" t="s">
        <v>16</v>
      </c>
      <c r="D921" s="4">
        <v>42817</v>
      </c>
      <c r="E921" s="2">
        <v>6327</v>
      </c>
      <c r="F921" s="3" t="s">
        <v>2</v>
      </c>
      <c r="G921" s="3" t="s">
        <v>1</v>
      </c>
      <c r="H921" s="3" t="s">
        <v>0</v>
      </c>
      <c r="I921" s="2">
        <v>2016</v>
      </c>
      <c r="J921" s="2">
        <v>1200</v>
      </c>
      <c r="K921" s="2">
        <v>115</v>
      </c>
      <c r="L921" s="2">
        <v>0.7</v>
      </c>
      <c r="M921" s="1">
        <v>2.3199999999999998</v>
      </c>
      <c r="N921" s="1">
        <v>3.0000000000000001E-5</v>
      </c>
      <c r="O921" s="1">
        <v>0.112</v>
      </c>
      <c r="P921" s="1">
        <v>7.9999999999999996E-6</v>
      </c>
      <c r="Q921" s="1">
        <v>0.26620369157768498</v>
      </c>
      <c r="R921" s="1">
        <v>1.7037037102107602E-2</v>
      </c>
    </row>
    <row r="922" spans="1:18" s="5" customFormat="1" x14ac:dyDescent="0.25">
      <c r="A922" s="2">
        <v>2016</v>
      </c>
      <c r="B922" s="2">
        <v>2356</v>
      </c>
      <c r="C922" s="3" t="s">
        <v>16</v>
      </c>
      <c r="D922" s="4">
        <v>42817</v>
      </c>
      <c r="E922" s="2">
        <v>6328</v>
      </c>
      <c r="F922" s="3" t="s">
        <v>5</v>
      </c>
      <c r="G922" s="3" t="s">
        <v>1</v>
      </c>
      <c r="H922" s="3" t="s">
        <v>4</v>
      </c>
      <c r="I922" s="2">
        <v>1997</v>
      </c>
      <c r="J922" s="2">
        <v>1000</v>
      </c>
      <c r="K922" s="2">
        <v>68</v>
      </c>
      <c r="L922" s="2">
        <v>0.7</v>
      </c>
      <c r="M922" s="1">
        <v>8.17</v>
      </c>
      <c r="N922" s="1">
        <v>1.9000000000000001E-4</v>
      </c>
      <c r="O922" s="1">
        <v>0.47899999999999998</v>
      </c>
      <c r="P922" s="1">
        <v>3.6100000000000003E-5</v>
      </c>
      <c r="Q922" s="1">
        <v>0.54830246765098301</v>
      </c>
      <c r="R922" s="1">
        <v>4.7862343967099201E-2</v>
      </c>
    </row>
    <row r="923" spans="1:18" s="5" customFormat="1" x14ac:dyDescent="0.25">
      <c r="A923" s="2">
        <v>2016</v>
      </c>
      <c r="B923" s="2">
        <v>2356</v>
      </c>
      <c r="C923" s="3" t="s">
        <v>16</v>
      </c>
      <c r="D923" s="4">
        <v>42817</v>
      </c>
      <c r="E923" s="2">
        <v>6329</v>
      </c>
      <c r="F923" s="3" t="s">
        <v>2</v>
      </c>
      <c r="G923" s="3" t="s">
        <v>1</v>
      </c>
      <c r="H923" s="3" t="s">
        <v>0</v>
      </c>
      <c r="I923" s="2">
        <v>2016</v>
      </c>
      <c r="J923" s="2">
        <v>1000</v>
      </c>
      <c r="K923" s="2">
        <v>55</v>
      </c>
      <c r="L923" s="2">
        <v>0.7</v>
      </c>
      <c r="M923" s="1">
        <v>2.74</v>
      </c>
      <c r="N923" s="1">
        <v>3.6000000000000001E-5</v>
      </c>
      <c r="O923" s="1">
        <v>8.9999999999999993E-3</v>
      </c>
      <c r="P923" s="1">
        <v>8.9999999999999996E-7</v>
      </c>
      <c r="Q923" s="1">
        <v>0.123919751650996</v>
      </c>
      <c r="R923" s="1">
        <v>5.72916635161255E-4</v>
      </c>
    </row>
    <row r="924" spans="1:18" s="5" customFormat="1" x14ac:dyDescent="0.25">
      <c r="A924" s="2">
        <v>2016</v>
      </c>
      <c r="B924" s="2">
        <v>2357</v>
      </c>
      <c r="C924" s="3" t="s">
        <v>16</v>
      </c>
      <c r="D924" s="4">
        <v>42781</v>
      </c>
      <c r="E924" s="2">
        <v>6272</v>
      </c>
      <c r="F924" s="3" t="s">
        <v>5</v>
      </c>
      <c r="G924" s="3" t="s">
        <v>1</v>
      </c>
      <c r="H924" s="3" t="s">
        <v>8</v>
      </c>
      <c r="I924" s="2">
        <v>1998</v>
      </c>
      <c r="J924" s="2">
        <v>1000</v>
      </c>
      <c r="K924" s="2">
        <v>99</v>
      </c>
      <c r="L924" s="2">
        <v>0.7</v>
      </c>
      <c r="M924" s="1">
        <v>6.54</v>
      </c>
      <c r="N924" s="1">
        <v>1.4999999999999999E-4</v>
      </c>
      <c r="O924" s="1">
        <v>0.55200000000000005</v>
      </c>
      <c r="P924" s="1">
        <v>4.0200000000000001E-5</v>
      </c>
      <c r="Q924" s="1">
        <v>0.63708332610076401</v>
      </c>
      <c r="R924" s="1">
        <v>7.9016664734406605E-2</v>
      </c>
    </row>
    <row r="925" spans="1:18" s="5" customFormat="1" x14ac:dyDescent="0.25">
      <c r="A925" s="2">
        <v>2016</v>
      </c>
      <c r="B925" s="2">
        <v>2357</v>
      </c>
      <c r="C925" s="3" t="s">
        <v>16</v>
      </c>
      <c r="D925" s="4">
        <v>42781</v>
      </c>
      <c r="E925" s="2">
        <v>6769</v>
      </c>
      <c r="F925" s="3" t="s">
        <v>2</v>
      </c>
      <c r="G925" s="3" t="s">
        <v>1</v>
      </c>
      <c r="H925" s="3" t="s">
        <v>0</v>
      </c>
      <c r="I925" s="2">
        <v>2016</v>
      </c>
      <c r="J925" s="2">
        <v>1000</v>
      </c>
      <c r="K925" s="2">
        <v>115</v>
      </c>
      <c r="L925" s="2">
        <v>0.7</v>
      </c>
      <c r="M925" s="1">
        <v>2.3199999999999998</v>
      </c>
      <c r="N925" s="1">
        <v>3.0000000000000001E-5</v>
      </c>
      <c r="O925" s="1">
        <v>0.112</v>
      </c>
      <c r="P925" s="1">
        <v>7.9999999999999996E-6</v>
      </c>
      <c r="Q925" s="1">
        <v>0.21917437272361701</v>
      </c>
      <c r="R925" s="1">
        <v>1.34876543890945E-2</v>
      </c>
    </row>
    <row r="926" spans="1:18" s="5" customFormat="1" x14ac:dyDescent="0.25">
      <c r="A926" s="2">
        <v>2016</v>
      </c>
      <c r="B926" s="2">
        <v>2358</v>
      </c>
      <c r="C926" s="3" t="s">
        <v>16</v>
      </c>
      <c r="D926" s="4">
        <v>42817</v>
      </c>
      <c r="E926" s="2">
        <v>6270</v>
      </c>
      <c r="F926" s="3" t="s">
        <v>5</v>
      </c>
      <c r="G926" s="3" t="s">
        <v>1</v>
      </c>
      <c r="H926" s="3" t="s">
        <v>4</v>
      </c>
      <c r="I926" s="2">
        <v>1995</v>
      </c>
      <c r="J926" s="2">
        <v>900</v>
      </c>
      <c r="K926" s="2">
        <v>102</v>
      </c>
      <c r="L926" s="2">
        <v>0.7</v>
      </c>
      <c r="M926" s="1">
        <v>8.17</v>
      </c>
      <c r="N926" s="1">
        <v>1.9000000000000001E-4</v>
      </c>
      <c r="O926" s="1">
        <v>0.47899999999999998</v>
      </c>
      <c r="P926" s="1">
        <v>3.6100000000000003E-5</v>
      </c>
      <c r="Q926" s="1">
        <v>0.74020833132882802</v>
      </c>
      <c r="R926" s="1">
        <v>6.4614164355583995E-2</v>
      </c>
    </row>
    <row r="927" spans="1:18" s="5" customFormat="1" x14ac:dyDescent="0.25">
      <c r="A927" s="2">
        <v>2016</v>
      </c>
      <c r="B927" s="2">
        <v>2358</v>
      </c>
      <c r="C927" s="3" t="s">
        <v>16</v>
      </c>
      <c r="D927" s="4">
        <v>42817</v>
      </c>
      <c r="E927" s="2">
        <v>6271</v>
      </c>
      <c r="F927" s="3" t="s">
        <v>2</v>
      </c>
      <c r="G927" s="3" t="s">
        <v>1</v>
      </c>
      <c r="H927" s="3" t="s">
        <v>0</v>
      </c>
      <c r="I927" s="2">
        <v>2016</v>
      </c>
      <c r="J927" s="2">
        <v>900</v>
      </c>
      <c r="K927" s="2">
        <v>115</v>
      </c>
      <c r="L927" s="2">
        <v>0.7</v>
      </c>
      <c r="M927" s="1">
        <v>2.3199999999999998</v>
      </c>
      <c r="N927" s="1">
        <v>3.0000000000000001E-5</v>
      </c>
      <c r="O927" s="1">
        <v>0.112</v>
      </c>
      <c r="P927" s="1">
        <v>7.9999999999999996E-6</v>
      </c>
      <c r="Q927" s="1">
        <v>0.19605901883525101</v>
      </c>
      <c r="R927" s="1">
        <v>1.1819444511987199E-2</v>
      </c>
    </row>
    <row r="928" spans="1:18" s="5" customFormat="1" x14ac:dyDescent="0.25">
      <c r="A928" s="2">
        <v>2017</v>
      </c>
      <c r="B928" s="2">
        <v>2359</v>
      </c>
      <c r="C928" s="3" t="s">
        <v>16</v>
      </c>
      <c r="D928" s="4">
        <v>42808</v>
      </c>
      <c r="E928" s="2">
        <v>6304</v>
      </c>
      <c r="F928" s="3" t="s">
        <v>5</v>
      </c>
      <c r="G928" s="3" t="s">
        <v>1</v>
      </c>
      <c r="H928" s="3" t="s">
        <v>4</v>
      </c>
      <c r="I928" s="2">
        <v>1978</v>
      </c>
      <c r="J928" s="2">
        <v>600</v>
      </c>
      <c r="K928" s="2">
        <v>84</v>
      </c>
      <c r="L928" s="2">
        <v>0.7</v>
      </c>
      <c r="M928" s="1">
        <v>12.09</v>
      </c>
      <c r="N928" s="1">
        <v>2.7999999999999998E-4</v>
      </c>
      <c r="O928" s="1">
        <v>0.60499999999999998</v>
      </c>
      <c r="P928" s="1">
        <v>4.3999999999999999E-5</v>
      </c>
      <c r="Q928" s="1">
        <v>0.60083333252515203</v>
      </c>
      <c r="R928" s="1">
        <v>4.4061111262875298E-2</v>
      </c>
    </row>
    <row r="929" spans="1:18" s="5" customFormat="1" x14ac:dyDescent="0.25">
      <c r="A929" s="2">
        <v>2017</v>
      </c>
      <c r="B929" s="2">
        <v>2359</v>
      </c>
      <c r="C929" s="3" t="s">
        <v>16</v>
      </c>
      <c r="D929" s="4">
        <v>42808</v>
      </c>
      <c r="E929" s="2">
        <v>6305</v>
      </c>
      <c r="F929" s="3" t="s">
        <v>2</v>
      </c>
      <c r="G929" s="3" t="s">
        <v>1</v>
      </c>
      <c r="H929" s="3" t="s">
        <v>0</v>
      </c>
      <c r="I929" s="2">
        <v>2015</v>
      </c>
      <c r="J929" s="2">
        <v>600</v>
      </c>
      <c r="K929" s="2">
        <v>105</v>
      </c>
      <c r="L929" s="2">
        <v>0.7</v>
      </c>
      <c r="M929" s="1">
        <v>0.26</v>
      </c>
      <c r="N929" s="1">
        <v>3.9999999999999998E-6</v>
      </c>
      <c r="O929" s="1">
        <v>8.9999999999999993E-3</v>
      </c>
      <c r="P929" s="1">
        <v>3.9999999999999998E-7</v>
      </c>
      <c r="Q929" s="1">
        <v>1.32222215319847E-2</v>
      </c>
      <c r="R929" s="1">
        <v>4.9583330673761902E-4</v>
      </c>
    </row>
    <row r="930" spans="1:18" s="5" customFormat="1" x14ac:dyDescent="0.25">
      <c r="A930" s="2">
        <v>2016</v>
      </c>
      <c r="B930" s="2">
        <v>2360</v>
      </c>
      <c r="C930" s="3" t="s">
        <v>16</v>
      </c>
      <c r="D930" s="4">
        <v>42781</v>
      </c>
      <c r="E930" s="2">
        <v>6306</v>
      </c>
      <c r="F930" s="3" t="s">
        <v>5</v>
      </c>
      <c r="G930" s="3" t="s">
        <v>1</v>
      </c>
      <c r="H930" s="3" t="s">
        <v>4</v>
      </c>
      <c r="I930" s="2">
        <v>1995</v>
      </c>
      <c r="J930" s="2">
        <v>250</v>
      </c>
      <c r="K930" s="2">
        <v>73</v>
      </c>
      <c r="L930" s="2">
        <v>0.7</v>
      </c>
      <c r="M930" s="1">
        <v>8.17</v>
      </c>
      <c r="N930" s="1">
        <v>1.9000000000000001E-4</v>
      </c>
      <c r="O930" s="1">
        <v>0.47899999999999998</v>
      </c>
      <c r="P930" s="1">
        <v>3.6100000000000003E-5</v>
      </c>
      <c r="Q930" s="1">
        <v>0.13243923548967601</v>
      </c>
      <c r="R930" s="1">
        <v>1.0049469233938201E-2</v>
      </c>
    </row>
    <row r="931" spans="1:18" s="5" customFormat="1" x14ac:dyDescent="0.25">
      <c r="A931" s="2">
        <v>2016</v>
      </c>
      <c r="B931" s="2">
        <v>2360</v>
      </c>
      <c r="C931" s="3" t="s">
        <v>16</v>
      </c>
      <c r="D931" s="4">
        <v>42781</v>
      </c>
      <c r="E931" s="2">
        <v>6307</v>
      </c>
      <c r="F931" s="3" t="s">
        <v>2</v>
      </c>
      <c r="G931" s="3" t="s">
        <v>1</v>
      </c>
      <c r="H931" s="3" t="s">
        <v>0</v>
      </c>
      <c r="I931" s="2">
        <v>2015</v>
      </c>
      <c r="J931" s="2">
        <v>250</v>
      </c>
      <c r="K931" s="2">
        <v>90</v>
      </c>
      <c r="L931" s="2">
        <v>0.7</v>
      </c>
      <c r="M931" s="1">
        <v>0.26</v>
      </c>
      <c r="N931" s="1">
        <v>3.4999999999999999E-6</v>
      </c>
      <c r="O931" s="1">
        <v>8.9999999999999993E-3</v>
      </c>
      <c r="P931" s="1">
        <v>8.9999999999999996E-7</v>
      </c>
      <c r="Q931" s="1">
        <v>4.5898435073087902E-3</v>
      </c>
      <c r="R931" s="1">
        <v>1.75781239737501E-4</v>
      </c>
    </row>
    <row r="932" spans="1:18" s="5" customFormat="1" x14ac:dyDescent="0.25">
      <c r="A932" s="2">
        <v>2016</v>
      </c>
      <c r="B932" s="2">
        <v>2361</v>
      </c>
      <c r="C932" s="3" t="s">
        <v>16</v>
      </c>
      <c r="D932" s="4">
        <v>42815</v>
      </c>
      <c r="E932" s="2">
        <v>6319</v>
      </c>
      <c r="F932" s="3" t="s">
        <v>5</v>
      </c>
      <c r="G932" s="3" t="s">
        <v>1</v>
      </c>
      <c r="H932" s="3" t="s">
        <v>8</v>
      </c>
      <c r="I932" s="2">
        <v>1998</v>
      </c>
      <c r="J932" s="2">
        <v>1000</v>
      </c>
      <c r="K932" s="2">
        <v>114</v>
      </c>
      <c r="L932" s="2">
        <v>0.7</v>
      </c>
      <c r="M932" s="1">
        <v>6.54</v>
      </c>
      <c r="N932" s="1">
        <v>1.4999999999999999E-4</v>
      </c>
      <c r="O932" s="1">
        <v>0.30399999999999999</v>
      </c>
      <c r="P932" s="1">
        <v>2.2099999999999998E-5</v>
      </c>
      <c r="Q932" s="1">
        <v>0.73361110278269703</v>
      </c>
      <c r="R932" s="1">
        <v>5.00685158710873E-2</v>
      </c>
    </row>
    <row r="933" spans="1:18" s="5" customFormat="1" x14ac:dyDescent="0.25">
      <c r="A933" s="2">
        <v>2016</v>
      </c>
      <c r="B933" s="2">
        <v>2361</v>
      </c>
      <c r="C933" s="3" t="s">
        <v>16</v>
      </c>
      <c r="D933" s="4">
        <v>42815</v>
      </c>
      <c r="E933" s="2">
        <v>6320</v>
      </c>
      <c r="F933" s="3" t="s">
        <v>2</v>
      </c>
      <c r="G933" s="3" t="s">
        <v>1</v>
      </c>
      <c r="H933" s="3" t="s">
        <v>28</v>
      </c>
      <c r="I933" s="2">
        <v>2015</v>
      </c>
      <c r="J933" s="2">
        <v>1000</v>
      </c>
      <c r="K933" s="2">
        <v>125</v>
      </c>
      <c r="L933" s="2">
        <v>0.7</v>
      </c>
      <c r="M933" s="1">
        <v>2.15</v>
      </c>
      <c r="N933" s="1">
        <v>2.6999999999999999E-5</v>
      </c>
      <c r="O933" s="1">
        <v>8.9999999999999993E-3</v>
      </c>
      <c r="P933" s="1">
        <v>3.9999999999999998E-7</v>
      </c>
      <c r="Q933" s="1">
        <v>0.220389665960812</v>
      </c>
      <c r="R933" s="1">
        <v>1.06095673694185E-3</v>
      </c>
    </row>
    <row r="934" spans="1:18" s="5" customFormat="1" x14ac:dyDescent="0.25">
      <c r="A934" s="2">
        <v>2017</v>
      </c>
      <c r="B934" s="2">
        <v>2362</v>
      </c>
      <c r="C934" s="3" t="s">
        <v>16</v>
      </c>
      <c r="D934" s="4">
        <v>42845</v>
      </c>
      <c r="E934" s="2">
        <v>6321</v>
      </c>
      <c r="F934" s="3" t="s">
        <v>5</v>
      </c>
      <c r="G934" s="3" t="s">
        <v>1</v>
      </c>
      <c r="H934" s="3" t="s">
        <v>4</v>
      </c>
      <c r="I934" s="2">
        <v>1972</v>
      </c>
      <c r="J934" s="2">
        <v>400</v>
      </c>
      <c r="K934" s="2">
        <v>55</v>
      </c>
      <c r="L934" s="2">
        <v>0.7</v>
      </c>
      <c r="M934" s="1">
        <v>12.09</v>
      </c>
      <c r="N934" s="1">
        <v>2.7999999999999998E-4</v>
      </c>
      <c r="O934" s="1">
        <v>0.60499999999999998</v>
      </c>
      <c r="P934" s="1">
        <v>4.3999999999999999E-5</v>
      </c>
      <c r="Q934" s="1">
        <v>0.26226851816574098</v>
      </c>
      <c r="R934" s="1">
        <v>1.92330247576043E-2</v>
      </c>
    </row>
    <row r="935" spans="1:18" s="5" customFormat="1" x14ac:dyDescent="0.25">
      <c r="A935" s="2">
        <v>2017</v>
      </c>
      <c r="B935" s="2">
        <v>2362</v>
      </c>
      <c r="C935" s="3" t="s">
        <v>16</v>
      </c>
      <c r="D935" s="4">
        <v>42845</v>
      </c>
      <c r="E935" s="2">
        <v>6770</v>
      </c>
      <c r="F935" s="3" t="s">
        <v>2</v>
      </c>
      <c r="G935" s="3" t="s">
        <v>1</v>
      </c>
      <c r="H935" s="3" t="s">
        <v>0</v>
      </c>
      <c r="I935" s="2">
        <v>2016</v>
      </c>
      <c r="J935" s="2">
        <v>400</v>
      </c>
      <c r="K935" s="2">
        <v>65</v>
      </c>
      <c r="L935" s="2">
        <v>0.7</v>
      </c>
      <c r="M935" s="1">
        <v>2.74</v>
      </c>
      <c r="N935" s="1">
        <v>3.6000000000000001E-5</v>
      </c>
      <c r="O935" s="1">
        <v>8.9999999999999993E-3</v>
      </c>
      <c r="P935" s="1">
        <v>8.9999999999999996E-7</v>
      </c>
      <c r="Q935" s="1">
        <v>5.6413579528610799E-2</v>
      </c>
      <c r="R935" s="1">
        <v>2.1666665420086301E-4</v>
      </c>
    </row>
    <row r="936" spans="1:18" s="5" customFormat="1" x14ac:dyDescent="0.25">
      <c r="A936" s="2">
        <v>2017</v>
      </c>
      <c r="B936" s="2">
        <v>2363</v>
      </c>
      <c r="C936" s="3" t="s">
        <v>16</v>
      </c>
      <c r="D936" s="4">
        <v>42810</v>
      </c>
      <c r="E936" s="2">
        <v>6322</v>
      </c>
      <c r="F936" s="3" t="s">
        <v>5</v>
      </c>
      <c r="G936" s="3" t="s">
        <v>1</v>
      </c>
      <c r="H936" s="3" t="s">
        <v>8</v>
      </c>
      <c r="I936" s="2">
        <v>1998</v>
      </c>
      <c r="J936" s="2">
        <v>700</v>
      </c>
      <c r="K936" s="2">
        <v>104</v>
      </c>
      <c r="L936" s="2">
        <v>0.7</v>
      </c>
      <c r="M936" s="1">
        <v>6.54</v>
      </c>
      <c r="N936" s="1">
        <v>1.4999999999999999E-4</v>
      </c>
      <c r="O936" s="1">
        <v>0.30399999999999999</v>
      </c>
      <c r="P936" s="1">
        <v>2.2099999999999998E-5</v>
      </c>
      <c r="Q936" s="1">
        <v>0.46848147616298602</v>
      </c>
      <c r="R936" s="1">
        <v>3.1973578556273301E-2</v>
      </c>
    </row>
    <row r="937" spans="1:18" s="5" customFormat="1" x14ac:dyDescent="0.25">
      <c r="A937" s="2">
        <v>2017</v>
      </c>
      <c r="B937" s="2">
        <v>2363</v>
      </c>
      <c r="C937" s="3" t="s">
        <v>16</v>
      </c>
      <c r="D937" s="4">
        <v>42810</v>
      </c>
      <c r="E937" s="2">
        <v>6323</v>
      </c>
      <c r="F937" s="3" t="s">
        <v>2</v>
      </c>
      <c r="G937" s="3" t="s">
        <v>1</v>
      </c>
      <c r="H937" s="3" t="s">
        <v>0</v>
      </c>
      <c r="I937" s="2">
        <v>2016</v>
      </c>
      <c r="J937" s="2">
        <v>700</v>
      </c>
      <c r="K937" s="2">
        <v>115</v>
      </c>
      <c r="L937" s="2">
        <v>0.7</v>
      </c>
      <c r="M937" s="1">
        <v>0.26</v>
      </c>
      <c r="N937" s="1">
        <v>3.9999999999999998E-6</v>
      </c>
      <c r="O937" s="1">
        <v>8.9999999999999993E-3</v>
      </c>
      <c r="P937" s="1">
        <v>3.9999999999999998E-7</v>
      </c>
      <c r="Q937" s="1">
        <v>1.7019289239057302E-2</v>
      </c>
      <c r="R937" s="1">
        <v>6.4598762027118998E-4</v>
      </c>
    </row>
    <row r="938" spans="1:18" s="5" customFormat="1" x14ac:dyDescent="0.25">
      <c r="A938" s="2">
        <v>2016</v>
      </c>
      <c r="B938" s="2">
        <v>2364</v>
      </c>
      <c r="C938" s="3" t="s">
        <v>16</v>
      </c>
      <c r="D938" s="4">
        <v>42817</v>
      </c>
      <c r="E938" s="2">
        <v>6324</v>
      </c>
      <c r="F938" s="3" t="s">
        <v>5</v>
      </c>
      <c r="G938" s="3" t="s">
        <v>1</v>
      </c>
      <c r="H938" s="3" t="s">
        <v>4</v>
      </c>
      <c r="I938" s="2">
        <v>1995</v>
      </c>
      <c r="J938" s="2">
        <v>1000</v>
      </c>
      <c r="K938" s="2">
        <v>102</v>
      </c>
      <c r="L938" s="2">
        <v>0.7</v>
      </c>
      <c r="M938" s="1">
        <v>8.17</v>
      </c>
      <c r="N938" s="1">
        <v>1.9000000000000001E-4</v>
      </c>
      <c r="O938" s="1">
        <v>0.47899999999999998</v>
      </c>
      <c r="P938" s="1">
        <v>3.6100000000000003E-5</v>
      </c>
      <c r="Q938" s="1">
        <v>0.82245370147647501</v>
      </c>
      <c r="R938" s="1">
        <v>7.1793515950648798E-2</v>
      </c>
    </row>
    <row r="939" spans="1:18" s="5" customFormat="1" x14ac:dyDescent="0.25">
      <c r="A939" s="2">
        <v>2016</v>
      </c>
      <c r="B939" s="2">
        <v>2364</v>
      </c>
      <c r="C939" s="3" t="s">
        <v>16</v>
      </c>
      <c r="D939" s="4">
        <v>42817</v>
      </c>
      <c r="E939" s="2">
        <v>6325</v>
      </c>
      <c r="F939" s="3" t="s">
        <v>2</v>
      </c>
      <c r="G939" s="3" t="s">
        <v>1</v>
      </c>
      <c r="H939" s="3" t="s">
        <v>0</v>
      </c>
      <c r="I939" s="2">
        <v>2015</v>
      </c>
      <c r="J939" s="2">
        <v>1000</v>
      </c>
      <c r="K939" s="2">
        <v>115</v>
      </c>
      <c r="L939" s="2">
        <v>0.7</v>
      </c>
      <c r="M939" s="1">
        <v>2.3199999999999998</v>
      </c>
      <c r="N939" s="1">
        <v>3.0000000000000001E-5</v>
      </c>
      <c r="O939" s="1">
        <v>0.112</v>
      </c>
      <c r="P939" s="1">
        <v>7.9999999999999996E-6</v>
      </c>
      <c r="Q939" s="1">
        <v>0.21917437272361701</v>
      </c>
      <c r="R939" s="1">
        <v>1.34876543890945E-2</v>
      </c>
    </row>
    <row r="940" spans="1:18" s="5" customFormat="1" x14ac:dyDescent="0.25">
      <c r="A940" s="2">
        <v>2016</v>
      </c>
      <c r="B940" s="2">
        <v>2371</v>
      </c>
      <c r="C940" s="3" t="s">
        <v>11</v>
      </c>
      <c r="D940" s="4">
        <v>42741</v>
      </c>
      <c r="E940" s="2">
        <v>6537</v>
      </c>
      <c r="F940" s="3" t="s">
        <v>5</v>
      </c>
      <c r="G940" s="3" t="s">
        <v>1</v>
      </c>
      <c r="H940" s="3" t="s">
        <v>4</v>
      </c>
      <c r="I940" s="2">
        <v>1991</v>
      </c>
      <c r="J940" s="2">
        <v>750</v>
      </c>
      <c r="K940" s="2">
        <v>88</v>
      </c>
      <c r="L940" s="2">
        <v>0.7</v>
      </c>
      <c r="M940" s="1">
        <v>8.17</v>
      </c>
      <c r="N940" s="1">
        <v>1.9000000000000001E-4</v>
      </c>
      <c r="O940" s="1">
        <v>0.47899999999999998</v>
      </c>
      <c r="P940" s="1">
        <v>3.6100000000000003E-5</v>
      </c>
      <c r="Q940" s="1">
        <v>0.53217592448477802</v>
      </c>
      <c r="R940" s="1">
        <v>4.6454627968066903E-2</v>
      </c>
    </row>
    <row r="941" spans="1:18" s="5" customFormat="1" x14ac:dyDescent="0.25">
      <c r="A941" s="2">
        <v>2016</v>
      </c>
      <c r="B941" s="2">
        <v>2371</v>
      </c>
      <c r="C941" s="3" t="s">
        <v>11</v>
      </c>
      <c r="D941" s="4">
        <v>42741</v>
      </c>
      <c r="E941" s="2">
        <v>6538</v>
      </c>
      <c r="F941" s="3" t="s">
        <v>2</v>
      </c>
      <c r="G941" s="3" t="s">
        <v>1</v>
      </c>
      <c r="H941" s="3" t="s">
        <v>0</v>
      </c>
      <c r="I941" s="2">
        <v>2015</v>
      </c>
      <c r="J941" s="2">
        <v>750</v>
      </c>
      <c r="K941" s="2">
        <v>110</v>
      </c>
      <c r="L941" s="2">
        <v>0.7</v>
      </c>
      <c r="M941" s="1">
        <v>0.26</v>
      </c>
      <c r="N941" s="1">
        <v>3.9999999999999998E-6</v>
      </c>
      <c r="O941" s="1">
        <v>8.9999999999999993E-3</v>
      </c>
      <c r="P941" s="1">
        <v>3.9999999999999998E-7</v>
      </c>
      <c r="Q941" s="1">
        <v>1.7505786129420099E-2</v>
      </c>
      <c r="R941" s="1">
        <v>6.6840274284800502E-4</v>
      </c>
    </row>
    <row r="942" spans="1:18" s="5" customFormat="1" x14ac:dyDescent="0.25">
      <c r="A942" s="2">
        <v>2017</v>
      </c>
      <c r="B942" s="2">
        <v>2372</v>
      </c>
      <c r="C942" s="3" t="s">
        <v>10</v>
      </c>
      <c r="D942" s="4">
        <v>42962</v>
      </c>
      <c r="E942" s="2">
        <v>6793</v>
      </c>
      <c r="F942" s="3" t="s">
        <v>5</v>
      </c>
      <c r="G942" s="3" t="s">
        <v>1</v>
      </c>
      <c r="H942" s="3" t="s">
        <v>4</v>
      </c>
      <c r="I942" s="2">
        <v>1980</v>
      </c>
      <c r="J942" s="2">
        <v>275</v>
      </c>
      <c r="K942" s="2">
        <v>30</v>
      </c>
      <c r="L942" s="2">
        <v>0.7</v>
      </c>
      <c r="M942" s="1">
        <v>6.51</v>
      </c>
      <c r="N942" s="1">
        <v>9.7999999999999997E-5</v>
      </c>
      <c r="O942" s="1">
        <v>0.54700000000000004</v>
      </c>
      <c r="P942" s="1">
        <v>4.2400000000000001E-5</v>
      </c>
      <c r="Q942" s="1">
        <v>4.8646354559707401E-2</v>
      </c>
      <c r="R942" s="1">
        <v>6.5994905026253497E-3</v>
      </c>
    </row>
    <row r="943" spans="1:18" s="5" customFormat="1" x14ac:dyDescent="0.25">
      <c r="A943" s="2">
        <v>2017</v>
      </c>
      <c r="B943" s="2">
        <v>2372</v>
      </c>
      <c r="C943" s="3" t="s">
        <v>10</v>
      </c>
      <c r="D943" s="4">
        <v>42962</v>
      </c>
      <c r="E943" s="2">
        <v>6794</v>
      </c>
      <c r="F943" s="3" t="s">
        <v>2</v>
      </c>
      <c r="G943" s="3" t="s">
        <v>1</v>
      </c>
      <c r="H943" s="3" t="s">
        <v>0</v>
      </c>
      <c r="I943" s="2">
        <v>2017</v>
      </c>
      <c r="J943" s="2">
        <v>275</v>
      </c>
      <c r="K943" s="2">
        <v>34</v>
      </c>
      <c r="L943" s="2">
        <v>0.7</v>
      </c>
      <c r="M943" s="1">
        <v>2.75</v>
      </c>
      <c r="N943" s="1">
        <v>5.7000000000000003E-5</v>
      </c>
      <c r="O943" s="1">
        <v>8.9999999999999993E-3</v>
      </c>
      <c r="P943" s="1">
        <v>9.9999999999999995E-7</v>
      </c>
      <c r="Q943" s="1">
        <v>2.0405328560082099E-2</v>
      </c>
      <c r="R943" s="1">
        <v>7.48504974483505E-5</v>
      </c>
    </row>
    <row r="944" spans="1:18" s="5" customFormat="1" x14ac:dyDescent="0.25">
      <c r="A944" s="2">
        <v>2016</v>
      </c>
      <c r="B944" s="2">
        <v>2373</v>
      </c>
      <c r="C944" s="3" t="s">
        <v>10</v>
      </c>
      <c r="D944" s="4">
        <v>42893</v>
      </c>
      <c r="E944" s="2">
        <v>6790</v>
      </c>
      <c r="F944" s="3" t="s">
        <v>5</v>
      </c>
      <c r="G944" s="3" t="s">
        <v>1</v>
      </c>
      <c r="H944" s="3" t="s">
        <v>4</v>
      </c>
      <c r="I944" s="2">
        <v>1961</v>
      </c>
      <c r="J944" s="2">
        <v>2000</v>
      </c>
      <c r="K944" s="2">
        <v>62</v>
      </c>
      <c r="L944" s="2">
        <v>0.7</v>
      </c>
      <c r="M944" s="1">
        <v>12.09</v>
      </c>
      <c r="N944" s="1">
        <v>2.7999999999999998E-4</v>
      </c>
      <c r="O944" s="1">
        <v>0.60499999999999998</v>
      </c>
      <c r="P944" s="1">
        <v>4.3999999999999999E-5</v>
      </c>
      <c r="Q944" s="1">
        <v>1.47824073875236</v>
      </c>
      <c r="R944" s="1">
        <v>0.108404321361042</v>
      </c>
    </row>
    <row r="945" spans="1:18" s="5" customFormat="1" x14ac:dyDescent="0.25">
      <c r="A945" s="2">
        <v>2016</v>
      </c>
      <c r="B945" s="2">
        <v>2373</v>
      </c>
      <c r="C945" s="3" t="s">
        <v>10</v>
      </c>
      <c r="D945" s="4">
        <v>42893</v>
      </c>
      <c r="E945" s="2">
        <v>6791</v>
      </c>
      <c r="F945" s="3" t="s">
        <v>2</v>
      </c>
      <c r="G945" s="3" t="s">
        <v>1</v>
      </c>
      <c r="H945" s="3" t="s">
        <v>0</v>
      </c>
      <c r="I945" s="2">
        <v>2016</v>
      </c>
      <c r="J945" s="2">
        <v>2000</v>
      </c>
      <c r="K945" s="2">
        <v>74</v>
      </c>
      <c r="L945" s="2">
        <v>0.7</v>
      </c>
      <c r="M945" s="1">
        <v>2.74</v>
      </c>
      <c r="N945" s="1">
        <v>3.6000000000000001E-5</v>
      </c>
      <c r="O945" s="1">
        <v>8.9999999999999993E-3</v>
      </c>
      <c r="P945" s="1">
        <v>8.9999999999999996E-7</v>
      </c>
      <c r="Q945" s="1">
        <v>0.35401234219342598</v>
      </c>
      <c r="R945" s="1">
        <v>2.0555554477456801E-3</v>
      </c>
    </row>
    <row r="946" spans="1:18" s="5" customFormat="1" x14ac:dyDescent="0.25">
      <c r="A946" s="2">
        <v>2016</v>
      </c>
      <c r="B946" s="2">
        <v>2374</v>
      </c>
      <c r="C946" s="3" t="s">
        <v>10</v>
      </c>
      <c r="D946" s="4">
        <v>42888</v>
      </c>
      <c r="E946" s="2">
        <v>6788</v>
      </c>
      <c r="F946" s="3" t="s">
        <v>5</v>
      </c>
      <c r="G946" s="3" t="s">
        <v>1</v>
      </c>
      <c r="H946" s="3" t="s">
        <v>4</v>
      </c>
      <c r="I946" s="2">
        <v>1969</v>
      </c>
      <c r="J946" s="2">
        <v>200</v>
      </c>
      <c r="K946" s="2">
        <v>110</v>
      </c>
      <c r="L946" s="2">
        <v>0.7</v>
      </c>
      <c r="M946" s="1">
        <v>12.09</v>
      </c>
      <c r="N946" s="1">
        <v>2.7999999999999998E-4</v>
      </c>
      <c r="O946" s="1">
        <v>0.60499999999999998</v>
      </c>
      <c r="P946" s="1">
        <v>4.3999999999999999E-5</v>
      </c>
      <c r="Q946" s="1">
        <v>0.25466357982052701</v>
      </c>
      <c r="R946" s="1">
        <v>1.80379630402271E-2</v>
      </c>
    </row>
    <row r="947" spans="1:18" s="5" customFormat="1" x14ac:dyDescent="0.25">
      <c r="A947" s="2">
        <v>2016</v>
      </c>
      <c r="B947" s="2">
        <v>2374</v>
      </c>
      <c r="C947" s="3" t="s">
        <v>10</v>
      </c>
      <c r="D947" s="4">
        <v>42888</v>
      </c>
      <c r="E947" s="2">
        <v>6789</v>
      </c>
      <c r="F947" s="3" t="s">
        <v>2</v>
      </c>
      <c r="G947" s="3" t="s">
        <v>1</v>
      </c>
      <c r="H947" s="3" t="s">
        <v>0</v>
      </c>
      <c r="I947" s="2">
        <v>2015</v>
      </c>
      <c r="J947" s="2">
        <v>200</v>
      </c>
      <c r="K947" s="2">
        <v>155</v>
      </c>
      <c r="L947" s="2">
        <v>0.7</v>
      </c>
      <c r="M947" s="1">
        <v>0.26</v>
      </c>
      <c r="N947" s="1">
        <v>3.9999999999999998E-6</v>
      </c>
      <c r="O947" s="1">
        <v>8.9999999999999993E-3</v>
      </c>
      <c r="P947" s="1">
        <v>3.9999999999999998E-7</v>
      </c>
      <c r="Q947" s="1">
        <v>6.3148144789160598E-3</v>
      </c>
      <c r="R947" s="1">
        <v>2.24845666027824E-4</v>
      </c>
    </row>
    <row r="948" spans="1:18" s="5" customFormat="1" x14ac:dyDescent="0.25">
      <c r="A948" s="2">
        <v>2017</v>
      </c>
      <c r="B948" s="2">
        <v>2375</v>
      </c>
      <c r="C948" s="3" t="s">
        <v>10</v>
      </c>
      <c r="D948" s="4">
        <v>42969</v>
      </c>
      <c r="E948" s="2">
        <v>6786</v>
      </c>
      <c r="F948" s="3" t="s">
        <v>5</v>
      </c>
      <c r="G948" s="3" t="s">
        <v>1</v>
      </c>
      <c r="H948" s="3" t="s">
        <v>4</v>
      </c>
      <c r="I948" s="2">
        <v>1967</v>
      </c>
      <c r="J948" s="2">
        <v>150</v>
      </c>
      <c r="K948" s="2">
        <v>110</v>
      </c>
      <c r="L948" s="2">
        <v>0.7</v>
      </c>
      <c r="M948" s="1">
        <v>12.09</v>
      </c>
      <c r="N948" s="1">
        <v>2.7999999999999998E-4</v>
      </c>
      <c r="O948" s="1">
        <v>0.60499999999999998</v>
      </c>
      <c r="P948" s="1">
        <v>4.3999999999999999E-5</v>
      </c>
      <c r="Q948" s="1">
        <v>0.18333333293935899</v>
      </c>
      <c r="R948" s="1">
        <v>1.23240741431261E-2</v>
      </c>
    </row>
    <row r="949" spans="1:18" s="5" customFormat="1" x14ac:dyDescent="0.25">
      <c r="A949" s="2">
        <v>2017</v>
      </c>
      <c r="B949" s="2">
        <v>2375</v>
      </c>
      <c r="C949" s="3" t="s">
        <v>10</v>
      </c>
      <c r="D949" s="4">
        <v>42969</v>
      </c>
      <c r="E949" s="2">
        <v>6787</v>
      </c>
      <c r="F949" s="3" t="s">
        <v>2</v>
      </c>
      <c r="G949" s="3" t="s">
        <v>1</v>
      </c>
      <c r="H949" s="3" t="s">
        <v>0</v>
      </c>
      <c r="I949" s="2">
        <v>2016</v>
      </c>
      <c r="J949" s="2">
        <v>150</v>
      </c>
      <c r="K949" s="2">
        <v>99</v>
      </c>
      <c r="L949" s="2">
        <v>0.7</v>
      </c>
      <c r="M949" s="1">
        <v>0.26</v>
      </c>
      <c r="N949" s="1">
        <v>3.4999999999999999E-6</v>
      </c>
      <c r="O949" s="1">
        <v>8.9999999999999993E-3</v>
      </c>
      <c r="P949" s="1">
        <v>8.9999999999999996E-7</v>
      </c>
      <c r="Q949" s="1">
        <v>3.00924463155691E-3</v>
      </c>
      <c r="R949" s="1">
        <v>1.1085936845784499E-4</v>
      </c>
    </row>
    <row r="950" spans="1:18" s="5" customFormat="1" x14ac:dyDescent="0.25">
      <c r="A950" s="2">
        <v>2017</v>
      </c>
      <c r="B950" s="2">
        <v>2376</v>
      </c>
      <c r="C950" s="3" t="s">
        <v>10</v>
      </c>
      <c r="D950" s="4">
        <v>42898</v>
      </c>
      <c r="E950" s="2">
        <v>6784</v>
      </c>
      <c r="F950" s="3" t="s">
        <v>5</v>
      </c>
      <c r="G950" s="3" t="s">
        <v>1</v>
      </c>
      <c r="H950" s="3" t="s">
        <v>8</v>
      </c>
      <c r="I950" s="2">
        <v>2002</v>
      </c>
      <c r="J950" s="2">
        <v>300</v>
      </c>
      <c r="K950" s="2">
        <v>110</v>
      </c>
      <c r="L950" s="2">
        <v>0.7</v>
      </c>
      <c r="M950" s="1">
        <v>6.54</v>
      </c>
      <c r="N950" s="1">
        <v>1.4999999999999999E-4</v>
      </c>
      <c r="O950" s="1">
        <v>0.30399999999999999</v>
      </c>
      <c r="P950" s="1">
        <v>2.2099999999999998E-5</v>
      </c>
      <c r="Q950" s="1">
        <v>0.189444441335373</v>
      </c>
      <c r="R950" s="1">
        <v>1.11171290560845E-2</v>
      </c>
    </row>
    <row r="951" spans="1:18" s="5" customFormat="1" x14ac:dyDescent="0.25">
      <c r="A951" s="2">
        <v>2017</v>
      </c>
      <c r="B951" s="2">
        <v>2376</v>
      </c>
      <c r="C951" s="3" t="s">
        <v>10</v>
      </c>
      <c r="D951" s="4">
        <v>42898</v>
      </c>
      <c r="E951" s="2">
        <v>6785</v>
      </c>
      <c r="F951" s="3" t="s">
        <v>2</v>
      </c>
      <c r="G951" s="3" t="s">
        <v>1</v>
      </c>
      <c r="H951" s="3" t="s">
        <v>0</v>
      </c>
      <c r="I951" s="2">
        <v>2015</v>
      </c>
      <c r="J951" s="2">
        <v>300</v>
      </c>
      <c r="K951" s="2">
        <v>110</v>
      </c>
      <c r="L951" s="2">
        <v>0.7</v>
      </c>
      <c r="M951" s="1">
        <v>0.26</v>
      </c>
      <c r="N951" s="1">
        <v>3.9999999999999998E-6</v>
      </c>
      <c r="O951" s="1">
        <v>8.9999999999999993E-3</v>
      </c>
      <c r="P951" s="1">
        <v>3.9999999999999998E-7</v>
      </c>
      <c r="Q951" s="1">
        <v>6.7731477895826599E-3</v>
      </c>
      <c r="R951" s="1">
        <v>2.4444443059499799E-4</v>
      </c>
    </row>
    <row r="952" spans="1:18" s="5" customFormat="1" x14ac:dyDescent="0.25">
      <c r="A952" s="2">
        <v>2017</v>
      </c>
      <c r="B952" s="2">
        <v>2377</v>
      </c>
      <c r="C952" s="3" t="s">
        <v>10</v>
      </c>
      <c r="D952" s="4">
        <v>42926</v>
      </c>
      <c r="E952" s="2">
        <v>6782</v>
      </c>
      <c r="F952" s="3" t="s">
        <v>5</v>
      </c>
      <c r="G952" s="3" t="s">
        <v>1</v>
      </c>
      <c r="H952" s="3" t="s">
        <v>4</v>
      </c>
      <c r="I952" s="2">
        <v>1977</v>
      </c>
      <c r="J952" s="2">
        <v>800</v>
      </c>
      <c r="K952" s="2">
        <v>97</v>
      </c>
      <c r="L952" s="2">
        <v>0.7</v>
      </c>
      <c r="M952" s="1">
        <v>12.09</v>
      </c>
      <c r="N952" s="1">
        <v>2.7999999999999998E-4</v>
      </c>
      <c r="O952" s="1">
        <v>0.60499999999999998</v>
      </c>
      <c r="P952" s="1">
        <v>4.3999999999999999E-5</v>
      </c>
      <c r="Q952" s="1">
        <v>0.92509259134824995</v>
      </c>
      <c r="R952" s="1">
        <v>6.7840123690458803E-2</v>
      </c>
    </row>
    <row r="953" spans="1:18" s="5" customFormat="1" x14ac:dyDescent="0.25">
      <c r="A953" s="2">
        <v>2017</v>
      </c>
      <c r="B953" s="2">
        <v>2377</v>
      </c>
      <c r="C953" s="3" t="s">
        <v>10</v>
      </c>
      <c r="D953" s="4">
        <v>42926</v>
      </c>
      <c r="E953" s="2">
        <v>6783</v>
      </c>
      <c r="F953" s="3" t="s">
        <v>2</v>
      </c>
      <c r="G953" s="3" t="s">
        <v>1</v>
      </c>
      <c r="H953" s="3" t="s">
        <v>0</v>
      </c>
      <c r="I953" s="2">
        <v>2017</v>
      </c>
      <c r="J953" s="2">
        <v>800</v>
      </c>
      <c r="K953" s="2">
        <v>106</v>
      </c>
      <c r="L953" s="2">
        <v>0.7</v>
      </c>
      <c r="M953" s="1">
        <v>0.26</v>
      </c>
      <c r="N953" s="1">
        <v>3.9999999999999998E-6</v>
      </c>
      <c r="O953" s="1">
        <v>8.9999999999999993E-3</v>
      </c>
      <c r="P953" s="1">
        <v>3.9999999999999998E-7</v>
      </c>
      <c r="Q953" s="1">
        <v>1.8059258325059599E-2</v>
      </c>
      <c r="R953" s="1">
        <v>6.9358021097504197E-4</v>
      </c>
    </row>
    <row r="954" spans="1:18" s="5" customFormat="1" x14ac:dyDescent="0.25">
      <c r="A954" s="2">
        <v>2017</v>
      </c>
      <c r="B954" s="2">
        <v>2378</v>
      </c>
      <c r="C954" s="3" t="s">
        <v>7</v>
      </c>
      <c r="D954" s="4">
        <v>42997</v>
      </c>
      <c r="E954" s="2">
        <v>6780</v>
      </c>
      <c r="F954" s="3" t="s">
        <v>5</v>
      </c>
      <c r="G954" s="3" t="s">
        <v>1</v>
      </c>
      <c r="H954" s="3" t="s">
        <v>4</v>
      </c>
      <c r="I954" s="2">
        <v>1977</v>
      </c>
      <c r="J954" s="2">
        <v>300</v>
      </c>
      <c r="K954" s="2">
        <v>63</v>
      </c>
      <c r="L954" s="2">
        <v>0.7</v>
      </c>
      <c r="M954" s="1">
        <v>12.09</v>
      </c>
      <c r="N954" s="1">
        <v>2.7999999999999998E-4</v>
      </c>
      <c r="O954" s="1">
        <v>0.60499999999999998</v>
      </c>
      <c r="P954" s="1">
        <v>4.3999999999999999E-5</v>
      </c>
      <c r="Q954" s="1">
        <v>0.22531249969693201</v>
      </c>
      <c r="R954" s="1">
        <v>1.6522916723578199E-2</v>
      </c>
    </row>
    <row r="955" spans="1:18" s="5" customFormat="1" x14ac:dyDescent="0.25">
      <c r="A955" s="2">
        <v>2017</v>
      </c>
      <c r="B955" s="2">
        <v>2378</v>
      </c>
      <c r="C955" s="3" t="s">
        <v>7</v>
      </c>
      <c r="D955" s="4">
        <v>42997</v>
      </c>
      <c r="E955" s="2">
        <v>6781</v>
      </c>
      <c r="F955" s="3" t="s">
        <v>2</v>
      </c>
      <c r="G955" s="3" t="s">
        <v>1</v>
      </c>
      <c r="H955" s="3" t="s">
        <v>0</v>
      </c>
      <c r="I955" s="2">
        <v>2017</v>
      </c>
      <c r="J955" s="2">
        <v>300</v>
      </c>
      <c r="K955" s="2">
        <v>75</v>
      </c>
      <c r="L955" s="2">
        <v>0.7</v>
      </c>
      <c r="M955" s="1">
        <v>0.26</v>
      </c>
      <c r="N955" s="1">
        <v>3.4999999999999999E-6</v>
      </c>
      <c r="O955" s="1">
        <v>8.9999999999999993E-3</v>
      </c>
      <c r="P955" s="1">
        <v>8.9999999999999996E-7</v>
      </c>
      <c r="Q955" s="1">
        <v>4.6050344794806696E-3</v>
      </c>
      <c r="R955" s="1">
        <v>1.79687489562429E-4</v>
      </c>
    </row>
    <row r="956" spans="1:18" s="5" customFormat="1" x14ac:dyDescent="0.25">
      <c r="A956" s="2">
        <v>2017</v>
      </c>
      <c r="B956" s="2">
        <v>2379</v>
      </c>
      <c r="C956" s="3" t="s">
        <v>7</v>
      </c>
      <c r="D956" s="4">
        <v>42997</v>
      </c>
      <c r="E956" s="2">
        <v>6778</v>
      </c>
      <c r="F956" s="3" t="s">
        <v>5</v>
      </c>
      <c r="G956" s="3" t="s">
        <v>1</v>
      </c>
      <c r="H956" s="3" t="s">
        <v>8</v>
      </c>
      <c r="I956" s="2">
        <v>2003</v>
      </c>
      <c r="J956" s="2">
        <v>300</v>
      </c>
      <c r="K956" s="2">
        <v>54</v>
      </c>
      <c r="L956" s="2">
        <v>0.7</v>
      </c>
      <c r="M956" s="1">
        <v>6.54</v>
      </c>
      <c r="N956" s="1">
        <v>1.4999999999999999E-4</v>
      </c>
      <c r="O956" s="1">
        <v>0.55200000000000005</v>
      </c>
      <c r="P956" s="1">
        <v>4.0200000000000001E-5</v>
      </c>
      <c r="Q956" s="1">
        <v>9.2437498456590605E-2</v>
      </c>
      <c r="R956" s="1">
        <v>9.7642496973718192E-3</v>
      </c>
    </row>
    <row r="957" spans="1:18" s="5" customFormat="1" x14ac:dyDescent="0.25">
      <c r="A957" s="2">
        <v>2017</v>
      </c>
      <c r="B957" s="2">
        <v>2379</v>
      </c>
      <c r="C957" s="3" t="s">
        <v>7</v>
      </c>
      <c r="D957" s="4">
        <v>42997</v>
      </c>
      <c r="E957" s="2">
        <v>6779</v>
      </c>
      <c r="F957" s="3" t="s">
        <v>2</v>
      </c>
      <c r="G957" s="3" t="s">
        <v>1</v>
      </c>
      <c r="H957" s="3" t="s">
        <v>0</v>
      </c>
      <c r="I957" s="2">
        <v>2017</v>
      </c>
      <c r="J957" s="2">
        <v>300</v>
      </c>
      <c r="K957" s="2">
        <v>62</v>
      </c>
      <c r="L957" s="2">
        <v>0.7</v>
      </c>
      <c r="M957" s="1">
        <v>2.74</v>
      </c>
      <c r="N957" s="1">
        <v>3.6000000000000001E-5</v>
      </c>
      <c r="O957" s="1">
        <v>8.9999999999999993E-3</v>
      </c>
      <c r="P957" s="1">
        <v>8.9999999999999996E-7</v>
      </c>
      <c r="Q957" s="1">
        <v>4.0099073555473298E-2</v>
      </c>
      <c r="R957" s="1">
        <v>1.4854165803827399E-4</v>
      </c>
    </row>
    <row r="958" spans="1:18" s="5" customFormat="1" x14ac:dyDescent="0.25">
      <c r="A958" s="2">
        <v>2017</v>
      </c>
      <c r="B958" s="2">
        <v>2380</v>
      </c>
      <c r="C958" s="3" t="s">
        <v>10</v>
      </c>
      <c r="D958" s="4">
        <v>42926</v>
      </c>
      <c r="E958" s="2">
        <v>6776</v>
      </c>
      <c r="F958" s="3" t="s">
        <v>5</v>
      </c>
      <c r="G958" s="3" t="s">
        <v>1</v>
      </c>
      <c r="H958" s="3" t="s">
        <v>8</v>
      </c>
      <c r="I958" s="2">
        <v>2002</v>
      </c>
      <c r="J958" s="2">
        <v>800</v>
      </c>
      <c r="K958" s="2">
        <v>54</v>
      </c>
      <c r="L958" s="2">
        <v>0.7</v>
      </c>
      <c r="M958" s="1">
        <v>6.54</v>
      </c>
      <c r="N958" s="1">
        <v>1.4999999999999999E-4</v>
      </c>
      <c r="O958" s="1">
        <v>0.55200000000000005</v>
      </c>
      <c r="P958" s="1">
        <v>4.0200000000000001E-5</v>
      </c>
      <c r="Q958" s="1">
        <v>0.27799999684396898</v>
      </c>
      <c r="R958" s="1">
        <v>3.4479999156832003E-2</v>
      </c>
    </row>
    <row r="959" spans="1:18" s="5" customFormat="1" x14ac:dyDescent="0.25">
      <c r="A959" s="2">
        <v>2017</v>
      </c>
      <c r="B959" s="2">
        <v>2380</v>
      </c>
      <c r="C959" s="3" t="s">
        <v>10</v>
      </c>
      <c r="D959" s="4">
        <v>42926</v>
      </c>
      <c r="E959" s="2">
        <v>6777</v>
      </c>
      <c r="F959" s="3" t="s">
        <v>2</v>
      </c>
      <c r="G959" s="3" t="s">
        <v>1</v>
      </c>
      <c r="H959" s="3" t="s">
        <v>0</v>
      </c>
      <c r="I959" s="2">
        <v>2016</v>
      </c>
      <c r="J959" s="2">
        <v>800</v>
      </c>
      <c r="K959" s="2">
        <v>58</v>
      </c>
      <c r="L959" s="2">
        <v>0.7</v>
      </c>
      <c r="M959" s="1">
        <v>2.74</v>
      </c>
      <c r="N959" s="1">
        <v>3.6000000000000001E-5</v>
      </c>
      <c r="O959" s="1">
        <v>8.9999999999999993E-3</v>
      </c>
      <c r="P959" s="1">
        <v>8.9999999999999996E-7</v>
      </c>
      <c r="Q959" s="1">
        <v>0.103254319753039</v>
      </c>
      <c r="R959" s="1">
        <v>4.5111108597614902E-4</v>
      </c>
    </row>
    <row r="960" spans="1:18" s="5" customFormat="1" x14ac:dyDescent="0.25">
      <c r="A960" s="2">
        <v>2016</v>
      </c>
      <c r="B960" s="2">
        <v>2382</v>
      </c>
      <c r="C960" s="3" t="s">
        <v>7</v>
      </c>
      <c r="D960" s="4">
        <v>42978</v>
      </c>
      <c r="E960" s="2">
        <v>6771</v>
      </c>
      <c r="F960" s="3" t="s">
        <v>5</v>
      </c>
      <c r="G960" s="3" t="s">
        <v>1</v>
      </c>
      <c r="H960" s="3" t="s">
        <v>4</v>
      </c>
      <c r="I960" s="2">
        <v>1994</v>
      </c>
      <c r="J960" s="2">
        <v>250</v>
      </c>
      <c r="K960" s="2">
        <v>95</v>
      </c>
      <c r="L960" s="2">
        <v>0.7</v>
      </c>
      <c r="M960" s="1">
        <v>8.17</v>
      </c>
      <c r="N960" s="1">
        <v>1.9000000000000001E-4</v>
      </c>
      <c r="O960" s="1">
        <v>0.47899999999999998</v>
      </c>
      <c r="P960" s="1">
        <v>3.6100000000000003E-5</v>
      </c>
      <c r="Q960" s="1">
        <v>0.173222896581014</v>
      </c>
      <c r="R960" s="1">
        <v>1.32434650861568E-2</v>
      </c>
    </row>
    <row r="961" spans="1:18" s="5" customFormat="1" x14ac:dyDescent="0.25">
      <c r="A961" s="2">
        <v>2016</v>
      </c>
      <c r="B961" s="2">
        <v>2382</v>
      </c>
      <c r="C961" s="3" t="s">
        <v>7</v>
      </c>
      <c r="D961" s="4">
        <v>42978</v>
      </c>
      <c r="E961" s="2">
        <v>6772</v>
      </c>
      <c r="F961" s="3" t="s">
        <v>2</v>
      </c>
      <c r="G961" s="3" t="s">
        <v>1</v>
      </c>
      <c r="H961" s="3" t="s">
        <v>0</v>
      </c>
      <c r="I961" s="2">
        <v>2016</v>
      </c>
      <c r="J961" s="2">
        <v>250</v>
      </c>
      <c r="K961" s="2">
        <v>86</v>
      </c>
      <c r="L961" s="2">
        <v>0.7</v>
      </c>
      <c r="M961" s="1">
        <v>0.26</v>
      </c>
      <c r="N961" s="1">
        <v>3.4999999999999999E-6</v>
      </c>
      <c r="O961" s="1">
        <v>8.9999999999999993E-3</v>
      </c>
      <c r="P961" s="1">
        <v>8.9999999999999996E-7</v>
      </c>
      <c r="Q961" s="1">
        <v>4.3858504625395103E-3</v>
      </c>
      <c r="R961" s="1">
        <v>1.67968740193612E-4</v>
      </c>
    </row>
    <row r="962" spans="1:18" s="5" customFormat="1" x14ac:dyDescent="0.25">
      <c r="A962" s="2">
        <v>2017</v>
      </c>
      <c r="B962" s="2">
        <v>2383</v>
      </c>
      <c r="C962" s="3" t="s">
        <v>7</v>
      </c>
      <c r="D962" s="4">
        <v>42984</v>
      </c>
      <c r="E962" s="2">
        <v>6774</v>
      </c>
      <c r="F962" s="3" t="s">
        <v>5</v>
      </c>
      <c r="G962" s="3" t="s">
        <v>1</v>
      </c>
      <c r="H962" s="3" t="s">
        <v>4</v>
      </c>
      <c r="I962" s="2">
        <v>1990</v>
      </c>
      <c r="J962" s="2">
        <v>600</v>
      </c>
      <c r="K962" s="2">
        <v>95</v>
      </c>
      <c r="L962" s="2">
        <v>0.7</v>
      </c>
      <c r="M962" s="1">
        <v>8.17</v>
      </c>
      <c r="N962" s="1">
        <v>1.9000000000000001E-4</v>
      </c>
      <c r="O962" s="1">
        <v>0.47899999999999998</v>
      </c>
      <c r="P962" s="1">
        <v>3.6100000000000003E-5</v>
      </c>
      <c r="Q962" s="1">
        <v>0.45960648023685402</v>
      </c>
      <c r="R962" s="1">
        <v>4.0119905972421398E-2</v>
      </c>
    </row>
    <row r="963" spans="1:18" s="5" customFormat="1" x14ac:dyDescent="0.25">
      <c r="A963" s="2">
        <v>2017</v>
      </c>
      <c r="B963" s="2">
        <v>2383</v>
      </c>
      <c r="C963" s="3" t="s">
        <v>7</v>
      </c>
      <c r="D963" s="4">
        <v>42984</v>
      </c>
      <c r="E963" s="2">
        <v>6775</v>
      </c>
      <c r="F963" s="3" t="s">
        <v>2</v>
      </c>
      <c r="G963" s="3" t="s">
        <v>1</v>
      </c>
      <c r="H963" s="3" t="s">
        <v>0</v>
      </c>
      <c r="I963" s="2">
        <v>2016</v>
      </c>
      <c r="J963" s="2">
        <v>600</v>
      </c>
      <c r="K963" s="2">
        <v>115</v>
      </c>
      <c r="L963" s="2">
        <v>0.7</v>
      </c>
      <c r="M963" s="1">
        <v>0.26</v>
      </c>
      <c r="N963" s="1">
        <v>3.9999999999999998E-6</v>
      </c>
      <c r="O963" s="1">
        <v>8.9999999999999993E-3</v>
      </c>
      <c r="P963" s="1">
        <v>3.9999999999999998E-7</v>
      </c>
      <c r="Q963" s="1">
        <v>1.4481480725507E-2</v>
      </c>
      <c r="R963" s="1">
        <v>5.4305552642691603E-4</v>
      </c>
    </row>
    <row r="964" spans="1:18" s="5" customFormat="1" x14ac:dyDescent="0.25">
      <c r="A964" s="2">
        <v>2017</v>
      </c>
      <c r="B964" s="2">
        <v>2386</v>
      </c>
      <c r="C964" s="3" t="s">
        <v>7</v>
      </c>
      <c r="D964" s="4">
        <v>42829</v>
      </c>
      <c r="E964" s="2">
        <v>6517</v>
      </c>
      <c r="F964" s="3" t="s">
        <v>5</v>
      </c>
      <c r="G964" s="3" t="s">
        <v>1</v>
      </c>
      <c r="H964" s="3" t="s">
        <v>6</v>
      </c>
      <c r="I964" s="2">
        <v>2005</v>
      </c>
      <c r="J964" s="2">
        <v>700</v>
      </c>
      <c r="K964" s="2">
        <v>105</v>
      </c>
      <c r="L964" s="2">
        <v>0.7</v>
      </c>
      <c r="M964" s="1">
        <v>4.1500000000000004</v>
      </c>
      <c r="N964" s="1">
        <v>6.0000000000000002E-5</v>
      </c>
      <c r="O964" s="1">
        <v>0.128</v>
      </c>
      <c r="P964" s="1">
        <v>9.3999999999999998E-6</v>
      </c>
      <c r="Q964" s="1">
        <v>0.275851851539752</v>
      </c>
      <c r="R964" s="1">
        <v>1.36031712246191E-2</v>
      </c>
    </row>
    <row r="965" spans="1:18" s="5" customFormat="1" x14ac:dyDescent="0.25">
      <c r="A965" s="2">
        <v>2017</v>
      </c>
      <c r="B965" s="2">
        <v>2386</v>
      </c>
      <c r="C965" s="3" t="s">
        <v>7</v>
      </c>
      <c r="D965" s="4">
        <v>42829</v>
      </c>
      <c r="E965" s="2">
        <v>6518</v>
      </c>
      <c r="F965" s="3" t="s">
        <v>2</v>
      </c>
      <c r="G965" s="3" t="s">
        <v>1</v>
      </c>
      <c r="H965" s="3" t="s">
        <v>0</v>
      </c>
      <c r="I965" s="2">
        <v>2016</v>
      </c>
      <c r="J965" s="2">
        <v>700</v>
      </c>
      <c r="K965" s="2">
        <v>106</v>
      </c>
      <c r="L965" s="2">
        <v>0.7</v>
      </c>
      <c r="M965" s="1">
        <v>0.26</v>
      </c>
      <c r="N965" s="1">
        <v>3.9999999999999998E-6</v>
      </c>
      <c r="O965" s="1">
        <v>8.9999999999999993E-3</v>
      </c>
      <c r="P965" s="1">
        <v>3.9999999999999998E-7</v>
      </c>
      <c r="Q965" s="1">
        <v>1.5687344863826801E-2</v>
      </c>
      <c r="R965" s="1">
        <v>5.9543206738040097E-4</v>
      </c>
    </row>
    <row r="966" spans="1:18" s="5" customFormat="1" x14ac:dyDescent="0.25">
      <c r="A966" s="2">
        <v>2016</v>
      </c>
      <c r="B966" s="2">
        <v>2388</v>
      </c>
      <c r="C966" s="3" t="s">
        <v>7</v>
      </c>
      <c r="D966" s="4">
        <v>42767</v>
      </c>
      <c r="E966" s="2">
        <v>6513</v>
      </c>
      <c r="F966" s="3" t="s">
        <v>5</v>
      </c>
      <c r="G966" s="3" t="s">
        <v>1</v>
      </c>
      <c r="H966" s="3" t="s">
        <v>4</v>
      </c>
      <c r="I966" s="2">
        <v>1980</v>
      </c>
      <c r="J966" s="2">
        <v>400</v>
      </c>
      <c r="K966" s="2">
        <v>153</v>
      </c>
      <c r="L966" s="2">
        <v>0.7</v>
      </c>
      <c r="M966" s="1">
        <v>10.23</v>
      </c>
      <c r="N966" s="1">
        <v>2.4000000000000001E-4</v>
      </c>
      <c r="O966" s="1">
        <v>0.39600000000000002</v>
      </c>
      <c r="P966" s="1">
        <v>2.8799999999999999E-5</v>
      </c>
      <c r="Q966" s="1">
        <v>0.61908329773814097</v>
      </c>
      <c r="R966" s="1">
        <v>3.5019998848776802E-2</v>
      </c>
    </row>
    <row r="967" spans="1:18" s="5" customFormat="1" x14ac:dyDescent="0.25">
      <c r="A967" s="2">
        <v>2016</v>
      </c>
      <c r="B967" s="2">
        <v>2388</v>
      </c>
      <c r="C967" s="3" t="s">
        <v>7</v>
      </c>
      <c r="D967" s="4">
        <v>42767</v>
      </c>
      <c r="E967" s="2">
        <v>6514</v>
      </c>
      <c r="F967" s="3" t="s">
        <v>2</v>
      </c>
      <c r="G967" s="3" t="s">
        <v>1</v>
      </c>
      <c r="H967" s="3" t="s">
        <v>0</v>
      </c>
      <c r="I967" s="2">
        <v>2016</v>
      </c>
      <c r="J967" s="2">
        <v>400</v>
      </c>
      <c r="K967" s="2">
        <v>125</v>
      </c>
      <c r="L967" s="2">
        <v>0.7</v>
      </c>
      <c r="M967" s="1">
        <v>2.3199999999999998</v>
      </c>
      <c r="N967" s="1">
        <v>3.0000000000000001E-5</v>
      </c>
      <c r="O967" s="1">
        <v>0.112</v>
      </c>
      <c r="P967" s="1">
        <v>7.9999999999999996E-6</v>
      </c>
      <c r="Q967" s="1">
        <v>9.1820983456632393E-2</v>
      </c>
      <c r="R967" s="1">
        <v>4.9382716526561003E-3</v>
      </c>
    </row>
    <row r="968" spans="1:18" s="5" customFormat="1" x14ac:dyDescent="0.25">
      <c r="A968" s="2">
        <v>2017</v>
      </c>
      <c r="B968" s="2">
        <v>2389</v>
      </c>
      <c r="C968" s="3" t="s">
        <v>7</v>
      </c>
      <c r="D968" s="4">
        <v>42829</v>
      </c>
      <c r="E968" s="2">
        <v>6511</v>
      </c>
      <c r="F968" s="3" t="s">
        <v>5</v>
      </c>
      <c r="G968" s="3" t="s">
        <v>1</v>
      </c>
      <c r="H968" s="3" t="s">
        <v>4</v>
      </c>
      <c r="I968" s="2">
        <v>1965</v>
      </c>
      <c r="J968" s="2">
        <v>200</v>
      </c>
      <c r="K968" s="2">
        <v>55</v>
      </c>
      <c r="L968" s="2">
        <v>0.7</v>
      </c>
      <c r="M968" s="1">
        <v>12.09</v>
      </c>
      <c r="N968" s="1">
        <v>2.7999999999999998E-4</v>
      </c>
      <c r="O968" s="1">
        <v>0.60499999999999998</v>
      </c>
      <c r="P968" s="1">
        <v>4.3999999999999999E-5</v>
      </c>
      <c r="Q968" s="1">
        <v>0.12970833314314301</v>
      </c>
      <c r="R968" s="1">
        <v>9.3924383067939196E-3</v>
      </c>
    </row>
    <row r="969" spans="1:18" s="5" customFormat="1" x14ac:dyDescent="0.25">
      <c r="A969" s="2">
        <v>2017</v>
      </c>
      <c r="B969" s="2">
        <v>2389</v>
      </c>
      <c r="C969" s="3" t="s">
        <v>7</v>
      </c>
      <c r="D969" s="4">
        <v>42829</v>
      </c>
      <c r="E969" s="2">
        <v>6512</v>
      </c>
      <c r="F969" s="3" t="s">
        <v>2</v>
      </c>
      <c r="G969" s="3" t="s">
        <v>1</v>
      </c>
      <c r="H969" s="3" t="s">
        <v>0</v>
      </c>
      <c r="I969" s="2">
        <v>2016</v>
      </c>
      <c r="J969" s="2">
        <v>200</v>
      </c>
      <c r="K969" s="2">
        <v>65</v>
      </c>
      <c r="L969" s="2">
        <v>0.7</v>
      </c>
      <c r="M969" s="1">
        <v>2.74</v>
      </c>
      <c r="N969" s="1">
        <v>3.6000000000000001E-5</v>
      </c>
      <c r="O969" s="1">
        <v>8.9999999999999993E-3</v>
      </c>
      <c r="P969" s="1">
        <v>8.9999999999999996E-7</v>
      </c>
      <c r="Q969" s="1">
        <v>2.7845678646571202E-2</v>
      </c>
      <c r="R969" s="1">
        <v>9.9305549727264102E-5</v>
      </c>
    </row>
    <row r="970" spans="1:18" s="5" customFormat="1" x14ac:dyDescent="0.25">
      <c r="A970" s="2">
        <v>2017</v>
      </c>
      <c r="B970" s="2">
        <v>2392</v>
      </c>
      <c r="C970" s="3" t="s">
        <v>7</v>
      </c>
      <c r="D970" s="4">
        <v>42817</v>
      </c>
      <c r="E970" s="2">
        <v>6501</v>
      </c>
      <c r="F970" s="3" t="s">
        <v>5</v>
      </c>
      <c r="G970" s="3" t="s">
        <v>1</v>
      </c>
      <c r="H970" s="3" t="s">
        <v>4</v>
      </c>
      <c r="I970" s="2">
        <v>1988</v>
      </c>
      <c r="J970" s="2">
        <v>400</v>
      </c>
      <c r="K970" s="2">
        <v>85</v>
      </c>
      <c r="L970" s="2">
        <v>0.7</v>
      </c>
      <c r="M970" s="1">
        <v>8.17</v>
      </c>
      <c r="N970" s="1">
        <v>1.9000000000000001E-4</v>
      </c>
      <c r="O970" s="1">
        <v>0.47899999999999998</v>
      </c>
      <c r="P970" s="1">
        <v>3.6100000000000003E-5</v>
      </c>
      <c r="Q970" s="1">
        <v>0.274151233825492</v>
      </c>
      <c r="R970" s="1">
        <v>2.39311719835496E-2</v>
      </c>
    </row>
    <row r="971" spans="1:18" s="5" customFormat="1" x14ac:dyDescent="0.25">
      <c r="A971" s="2">
        <v>2017</v>
      </c>
      <c r="B971" s="2">
        <v>2392</v>
      </c>
      <c r="C971" s="3" t="s">
        <v>7</v>
      </c>
      <c r="D971" s="4">
        <v>42817</v>
      </c>
      <c r="E971" s="2">
        <v>6502</v>
      </c>
      <c r="F971" s="3" t="s">
        <v>2</v>
      </c>
      <c r="G971" s="3" t="s">
        <v>1</v>
      </c>
      <c r="H971" s="3" t="s">
        <v>0</v>
      </c>
      <c r="I971" s="2">
        <v>2015</v>
      </c>
      <c r="J971" s="2">
        <v>400</v>
      </c>
      <c r="K971" s="2">
        <v>99</v>
      </c>
      <c r="L971" s="2">
        <v>0.7</v>
      </c>
      <c r="M971" s="1">
        <v>0.26</v>
      </c>
      <c r="N971" s="1">
        <v>3.4999999999999999E-6</v>
      </c>
      <c r="O971" s="1">
        <v>8.9999999999999993E-3</v>
      </c>
      <c r="P971" s="1">
        <v>8.9999999999999996E-7</v>
      </c>
      <c r="Q971" s="1">
        <v>8.1583329059310098E-3</v>
      </c>
      <c r="R971" s="1">
        <v>3.2999998101362199E-4</v>
      </c>
    </row>
    <row r="972" spans="1:18" s="5" customFormat="1" x14ac:dyDescent="0.25">
      <c r="A972" s="2">
        <v>2016</v>
      </c>
      <c r="B972" s="2">
        <v>2397</v>
      </c>
      <c r="C972" s="3" t="s">
        <v>9</v>
      </c>
      <c r="D972" s="4">
        <v>42886</v>
      </c>
      <c r="E972" s="2">
        <v>6647</v>
      </c>
      <c r="F972" s="3" t="s">
        <v>5</v>
      </c>
      <c r="G972" s="3" t="s">
        <v>31</v>
      </c>
      <c r="H972" s="3" t="s">
        <v>4</v>
      </c>
      <c r="I972" s="2">
        <v>1975</v>
      </c>
      <c r="J972" s="2">
        <v>300</v>
      </c>
      <c r="K972" s="2">
        <v>65</v>
      </c>
      <c r="L972" s="2">
        <v>0.36</v>
      </c>
      <c r="M972" s="1">
        <v>12.09</v>
      </c>
      <c r="N972" s="1">
        <v>2.7999999999999998E-4</v>
      </c>
      <c r="O972" s="1">
        <v>0.60499999999999998</v>
      </c>
      <c r="P972" s="1">
        <v>4.3999999999999999E-5</v>
      </c>
      <c r="Q972" s="1">
        <v>0.119553578054377</v>
      </c>
      <c r="R972" s="1">
        <v>8.7672624326451606E-3</v>
      </c>
    </row>
    <row r="973" spans="1:18" s="5" customFormat="1" x14ac:dyDescent="0.25">
      <c r="A973" s="2">
        <v>2016</v>
      </c>
      <c r="B973" s="2">
        <v>2397</v>
      </c>
      <c r="C973" s="3" t="s">
        <v>9</v>
      </c>
      <c r="D973" s="4">
        <v>42886</v>
      </c>
      <c r="E973" s="2">
        <v>6648</v>
      </c>
      <c r="F973" s="3" t="s">
        <v>2</v>
      </c>
      <c r="G973" s="3" t="s">
        <v>31</v>
      </c>
      <c r="H973" s="3" t="s">
        <v>0</v>
      </c>
      <c r="I973" s="2">
        <v>2016</v>
      </c>
      <c r="J973" s="2">
        <v>300</v>
      </c>
      <c r="K973" s="2">
        <v>73</v>
      </c>
      <c r="L973" s="2">
        <v>0.36</v>
      </c>
      <c r="M973" s="1">
        <v>2.74</v>
      </c>
      <c r="N973" s="1">
        <v>3.6000000000000001E-5</v>
      </c>
      <c r="O973" s="1">
        <v>8.9999999999999993E-3</v>
      </c>
      <c r="P973" s="1">
        <v>8.9999999999999996E-7</v>
      </c>
      <c r="Q973" s="1">
        <v>2.4281191540516198E-2</v>
      </c>
      <c r="R973" s="1">
        <v>8.9946428452606899E-5</v>
      </c>
    </row>
    <row r="974" spans="1:18" s="5" customFormat="1" x14ac:dyDescent="0.25">
      <c r="A974" s="2">
        <v>2015</v>
      </c>
      <c r="B974" s="2">
        <v>2398</v>
      </c>
      <c r="C974" s="3" t="s">
        <v>9</v>
      </c>
      <c r="D974" s="4">
        <v>42797</v>
      </c>
      <c r="E974" s="2">
        <v>6658</v>
      </c>
      <c r="F974" s="3" t="s">
        <v>5</v>
      </c>
      <c r="G974" s="3" t="s">
        <v>1</v>
      </c>
      <c r="H974" s="3" t="s">
        <v>4</v>
      </c>
      <c r="I974" s="2">
        <v>1986</v>
      </c>
      <c r="J974" s="2">
        <v>800</v>
      </c>
      <c r="K974" s="2">
        <v>80</v>
      </c>
      <c r="L974" s="2">
        <v>0.7</v>
      </c>
      <c r="M974" s="1">
        <v>12.09</v>
      </c>
      <c r="N974" s="1">
        <v>2.7999999999999998E-4</v>
      </c>
      <c r="O974" s="1">
        <v>0.60499999999999998</v>
      </c>
      <c r="P974" s="1">
        <v>4.3999999999999999E-5</v>
      </c>
      <c r="Q974" s="1">
        <v>0.76296296193670099</v>
      </c>
      <c r="R974" s="1">
        <v>5.5950617476666999E-2</v>
      </c>
    </row>
    <row r="975" spans="1:18" s="5" customFormat="1" x14ac:dyDescent="0.25">
      <c r="A975" s="2">
        <v>2015</v>
      </c>
      <c r="B975" s="2">
        <v>2398</v>
      </c>
      <c r="C975" s="3" t="s">
        <v>9</v>
      </c>
      <c r="D975" s="4">
        <v>42797</v>
      </c>
      <c r="E975" s="2">
        <v>6659</v>
      </c>
      <c r="F975" s="3" t="s">
        <v>2</v>
      </c>
      <c r="G975" s="3" t="s">
        <v>1</v>
      </c>
      <c r="H975" s="3" t="s">
        <v>0</v>
      </c>
      <c r="I975" s="2">
        <v>2016</v>
      </c>
      <c r="J975" s="2">
        <v>800</v>
      </c>
      <c r="K975" s="2">
        <v>100</v>
      </c>
      <c r="L975" s="2">
        <v>0.7</v>
      </c>
      <c r="M975" s="1">
        <v>0.26</v>
      </c>
      <c r="N975" s="1">
        <v>3.9999999999999998E-6</v>
      </c>
      <c r="O975" s="1">
        <v>8.9999999999999993E-3</v>
      </c>
      <c r="P975" s="1">
        <v>3.9999999999999998E-7</v>
      </c>
      <c r="Q975" s="1">
        <v>1.7037036155716601E-2</v>
      </c>
      <c r="R975" s="1">
        <v>6.5432095375004E-4</v>
      </c>
    </row>
    <row r="976" spans="1:18" s="5" customFormat="1" x14ac:dyDescent="0.25">
      <c r="A976" s="2">
        <v>2017</v>
      </c>
      <c r="B976" s="2">
        <v>2401</v>
      </c>
      <c r="C976" s="3" t="s">
        <v>9</v>
      </c>
      <c r="D976" s="4">
        <v>42846</v>
      </c>
      <c r="E976" s="2">
        <v>6652</v>
      </c>
      <c r="F976" s="3" t="s">
        <v>5</v>
      </c>
      <c r="G976" s="3" t="s">
        <v>1</v>
      </c>
      <c r="H976" s="3" t="s">
        <v>4</v>
      </c>
      <c r="I976" s="2">
        <v>1964</v>
      </c>
      <c r="J976" s="2">
        <v>550</v>
      </c>
      <c r="K976" s="2">
        <v>115</v>
      </c>
      <c r="L976" s="2">
        <v>0.7</v>
      </c>
      <c r="M976" s="1">
        <v>12.09</v>
      </c>
      <c r="N976" s="1">
        <v>2.7999999999999998E-4</v>
      </c>
      <c r="O976" s="1">
        <v>0.60499999999999998</v>
      </c>
      <c r="P976" s="1">
        <v>4.3999999999999999E-5</v>
      </c>
      <c r="Q976" s="1">
        <v>0.75402198972650503</v>
      </c>
      <c r="R976" s="1">
        <v>5.52949461781123E-2</v>
      </c>
    </row>
    <row r="977" spans="1:18" s="5" customFormat="1" x14ac:dyDescent="0.25">
      <c r="A977" s="2">
        <v>2017</v>
      </c>
      <c r="B977" s="2">
        <v>2401</v>
      </c>
      <c r="C977" s="3" t="s">
        <v>9</v>
      </c>
      <c r="D977" s="4">
        <v>42846</v>
      </c>
      <c r="E977" s="2">
        <v>6653</v>
      </c>
      <c r="F977" s="3" t="s">
        <v>2</v>
      </c>
      <c r="G977" s="3" t="s">
        <v>1</v>
      </c>
      <c r="H977" s="3" t="s">
        <v>0</v>
      </c>
      <c r="I977" s="2">
        <v>2016</v>
      </c>
      <c r="J977" s="2">
        <v>550</v>
      </c>
      <c r="K977" s="2">
        <v>110</v>
      </c>
      <c r="L977" s="2">
        <v>0.7</v>
      </c>
      <c r="M977" s="1">
        <v>2.3199999999999998</v>
      </c>
      <c r="N977" s="1">
        <v>3.0000000000000001E-5</v>
      </c>
      <c r="O977" s="1">
        <v>0.112</v>
      </c>
      <c r="P977" s="1">
        <v>7.9999999999999996E-6</v>
      </c>
      <c r="Q977" s="1">
        <v>0.11215373716032601</v>
      </c>
      <c r="R977" s="1">
        <v>6.2554012868293596E-3</v>
      </c>
    </row>
    <row r="978" spans="1:18" s="5" customFormat="1" x14ac:dyDescent="0.25">
      <c r="A978" s="2">
        <v>2017</v>
      </c>
      <c r="B978" s="2">
        <v>2404</v>
      </c>
      <c r="C978" s="3" t="s">
        <v>9</v>
      </c>
      <c r="D978" s="4">
        <v>42886</v>
      </c>
      <c r="E978" s="2">
        <v>6701</v>
      </c>
      <c r="F978" s="3" t="s">
        <v>5</v>
      </c>
      <c r="G978" s="3" t="s">
        <v>1</v>
      </c>
      <c r="H978" s="3" t="s">
        <v>4</v>
      </c>
      <c r="I978" s="2">
        <v>1983</v>
      </c>
      <c r="J978" s="2">
        <v>500</v>
      </c>
      <c r="K978" s="2">
        <v>84</v>
      </c>
      <c r="L978" s="2">
        <v>0.7</v>
      </c>
      <c r="M978" s="1">
        <v>12.09</v>
      </c>
      <c r="N978" s="1">
        <v>2.7999999999999998E-4</v>
      </c>
      <c r="O978" s="1">
        <v>0.60499999999999998</v>
      </c>
      <c r="P978" s="1">
        <v>4.3999999999999999E-5</v>
      </c>
      <c r="Q978" s="1">
        <v>0.50069444377095995</v>
      </c>
      <c r="R978" s="1">
        <v>3.6717592719062699E-2</v>
      </c>
    </row>
    <row r="979" spans="1:18" s="5" customFormat="1" x14ac:dyDescent="0.25">
      <c r="A979" s="2">
        <v>2017</v>
      </c>
      <c r="B979" s="2">
        <v>2404</v>
      </c>
      <c r="C979" s="3" t="s">
        <v>9</v>
      </c>
      <c r="D979" s="4">
        <v>42886</v>
      </c>
      <c r="E979" s="2">
        <v>6702</v>
      </c>
      <c r="F979" s="3" t="s">
        <v>2</v>
      </c>
      <c r="G979" s="3" t="s">
        <v>1</v>
      </c>
      <c r="H979" s="3" t="s">
        <v>0</v>
      </c>
      <c r="I979" s="2">
        <v>2016</v>
      </c>
      <c r="J979" s="2">
        <v>500</v>
      </c>
      <c r="K979" s="2">
        <v>105</v>
      </c>
      <c r="L979" s="2">
        <v>0.7</v>
      </c>
      <c r="M979" s="1">
        <v>0.26</v>
      </c>
      <c r="N979" s="1">
        <v>3.9999999999999998E-6</v>
      </c>
      <c r="O979" s="1">
        <v>8.9999999999999993E-3</v>
      </c>
      <c r="P979" s="1">
        <v>3.9999999999999998E-7</v>
      </c>
      <c r="Q979" s="1">
        <v>1.0937499426386299E-2</v>
      </c>
      <c r="R979" s="1">
        <v>4.0509257047279202E-4</v>
      </c>
    </row>
    <row r="980" spans="1:18" s="5" customFormat="1" x14ac:dyDescent="0.25">
      <c r="A980" s="2">
        <v>2016</v>
      </c>
      <c r="B980" s="2">
        <v>2405</v>
      </c>
      <c r="C980" s="3" t="s">
        <v>9</v>
      </c>
      <c r="D980" s="4">
        <v>42796</v>
      </c>
      <c r="E980" s="2">
        <v>6699</v>
      </c>
      <c r="F980" s="3" t="s">
        <v>5</v>
      </c>
      <c r="G980" s="3" t="s">
        <v>1</v>
      </c>
      <c r="H980" s="3" t="s">
        <v>4</v>
      </c>
      <c r="I980" s="2">
        <v>1963</v>
      </c>
      <c r="J980" s="2">
        <v>700</v>
      </c>
      <c r="K980" s="2">
        <v>114</v>
      </c>
      <c r="L980" s="2">
        <v>0.7</v>
      </c>
      <c r="M980" s="1">
        <v>12.09</v>
      </c>
      <c r="N980" s="1">
        <v>2.7999999999999998E-4</v>
      </c>
      <c r="O980" s="1">
        <v>0.60499999999999998</v>
      </c>
      <c r="P980" s="1">
        <v>4.3999999999999999E-5</v>
      </c>
      <c r="Q980" s="1">
        <v>0.95131944316482397</v>
      </c>
      <c r="R980" s="1">
        <v>6.9763426166219195E-2</v>
      </c>
    </row>
    <row r="981" spans="1:18" s="5" customFormat="1" x14ac:dyDescent="0.25">
      <c r="A981" s="2">
        <v>2016</v>
      </c>
      <c r="B981" s="2">
        <v>2405</v>
      </c>
      <c r="C981" s="3" t="s">
        <v>9</v>
      </c>
      <c r="D981" s="4">
        <v>42796</v>
      </c>
      <c r="E981" s="2">
        <v>6700</v>
      </c>
      <c r="F981" s="3" t="s">
        <v>2</v>
      </c>
      <c r="G981" s="3" t="s">
        <v>1</v>
      </c>
      <c r="H981" s="3" t="s">
        <v>0</v>
      </c>
      <c r="I981" s="2">
        <v>2016</v>
      </c>
      <c r="J981" s="2">
        <v>700</v>
      </c>
      <c r="K981" s="2">
        <v>100</v>
      </c>
      <c r="L981" s="2">
        <v>0.7</v>
      </c>
      <c r="M981" s="1">
        <v>0.26</v>
      </c>
      <c r="N981" s="1">
        <v>3.9999999999999998E-6</v>
      </c>
      <c r="O981" s="1">
        <v>8.9999999999999993E-3</v>
      </c>
      <c r="P981" s="1">
        <v>3.9999999999999998E-7</v>
      </c>
      <c r="Q981" s="1">
        <v>1.4799381947006401E-2</v>
      </c>
      <c r="R981" s="1">
        <v>5.6172836545320898E-4</v>
      </c>
    </row>
    <row r="982" spans="1:18" s="5" customFormat="1" x14ac:dyDescent="0.25">
      <c r="A982" s="2">
        <v>2015</v>
      </c>
      <c r="B982" s="2">
        <v>2406</v>
      </c>
      <c r="C982" s="3" t="s">
        <v>9</v>
      </c>
      <c r="D982" s="4">
        <v>42797</v>
      </c>
      <c r="E982" s="2">
        <v>6697</v>
      </c>
      <c r="F982" s="3" t="s">
        <v>5</v>
      </c>
      <c r="G982" s="3" t="s">
        <v>1</v>
      </c>
      <c r="H982" s="3" t="s">
        <v>8</v>
      </c>
      <c r="I982" s="2">
        <v>1999</v>
      </c>
      <c r="J982" s="2">
        <v>620</v>
      </c>
      <c r="K982" s="2">
        <v>85</v>
      </c>
      <c r="L982" s="2">
        <v>0.7</v>
      </c>
      <c r="M982" s="1">
        <v>6.54</v>
      </c>
      <c r="N982" s="1">
        <v>1.4999999999999999E-4</v>
      </c>
      <c r="O982" s="1">
        <v>0.55200000000000005</v>
      </c>
      <c r="P982" s="1">
        <v>4.0200000000000001E-5</v>
      </c>
      <c r="Q982" s="1">
        <v>0.33913425540919401</v>
      </c>
      <c r="R982" s="1">
        <v>4.2062406378820499E-2</v>
      </c>
    </row>
    <row r="983" spans="1:18" s="5" customFormat="1" x14ac:dyDescent="0.25">
      <c r="A983" s="2">
        <v>2015</v>
      </c>
      <c r="B983" s="2">
        <v>2406</v>
      </c>
      <c r="C983" s="3" t="s">
        <v>9</v>
      </c>
      <c r="D983" s="4">
        <v>42797</v>
      </c>
      <c r="E983" s="2">
        <v>6698</v>
      </c>
      <c r="F983" s="3" t="s">
        <v>2</v>
      </c>
      <c r="G983" s="3" t="s">
        <v>1</v>
      </c>
      <c r="H983" s="3" t="s">
        <v>0</v>
      </c>
      <c r="I983" s="2">
        <v>2016</v>
      </c>
      <c r="J983" s="2">
        <v>620</v>
      </c>
      <c r="K983" s="2">
        <v>106</v>
      </c>
      <c r="L983" s="2">
        <v>0.7</v>
      </c>
      <c r="M983" s="1">
        <v>2.3199999999999998</v>
      </c>
      <c r="N983" s="1">
        <v>3.0000000000000001E-5</v>
      </c>
      <c r="O983" s="1">
        <v>0.112</v>
      </c>
      <c r="P983" s="1">
        <v>7.9999999999999996E-6</v>
      </c>
      <c r="Q983" s="1">
        <v>0.122362926510551</v>
      </c>
      <c r="R983" s="1">
        <v>6.9371111651052196E-3</v>
      </c>
    </row>
    <row r="984" spans="1:18" s="5" customFormat="1" x14ac:dyDescent="0.25">
      <c r="A984" s="2">
        <v>2015</v>
      </c>
      <c r="B984" s="2">
        <v>2410</v>
      </c>
      <c r="C984" s="3" t="s">
        <v>10</v>
      </c>
      <c r="D984" s="4">
        <v>42837</v>
      </c>
      <c r="E984" s="2">
        <v>6378</v>
      </c>
      <c r="F984" s="3" t="s">
        <v>5</v>
      </c>
      <c r="G984" s="3" t="s">
        <v>1</v>
      </c>
      <c r="H984" s="3" t="s">
        <v>4</v>
      </c>
      <c r="I984" s="2">
        <v>1985</v>
      </c>
      <c r="J984" s="2">
        <v>300</v>
      </c>
      <c r="K984" s="2">
        <v>200</v>
      </c>
      <c r="L984" s="2">
        <v>0.7</v>
      </c>
      <c r="M984" s="1">
        <v>10.23</v>
      </c>
      <c r="N984" s="1">
        <v>2.4000000000000001E-4</v>
      </c>
      <c r="O984" s="1">
        <v>0.39600000000000002</v>
      </c>
      <c r="P984" s="1">
        <v>2.8799999999999999E-5</v>
      </c>
      <c r="Q984" s="1">
        <v>0.59027774358539697</v>
      </c>
      <c r="R984" s="1">
        <v>3.2333332294319901E-2</v>
      </c>
    </row>
    <row r="985" spans="1:18" s="5" customFormat="1" x14ac:dyDescent="0.25">
      <c r="A985" s="2">
        <v>2015</v>
      </c>
      <c r="B985" s="2">
        <v>2410</v>
      </c>
      <c r="C985" s="3" t="s">
        <v>10</v>
      </c>
      <c r="D985" s="4">
        <v>42837</v>
      </c>
      <c r="E985" s="2">
        <v>6379</v>
      </c>
      <c r="F985" s="3" t="s">
        <v>2</v>
      </c>
      <c r="G985" s="3" t="s">
        <v>1</v>
      </c>
      <c r="H985" s="3" t="s">
        <v>0</v>
      </c>
      <c r="I985" s="2">
        <v>2016</v>
      </c>
      <c r="J985" s="2">
        <v>300</v>
      </c>
      <c r="K985" s="2">
        <v>105</v>
      </c>
      <c r="L985" s="2">
        <v>0.7</v>
      </c>
      <c r="M985" s="1">
        <v>0.26</v>
      </c>
      <c r="N985" s="1">
        <v>3.9999999999999998E-6</v>
      </c>
      <c r="O985" s="1">
        <v>8.9999999999999993E-3</v>
      </c>
      <c r="P985" s="1">
        <v>3.9999999999999998E-7</v>
      </c>
      <c r="Q985" s="1">
        <v>6.4652774355107197E-3</v>
      </c>
      <c r="R985" s="1">
        <v>2.3333332011340701E-4</v>
      </c>
    </row>
    <row r="986" spans="1:18" s="5" customFormat="1" x14ac:dyDescent="0.25">
      <c r="A986" s="2">
        <v>2015</v>
      </c>
      <c r="B986" s="2">
        <v>2416</v>
      </c>
      <c r="C986" s="3" t="s">
        <v>10</v>
      </c>
      <c r="D986" s="4">
        <v>42790</v>
      </c>
      <c r="E986" s="2">
        <v>6308</v>
      </c>
      <c r="F986" s="3" t="s">
        <v>5</v>
      </c>
      <c r="G986" s="3" t="s">
        <v>1</v>
      </c>
      <c r="H986" s="3" t="s">
        <v>4</v>
      </c>
      <c r="I986" s="2">
        <v>1976</v>
      </c>
      <c r="J986" s="2">
        <v>600</v>
      </c>
      <c r="K986" s="2">
        <v>77</v>
      </c>
      <c r="L986" s="2">
        <v>0.7</v>
      </c>
      <c r="M986" s="1">
        <v>12.09</v>
      </c>
      <c r="N986" s="1">
        <v>2.7999999999999998E-4</v>
      </c>
      <c r="O986" s="1">
        <v>0.60499999999999998</v>
      </c>
      <c r="P986" s="1">
        <v>4.3999999999999999E-5</v>
      </c>
      <c r="Q986" s="1">
        <v>0.55076388814805599</v>
      </c>
      <c r="R986" s="1">
        <v>4.0389351990968998E-2</v>
      </c>
    </row>
    <row r="987" spans="1:18" s="5" customFormat="1" x14ac:dyDescent="0.25">
      <c r="A987" s="2">
        <v>2015</v>
      </c>
      <c r="B987" s="2">
        <v>2416</v>
      </c>
      <c r="C987" s="3" t="s">
        <v>10</v>
      </c>
      <c r="D987" s="4">
        <v>42790</v>
      </c>
      <c r="E987" s="2">
        <v>6309</v>
      </c>
      <c r="F987" s="3" t="s">
        <v>2</v>
      </c>
      <c r="G987" s="3" t="s">
        <v>1</v>
      </c>
      <c r="H987" s="3" t="s">
        <v>0</v>
      </c>
      <c r="I987" s="2">
        <v>2016</v>
      </c>
      <c r="J987" s="2">
        <v>600</v>
      </c>
      <c r="K987" s="2">
        <v>55</v>
      </c>
      <c r="L987" s="2">
        <v>0.7</v>
      </c>
      <c r="M987" s="1">
        <v>2.74</v>
      </c>
      <c r="N987" s="1">
        <v>3.6000000000000001E-5</v>
      </c>
      <c r="O987" s="1">
        <v>8.9999999999999993E-3</v>
      </c>
      <c r="P987" s="1">
        <v>8.9999999999999996E-7</v>
      </c>
      <c r="Q987" s="1">
        <v>7.2518517623639103E-2</v>
      </c>
      <c r="R987" s="1">
        <v>2.9791664981759601E-4</v>
      </c>
    </row>
    <row r="988" spans="1:18" s="5" customFormat="1" x14ac:dyDescent="0.25">
      <c r="A988" s="2">
        <v>2015</v>
      </c>
      <c r="B988" s="2">
        <v>2417</v>
      </c>
      <c r="C988" s="3" t="s">
        <v>10</v>
      </c>
      <c r="D988" s="4">
        <v>42781</v>
      </c>
      <c r="E988" s="2">
        <v>6316</v>
      </c>
      <c r="F988" s="3" t="s">
        <v>5</v>
      </c>
      <c r="G988" s="3" t="s">
        <v>1</v>
      </c>
      <c r="H988" s="3" t="s">
        <v>4</v>
      </c>
      <c r="I988" s="2">
        <v>1971</v>
      </c>
      <c r="J988" s="2">
        <v>1200</v>
      </c>
      <c r="K988" s="2">
        <v>116</v>
      </c>
      <c r="L988" s="2">
        <v>0.7</v>
      </c>
      <c r="M988" s="1">
        <v>12.09</v>
      </c>
      <c r="N988" s="1">
        <v>2.7999999999999998E-4</v>
      </c>
      <c r="O988" s="1">
        <v>0.60499999999999998</v>
      </c>
      <c r="P988" s="1">
        <v>4.3999999999999999E-5</v>
      </c>
      <c r="Q988" s="1">
        <v>1.65944444221232</v>
      </c>
      <c r="R988" s="1">
        <v>0.121692593011751</v>
      </c>
    </row>
    <row r="989" spans="1:18" s="5" customFormat="1" x14ac:dyDescent="0.25">
      <c r="A989" s="2">
        <v>2015</v>
      </c>
      <c r="B989" s="2">
        <v>2417</v>
      </c>
      <c r="C989" s="3" t="s">
        <v>10</v>
      </c>
      <c r="D989" s="4">
        <v>42781</v>
      </c>
      <c r="E989" s="2">
        <v>6767</v>
      </c>
      <c r="F989" s="3" t="s">
        <v>2</v>
      </c>
      <c r="G989" s="3" t="s">
        <v>1</v>
      </c>
      <c r="H989" s="3" t="s">
        <v>0</v>
      </c>
      <c r="I989" s="2">
        <v>2016</v>
      </c>
      <c r="J989" s="2">
        <v>1200</v>
      </c>
      <c r="K989" s="2">
        <v>115</v>
      </c>
      <c r="L989" s="2">
        <v>0.7</v>
      </c>
      <c r="M989" s="1">
        <v>2.3199999999999998</v>
      </c>
      <c r="N989" s="1">
        <v>3.0000000000000001E-5</v>
      </c>
      <c r="O989" s="1">
        <v>0.112</v>
      </c>
      <c r="P989" s="1">
        <v>7.9999999999999996E-6</v>
      </c>
      <c r="Q989" s="1">
        <v>0.26620369157768498</v>
      </c>
      <c r="R989" s="1">
        <v>1.7037037102107602E-2</v>
      </c>
    </row>
    <row r="990" spans="1:18" s="5" customFormat="1" x14ac:dyDescent="0.25">
      <c r="A990" s="2">
        <v>2016</v>
      </c>
      <c r="B990" s="2">
        <v>2427</v>
      </c>
      <c r="C990" s="3" t="s">
        <v>10</v>
      </c>
      <c r="D990" s="4">
        <v>42856</v>
      </c>
      <c r="E990" s="2">
        <v>6359</v>
      </c>
      <c r="F990" s="3" t="s">
        <v>5</v>
      </c>
      <c r="G990" s="3" t="s">
        <v>1</v>
      </c>
      <c r="H990" s="3" t="s">
        <v>4</v>
      </c>
      <c r="I990" s="2">
        <v>1997</v>
      </c>
      <c r="J990" s="2">
        <v>1100</v>
      </c>
      <c r="K990" s="2">
        <v>83</v>
      </c>
      <c r="L990" s="2">
        <v>0.7</v>
      </c>
      <c r="M990" s="1">
        <v>8.17</v>
      </c>
      <c r="N990" s="1">
        <v>1.9000000000000001E-4</v>
      </c>
      <c r="O990" s="1">
        <v>0.47899999999999998</v>
      </c>
      <c r="P990" s="1">
        <v>3.6100000000000003E-5</v>
      </c>
      <c r="Q990" s="1">
        <v>0.73617669553727605</v>
      </c>
      <c r="R990" s="1">
        <v>6.4262235355825897E-2</v>
      </c>
    </row>
    <row r="991" spans="1:18" s="5" customFormat="1" x14ac:dyDescent="0.25">
      <c r="A991" s="2">
        <v>2016</v>
      </c>
      <c r="B991" s="2">
        <v>2427</v>
      </c>
      <c r="C991" s="3" t="s">
        <v>10</v>
      </c>
      <c r="D991" s="4">
        <v>42856</v>
      </c>
      <c r="E991" s="2">
        <v>6360</v>
      </c>
      <c r="F991" s="3" t="s">
        <v>2</v>
      </c>
      <c r="G991" s="3" t="s">
        <v>1</v>
      </c>
      <c r="H991" s="3" t="s">
        <v>13</v>
      </c>
      <c r="I991" s="2">
        <v>2015</v>
      </c>
      <c r="J991" s="2">
        <v>1100</v>
      </c>
      <c r="K991" s="2">
        <v>101</v>
      </c>
      <c r="L991" s="2">
        <v>0.7</v>
      </c>
      <c r="M991" s="1">
        <v>2.3199999999999998</v>
      </c>
      <c r="N991" s="1">
        <v>3.0000000000000001E-5</v>
      </c>
      <c r="O991" s="1">
        <v>0.112</v>
      </c>
      <c r="P991" s="1">
        <v>7.9999999999999996E-6</v>
      </c>
      <c r="Q991" s="1">
        <v>0.213027382267368</v>
      </c>
      <c r="R991" s="1">
        <v>1.3373148207240001E-2</v>
      </c>
    </row>
    <row r="992" spans="1:18" s="5" customFormat="1" x14ac:dyDescent="0.25">
      <c r="A992" s="2">
        <v>2016</v>
      </c>
      <c r="B992" s="2">
        <v>2430</v>
      </c>
      <c r="C992" s="3" t="s">
        <v>10</v>
      </c>
      <c r="D992" s="4">
        <v>42832</v>
      </c>
      <c r="E992" s="2">
        <v>6384</v>
      </c>
      <c r="F992" s="3" t="s">
        <v>5</v>
      </c>
      <c r="G992" s="3" t="s">
        <v>1</v>
      </c>
      <c r="H992" s="3" t="s">
        <v>4</v>
      </c>
      <c r="I992" s="2">
        <v>1980</v>
      </c>
      <c r="J992" s="2">
        <v>200</v>
      </c>
      <c r="K992" s="2">
        <v>72</v>
      </c>
      <c r="L992" s="2">
        <v>0.7</v>
      </c>
      <c r="M992" s="1">
        <v>12.09</v>
      </c>
      <c r="N992" s="1">
        <v>2.7999999999999998E-4</v>
      </c>
      <c r="O992" s="1">
        <v>0.60499999999999998</v>
      </c>
      <c r="P992" s="1">
        <v>4.3999999999999999E-5</v>
      </c>
      <c r="Q992" s="1">
        <v>0.159844444099107</v>
      </c>
      <c r="R992" s="1">
        <v>1.07311111716001E-2</v>
      </c>
    </row>
    <row r="993" spans="1:18" s="5" customFormat="1" x14ac:dyDescent="0.25">
      <c r="A993" s="2">
        <v>2016</v>
      </c>
      <c r="B993" s="2">
        <v>2430</v>
      </c>
      <c r="C993" s="3" t="s">
        <v>10</v>
      </c>
      <c r="D993" s="4">
        <v>42832</v>
      </c>
      <c r="E993" s="2">
        <v>6385</v>
      </c>
      <c r="F993" s="3" t="s">
        <v>2</v>
      </c>
      <c r="G993" s="3" t="s">
        <v>1</v>
      </c>
      <c r="H993" s="3" t="s">
        <v>0</v>
      </c>
      <c r="I993" s="2">
        <v>2016</v>
      </c>
      <c r="J993" s="2">
        <v>200</v>
      </c>
      <c r="K993" s="2">
        <v>90</v>
      </c>
      <c r="L993" s="2">
        <v>0.7</v>
      </c>
      <c r="M993" s="1">
        <v>0.26</v>
      </c>
      <c r="N993" s="1">
        <v>3.4999999999999999E-6</v>
      </c>
      <c r="O993" s="1">
        <v>8.9999999999999993E-3</v>
      </c>
      <c r="P993" s="1">
        <v>8.9999999999999996E-7</v>
      </c>
      <c r="Q993" s="1">
        <v>3.6597220281095202E-3</v>
      </c>
      <c r="R993" s="1">
        <v>1.37499991930058E-4</v>
      </c>
    </row>
    <row r="994" spans="1:18" s="5" customFormat="1" x14ac:dyDescent="0.25">
      <c r="A994" s="2">
        <v>2016</v>
      </c>
      <c r="B994" s="2">
        <v>2431</v>
      </c>
      <c r="C994" s="3" t="s">
        <v>10</v>
      </c>
      <c r="D994" s="4">
        <v>42853</v>
      </c>
      <c r="E994" s="2">
        <v>6400</v>
      </c>
      <c r="F994" s="3" t="s">
        <v>5</v>
      </c>
      <c r="G994" s="3" t="s">
        <v>1</v>
      </c>
      <c r="H994" s="3" t="s">
        <v>4</v>
      </c>
      <c r="I994" s="2">
        <v>1981</v>
      </c>
      <c r="J994" s="2">
        <v>300</v>
      </c>
      <c r="K994" s="2">
        <v>156</v>
      </c>
      <c r="L994" s="2">
        <v>0.7</v>
      </c>
      <c r="M994" s="1">
        <v>10.23</v>
      </c>
      <c r="N994" s="1">
        <v>2.4000000000000001E-4</v>
      </c>
      <c r="O994" s="1">
        <v>0.39600000000000002</v>
      </c>
      <c r="P994" s="1">
        <v>2.8799999999999999E-5</v>
      </c>
      <c r="Q994" s="1">
        <v>0.473416639446813</v>
      </c>
      <c r="R994" s="1">
        <v>2.67799991196528E-2</v>
      </c>
    </row>
    <row r="995" spans="1:18" s="5" customFormat="1" x14ac:dyDescent="0.25">
      <c r="A995" s="2">
        <v>2016</v>
      </c>
      <c r="B995" s="2">
        <v>2431</v>
      </c>
      <c r="C995" s="3" t="s">
        <v>10</v>
      </c>
      <c r="D995" s="4">
        <v>42853</v>
      </c>
      <c r="E995" s="2">
        <v>6401</v>
      </c>
      <c r="F995" s="3" t="s">
        <v>2</v>
      </c>
      <c r="G995" s="3" t="s">
        <v>1</v>
      </c>
      <c r="H995" s="3" t="s">
        <v>0</v>
      </c>
      <c r="I995" s="2">
        <v>2016</v>
      </c>
      <c r="J995" s="2">
        <v>300</v>
      </c>
      <c r="K995" s="2">
        <v>165</v>
      </c>
      <c r="L995" s="2">
        <v>0.7</v>
      </c>
      <c r="M995" s="1">
        <v>0.26</v>
      </c>
      <c r="N995" s="1">
        <v>3.9999999999999998E-6</v>
      </c>
      <c r="O995" s="1">
        <v>8.9999999999999993E-3</v>
      </c>
      <c r="P995" s="1">
        <v>3.9999999999999998E-7</v>
      </c>
      <c r="Q995" s="1">
        <v>1.0159721684374E-2</v>
      </c>
      <c r="R995" s="1">
        <v>3.6666664589249598E-4</v>
      </c>
    </row>
    <row r="996" spans="1:18" s="5" customFormat="1" x14ac:dyDescent="0.25">
      <c r="A996" s="2">
        <v>2016</v>
      </c>
      <c r="B996" s="2">
        <v>2436</v>
      </c>
      <c r="C996" s="3" t="s">
        <v>10</v>
      </c>
      <c r="D996" s="4">
        <v>42853</v>
      </c>
      <c r="E996" s="2">
        <v>6353</v>
      </c>
      <c r="F996" s="3" t="s">
        <v>5</v>
      </c>
      <c r="G996" s="3" t="s">
        <v>1</v>
      </c>
      <c r="H996" s="3" t="s">
        <v>4</v>
      </c>
      <c r="I996" s="2">
        <v>1975</v>
      </c>
      <c r="J996" s="2">
        <v>300</v>
      </c>
      <c r="K996" s="2">
        <v>120</v>
      </c>
      <c r="L996" s="2">
        <v>0.7</v>
      </c>
      <c r="M996" s="1">
        <v>11.16</v>
      </c>
      <c r="N996" s="1">
        <v>2.5999999999999998E-4</v>
      </c>
      <c r="O996" s="1">
        <v>0.39600000000000002</v>
      </c>
      <c r="P996" s="1">
        <v>2.8799999999999999E-5</v>
      </c>
      <c r="Q996" s="1">
        <v>0.39666665590885603</v>
      </c>
      <c r="R996" s="1">
        <v>2.0599999322809901E-2</v>
      </c>
    </row>
    <row r="997" spans="1:18" s="5" customFormat="1" x14ac:dyDescent="0.25">
      <c r="A997" s="2">
        <v>2016</v>
      </c>
      <c r="B997" s="2">
        <v>2436</v>
      </c>
      <c r="C997" s="3" t="s">
        <v>10</v>
      </c>
      <c r="D997" s="4">
        <v>42853</v>
      </c>
      <c r="E997" s="2">
        <v>6354</v>
      </c>
      <c r="F997" s="3" t="s">
        <v>2</v>
      </c>
      <c r="G997" s="3" t="s">
        <v>1</v>
      </c>
      <c r="H997" s="3" t="s">
        <v>0</v>
      </c>
      <c r="I997" s="2">
        <v>2016</v>
      </c>
      <c r="J997" s="2">
        <v>300</v>
      </c>
      <c r="K997" s="2">
        <v>155</v>
      </c>
      <c r="L997" s="2">
        <v>0.7</v>
      </c>
      <c r="M997" s="1">
        <v>0.26</v>
      </c>
      <c r="N997" s="1">
        <v>3.9999999999999998E-6</v>
      </c>
      <c r="O997" s="1">
        <v>8.9999999999999993E-3</v>
      </c>
      <c r="P997" s="1">
        <v>3.9999999999999998E-7</v>
      </c>
      <c r="Q997" s="1">
        <v>9.5439809762301198E-3</v>
      </c>
      <c r="R997" s="1">
        <v>3.44444424929315E-4</v>
      </c>
    </row>
    <row r="998" spans="1:18" s="5" customFormat="1" x14ac:dyDescent="0.25">
      <c r="A998" s="2">
        <v>2016</v>
      </c>
      <c r="B998" s="2">
        <v>2437</v>
      </c>
      <c r="C998" s="3" t="s">
        <v>10</v>
      </c>
      <c r="D998" s="4">
        <v>42766</v>
      </c>
      <c r="E998" s="2">
        <v>6268</v>
      </c>
      <c r="F998" s="3" t="s">
        <v>5</v>
      </c>
      <c r="G998" s="3" t="s">
        <v>1</v>
      </c>
      <c r="H998" s="3" t="s">
        <v>4</v>
      </c>
      <c r="I998" s="2">
        <v>1981</v>
      </c>
      <c r="J998" s="2">
        <v>365</v>
      </c>
      <c r="K998" s="2">
        <v>72</v>
      </c>
      <c r="L998" s="2">
        <v>0.7</v>
      </c>
      <c r="M998" s="1">
        <v>12.09</v>
      </c>
      <c r="N998" s="1">
        <v>2.7999999999999998E-4</v>
      </c>
      <c r="O998" s="1">
        <v>0.60499999999999998</v>
      </c>
      <c r="P998" s="1">
        <v>4.3999999999999999E-5</v>
      </c>
      <c r="Q998" s="1">
        <v>0.313291666245258</v>
      </c>
      <c r="R998" s="1">
        <v>2.2974722301356401E-2</v>
      </c>
    </row>
    <row r="999" spans="1:18" s="5" customFormat="1" x14ac:dyDescent="0.25">
      <c r="A999" s="2">
        <v>2016</v>
      </c>
      <c r="B999" s="2">
        <v>2437</v>
      </c>
      <c r="C999" s="3" t="s">
        <v>10</v>
      </c>
      <c r="D999" s="4">
        <v>42766</v>
      </c>
      <c r="E999" s="2">
        <v>6269</v>
      </c>
      <c r="F999" s="3" t="s">
        <v>2</v>
      </c>
      <c r="G999" s="3" t="s">
        <v>1</v>
      </c>
      <c r="H999" s="3" t="s">
        <v>0</v>
      </c>
      <c r="I999" s="2">
        <v>2014</v>
      </c>
      <c r="J999" s="2">
        <v>365</v>
      </c>
      <c r="K999" s="2">
        <v>54</v>
      </c>
      <c r="L999" s="2">
        <v>0.7</v>
      </c>
      <c r="M999" s="1">
        <v>2.74</v>
      </c>
      <c r="N999" s="1">
        <v>3.6000000000000001E-5</v>
      </c>
      <c r="O999" s="1">
        <v>8.9999999999999993E-3</v>
      </c>
      <c r="P999" s="1">
        <v>8.9999999999999996E-7</v>
      </c>
      <c r="Q999" s="1">
        <v>4.2670020287047299E-2</v>
      </c>
      <c r="R999" s="1">
        <v>1.6185467815731599E-4</v>
      </c>
    </row>
    <row r="1000" spans="1:18" s="5" customFormat="1" x14ac:dyDescent="0.25">
      <c r="A1000" s="2">
        <v>2016</v>
      </c>
      <c r="B1000" s="2">
        <v>2440</v>
      </c>
      <c r="C1000" s="3" t="s">
        <v>10</v>
      </c>
      <c r="D1000" s="4">
        <v>42835</v>
      </c>
      <c r="E1000" s="2">
        <v>6266</v>
      </c>
      <c r="F1000" s="3" t="s">
        <v>5</v>
      </c>
      <c r="G1000" s="3" t="s">
        <v>1</v>
      </c>
      <c r="H1000" s="3" t="s">
        <v>8</v>
      </c>
      <c r="I1000" s="2">
        <v>2000</v>
      </c>
      <c r="J1000" s="2">
        <v>400</v>
      </c>
      <c r="K1000" s="2">
        <v>100</v>
      </c>
      <c r="L1000" s="2">
        <v>0.7</v>
      </c>
      <c r="M1000" s="1">
        <v>6.54</v>
      </c>
      <c r="N1000" s="1">
        <v>1.4999999999999999E-4</v>
      </c>
      <c r="O1000" s="1">
        <v>0.30399999999999999</v>
      </c>
      <c r="P1000" s="1">
        <v>2.2099999999999998E-5</v>
      </c>
      <c r="Q1000" s="1">
        <v>0.24074073731069801</v>
      </c>
      <c r="R1000" s="1">
        <v>1.5112344890319301E-2</v>
      </c>
    </row>
    <row r="1001" spans="1:18" s="5" customFormat="1" x14ac:dyDescent="0.25">
      <c r="A1001" s="2">
        <v>2016</v>
      </c>
      <c r="B1001" s="2">
        <v>2440</v>
      </c>
      <c r="C1001" s="3" t="s">
        <v>10</v>
      </c>
      <c r="D1001" s="4">
        <v>42835</v>
      </c>
      <c r="E1001" s="2">
        <v>6267</v>
      </c>
      <c r="F1001" s="3" t="s">
        <v>2</v>
      </c>
      <c r="G1001" s="3" t="s">
        <v>1</v>
      </c>
      <c r="H1001" s="3" t="s">
        <v>0</v>
      </c>
      <c r="I1001" s="2">
        <v>2016</v>
      </c>
      <c r="J1001" s="2">
        <v>400</v>
      </c>
      <c r="K1001" s="2">
        <v>100</v>
      </c>
      <c r="L1001" s="2">
        <v>0.7</v>
      </c>
      <c r="M1001" s="1">
        <v>0.26</v>
      </c>
      <c r="N1001" s="1">
        <v>3.9999999999999998E-6</v>
      </c>
      <c r="O1001" s="1">
        <v>8.9999999999999993E-3</v>
      </c>
      <c r="P1001" s="1">
        <v>3.9999999999999998E-7</v>
      </c>
      <c r="Q1001" s="1">
        <v>8.2716045024396993E-3</v>
      </c>
      <c r="R1001" s="1">
        <v>3.0246911898227399E-4</v>
      </c>
    </row>
    <row r="1002" spans="1:18" s="5" customFormat="1" x14ac:dyDescent="0.25">
      <c r="A1002" s="2">
        <v>2016</v>
      </c>
      <c r="B1002" s="2">
        <v>2442</v>
      </c>
      <c r="C1002" s="3" t="s">
        <v>10</v>
      </c>
      <c r="D1002" s="4">
        <v>42830</v>
      </c>
      <c r="E1002" s="2">
        <v>6262</v>
      </c>
      <c r="F1002" s="3" t="s">
        <v>5</v>
      </c>
      <c r="G1002" s="3" t="s">
        <v>1</v>
      </c>
      <c r="H1002" s="3" t="s">
        <v>8</v>
      </c>
      <c r="I1002" s="2">
        <v>2002</v>
      </c>
      <c r="J1002" s="2">
        <v>300</v>
      </c>
      <c r="K1002" s="2">
        <v>92</v>
      </c>
      <c r="L1002" s="2">
        <v>0.7</v>
      </c>
      <c r="M1002" s="1">
        <v>6.54</v>
      </c>
      <c r="N1002" s="1">
        <v>1.4999999999999999E-4</v>
      </c>
      <c r="O1002" s="1">
        <v>0.55200000000000005</v>
      </c>
      <c r="P1002" s="1">
        <v>4.0200000000000001E-5</v>
      </c>
      <c r="Q1002" s="1">
        <v>0.157486108481599</v>
      </c>
      <c r="R1002" s="1">
        <v>1.66353883733001E-2</v>
      </c>
    </row>
    <row r="1003" spans="1:18" s="5" customFormat="1" x14ac:dyDescent="0.25">
      <c r="A1003" s="2">
        <v>2016</v>
      </c>
      <c r="B1003" s="2">
        <v>2442</v>
      </c>
      <c r="C1003" s="3" t="s">
        <v>10</v>
      </c>
      <c r="D1003" s="4">
        <v>42830</v>
      </c>
      <c r="E1003" s="2">
        <v>6263</v>
      </c>
      <c r="F1003" s="3" t="s">
        <v>2</v>
      </c>
      <c r="G1003" s="3" t="s">
        <v>1</v>
      </c>
      <c r="H1003" s="3" t="s">
        <v>0</v>
      </c>
      <c r="I1003" s="2">
        <v>2016</v>
      </c>
      <c r="J1003" s="2">
        <v>300</v>
      </c>
      <c r="K1003" s="2">
        <v>115</v>
      </c>
      <c r="L1003" s="2">
        <v>0.7</v>
      </c>
      <c r="M1003" s="1">
        <v>0.26</v>
      </c>
      <c r="N1003" s="1">
        <v>3.9999999999999998E-6</v>
      </c>
      <c r="O1003" s="1">
        <v>8.9999999999999993E-3</v>
      </c>
      <c r="P1003" s="1">
        <v>3.9999999999999998E-7</v>
      </c>
      <c r="Q1003" s="1">
        <v>7.0810181436546001E-3</v>
      </c>
      <c r="R1003" s="1">
        <v>2.5555554107658802E-4</v>
      </c>
    </row>
    <row r="1004" spans="1:18" s="5" customFormat="1" x14ac:dyDescent="0.25">
      <c r="A1004" s="2">
        <v>2016</v>
      </c>
      <c r="B1004" s="2">
        <v>2444</v>
      </c>
      <c r="C1004" s="3" t="s">
        <v>10</v>
      </c>
      <c r="D1004" s="4">
        <v>42801</v>
      </c>
      <c r="E1004" s="2">
        <v>6256</v>
      </c>
      <c r="F1004" s="3" t="s">
        <v>5</v>
      </c>
      <c r="G1004" s="3" t="s">
        <v>1</v>
      </c>
      <c r="H1004" s="3" t="s">
        <v>4</v>
      </c>
      <c r="I1004" s="2">
        <v>1986</v>
      </c>
      <c r="J1004" s="2">
        <v>400</v>
      </c>
      <c r="K1004" s="2">
        <v>85</v>
      </c>
      <c r="L1004" s="2">
        <v>0.7</v>
      </c>
      <c r="M1004" s="1">
        <v>12.09</v>
      </c>
      <c r="N1004" s="1">
        <v>2.7999999999999998E-4</v>
      </c>
      <c r="O1004" s="1">
        <v>0.60499999999999998</v>
      </c>
      <c r="P1004" s="1">
        <v>4.3999999999999999E-5</v>
      </c>
      <c r="Q1004" s="1">
        <v>0.40532407352887201</v>
      </c>
      <c r="R1004" s="1">
        <v>2.9723765534479401E-2</v>
      </c>
    </row>
    <row r="1005" spans="1:18" s="5" customFormat="1" x14ac:dyDescent="0.25">
      <c r="A1005" s="2">
        <v>2016</v>
      </c>
      <c r="B1005" s="2">
        <v>2444</v>
      </c>
      <c r="C1005" s="3" t="s">
        <v>10</v>
      </c>
      <c r="D1005" s="4">
        <v>42801</v>
      </c>
      <c r="E1005" s="2">
        <v>6257</v>
      </c>
      <c r="F1005" s="3" t="s">
        <v>2</v>
      </c>
      <c r="G1005" s="3" t="s">
        <v>1</v>
      </c>
      <c r="H1005" s="3" t="s">
        <v>0</v>
      </c>
      <c r="I1005" s="2">
        <v>2014</v>
      </c>
      <c r="J1005" s="2">
        <v>400</v>
      </c>
      <c r="K1005" s="2">
        <v>100</v>
      </c>
      <c r="L1005" s="2">
        <v>0.7</v>
      </c>
      <c r="M1005" s="1">
        <v>0.26</v>
      </c>
      <c r="N1005" s="1">
        <v>3.9999999999999998E-6</v>
      </c>
      <c r="O1005" s="1">
        <v>8.9999999999999993E-3</v>
      </c>
      <c r="P1005" s="1">
        <v>3.9999999999999998E-7</v>
      </c>
      <c r="Q1005" s="1">
        <v>8.2716045024396993E-3</v>
      </c>
      <c r="R1005" s="1">
        <v>3.0246911898227399E-4</v>
      </c>
    </row>
    <row r="1006" spans="1:18" s="5" customFormat="1" x14ac:dyDescent="0.25">
      <c r="A1006" s="2">
        <v>2016</v>
      </c>
      <c r="B1006" s="2">
        <v>2450</v>
      </c>
      <c r="C1006" s="3" t="s">
        <v>10</v>
      </c>
      <c r="D1006" s="4">
        <v>42782</v>
      </c>
      <c r="E1006" s="2">
        <v>6245</v>
      </c>
      <c r="F1006" s="3" t="s">
        <v>5</v>
      </c>
      <c r="G1006" s="3" t="s">
        <v>1</v>
      </c>
      <c r="H1006" s="3" t="s">
        <v>4</v>
      </c>
      <c r="I1006" s="2">
        <v>1990</v>
      </c>
      <c r="J1006" s="2">
        <v>800</v>
      </c>
      <c r="K1006" s="2">
        <v>102</v>
      </c>
      <c r="L1006" s="2">
        <v>0.7</v>
      </c>
      <c r="M1006" s="1">
        <v>8.17</v>
      </c>
      <c r="N1006" s="1">
        <v>1.9000000000000001E-4</v>
      </c>
      <c r="O1006" s="1">
        <v>0.47899999999999998</v>
      </c>
      <c r="P1006" s="1">
        <v>3.6100000000000003E-5</v>
      </c>
      <c r="Q1006" s="1">
        <v>0.65796296118118003</v>
      </c>
      <c r="R1006" s="1">
        <v>5.7434812760519101E-2</v>
      </c>
    </row>
    <row r="1007" spans="1:18" s="5" customFormat="1" x14ac:dyDescent="0.25">
      <c r="A1007" s="2">
        <v>2016</v>
      </c>
      <c r="B1007" s="2">
        <v>2450</v>
      </c>
      <c r="C1007" s="3" t="s">
        <v>10</v>
      </c>
      <c r="D1007" s="4">
        <v>42782</v>
      </c>
      <c r="E1007" s="2">
        <v>6246</v>
      </c>
      <c r="F1007" s="3" t="s">
        <v>2</v>
      </c>
      <c r="G1007" s="3" t="s">
        <v>1</v>
      </c>
      <c r="H1007" s="3" t="s">
        <v>0</v>
      </c>
      <c r="I1007" s="2">
        <v>2016</v>
      </c>
      <c r="J1007" s="2">
        <v>800</v>
      </c>
      <c r="K1007" s="2">
        <v>110</v>
      </c>
      <c r="L1007" s="2">
        <v>0.7</v>
      </c>
      <c r="M1007" s="1">
        <v>0.26</v>
      </c>
      <c r="N1007" s="1">
        <v>3.9999999999999998E-6</v>
      </c>
      <c r="O1007" s="1">
        <v>8.9999999999999993E-3</v>
      </c>
      <c r="P1007" s="1">
        <v>3.9999999999999998E-7</v>
      </c>
      <c r="Q1007" s="1">
        <v>1.87407397712883E-2</v>
      </c>
      <c r="R1007" s="1">
        <v>7.1975304912504404E-4</v>
      </c>
    </row>
    <row r="1008" spans="1:18" s="5" customFormat="1" x14ac:dyDescent="0.25">
      <c r="A1008" s="2">
        <v>2017</v>
      </c>
      <c r="B1008" s="2">
        <v>2451</v>
      </c>
      <c r="C1008" s="3" t="s">
        <v>10</v>
      </c>
      <c r="D1008" s="4">
        <v>42839</v>
      </c>
      <c r="E1008" s="2">
        <v>6260</v>
      </c>
      <c r="F1008" s="3" t="s">
        <v>5</v>
      </c>
      <c r="G1008" s="3" t="s">
        <v>1</v>
      </c>
      <c r="H1008" s="3" t="s">
        <v>4</v>
      </c>
      <c r="I1008" s="2">
        <v>1992</v>
      </c>
      <c r="J1008" s="2">
        <v>150</v>
      </c>
      <c r="K1008" s="2">
        <v>88</v>
      </c>
      <c r="L1008" s="2">
        <v>0.7</v>
      </c>
      <c r="M1008" s="1">
        <v>8.17</v>
      </c>
      <c r="N1008" s="1">
        <v>1.9000000000000001E-4</v>
      </c>
      <c r="O1008" s="1">
        <v>0.47899999999999998</v>
      </c>
      <c r="P1008" s="1">
        <v>3.6100000000000003E-5</v>
      </c>
      <c r="Q1008" s="1">
        <v>9.1921295788185003E-2</v>
      </c>
      <c r="R1008" s="1">
        <v>6.5332868741518396E-3</v>
      </c>
    </row>
    <row r="1009" spans="1:18" s="5" customFormat="1" x14ac:dyDescent="0.25">
      <c r="A1009" s="2">
        <v>2017</v>
      </c>
      <c r="B1009" s="2">
        <v>2451</v>
      </c>
      <c r="C1009" s="3" t="s">
        <v>10</v>
      </c>
      <c r="D1009" s="4">
        <v>42839</v>
      </c>
      <c r="E1009" s="2">
        <v>6261</v>
      </c>
      <c r="F1009" s="3" t="s">
        <v>2</v>
      </c>
      <c r="G1009" s="3" t="s">
        <v>1</v>
      </c>
      <c r="H1009" s="3" t="s">
        <v>0</v>
      </c>
      <c r="I1009" s="2">
        <v>2016</v>
      </c>
      <c r="J1009" s="2">
        <v>150</v>
      </c>
      <c r="K1009" s="2">
        <v>100</v>
      </c>
      <c r="L1009" s="2">
        <v>0.7</v>
      </c>
      <c r="M1009" s="1">
        <v>0.26</v>
      </c>
      <c r="N1009" s="1">
        <v>3.9999999999999998E-6</v>
      </c>
      <c r="O1009" s="1">
        <v>8.9999999999999993E-3</v>
      </c>
      <c r="P1009" s="1">
        <v>3.9999999999999998E-7</v>
      </c>
      <c r="Q1009" s="1">
        <v>3.0439813191761502E-3</v>
      </c>
      <c r="R1009" s="1">
        <v>1.07638882612241E-4</v>
      </c>
    </row>
    <row r="1010" spans="1:18" s="5" customFormat="1" x14ac:dyDescent="0.25">
      <c r="A1010" s="2">
        <v>2017</v>
      </c>
      <c r="B1010" s="2">
        <v>2452</v>
      </c>
      <c r="C1010" s="3" t="s">
        <v>10</v>
      </c>
      <c r="D1010" s="4">
        <v>42837</v>
      </c>
      <c r="E1010" s="2">
        <v>6382</v>
      </c>
      <c r="F1010" s="3" t="s">
        <v>5</v>
      </c>
      <c r="G1010" s="3" t="s">
        <v>1</v>
      </c>
      <c r="H1010" s="3" t="s">
        <v>4</v>
      </c>
      <c r="I1010" s="2">
        <v>1975</v>
      </c>
      <c r="J1010" s="2">
        <v>200</v>
      </c>
      <c r="K1010" s="2">
        <v>72</v>
      </c>
      <c r="L1010" s="2">
        <v>0.7</v>
      </c>
      <c r="M1010" s="1">
        <v>12.09</v>
      </c>
      <c r="N1010" s="1">
        <v>2.7999999999999998E-4</v>
      </c>
      <c r="O1010" s="1">
        <v>0.60499999999999998</v>
      </c>
      <c r="P1010" s="1">
        <v>4.3999999999999999E-5</v>
      </c>
      <c r="Q1010" s="1">
        <v>0.16357777746857599</v>
      </c>
      <c r="R1010" s="1">
        <v>1.1317777832858001E-2</v>
      </c>
    </row>
    <row r="1011" spans="1:18" s="5" customFormat="1" x14ac:dyDescent="0.25">
      <c r="A1011" s="2">
        <v>2017</v>
      </c>
      <c r="B1011" s="2">
        <v>2452</v>
      </c>
      <c r="C1011" s="3" t="s">
        <v>10</v>
      </c>
      <c r="D1011" s="4">
        <v>42837</v>
      </c>
      <c r="E1011" s="2">
        <v>6383</v>
      </c>
      <c r="F1011" s="3" t="s">
        <v>2</v>
      </c>
      <c r="G1011" s="3" t="s">
        <v>1</v>
      </c>
      <c r="H1011" s="3" t="s">
        <v>0</v>
      </c>
      <c r="I1011" s="2">
        <v>2015</v>
      </c>
      <c r="J1011" s="2">
        <v>200</v>
      </c>
      <c r="K1011" s="2">
        <v>85</v>
      </c>
      <c r="L1011" s="2">
        <v>0.7</v>
      </c>
      <c r="M1011" s="1">
        <v>0.26</v>
      </c>
      <c r="N1011" s="1">
        <v>3.4999999999999999E-6</v>
      </c>
      <c r="O1011" s="1">
        <v>8.9999999999999993E-3</v>
      </c>
      <c r="P1011" s="1">
        <v>8.9999999999999996E-7</v>
      </c>
      <c r="Q1011" s="1">
        <v>3.4564041376589898E-3</v>
      </c>
      <c r="R1011" s="1">
        <v>1.29861103489499E-4</v>
      </c>
    </row>
    <row r="1012" spans="1:18" s="5" customFormat="1" x14ac:dyDescent="0.25">
      <c r="A1012" s="2">
        <v>2017</v>
      </c>
      <c r="B1012" s="2">
        <v>2453</v>
      </c>
      <c r="C1012" s="3" t="s">
        <v>10</v>
      </c>
      <c r="D1012" s="4">
        <v>42836</v>
      </c>
      <c r="E1012" s="2">
        <v>6392</v>
      </c>
      <c r="F1012" s="3" t="s">
        <v>5</v>
      </c>
      <c r="G1012" s="3" t="s">
        <v>1</v>
      </c>
      <c r="H1012" s="3" t="s">
        <v>4</v>
      </c>
      <c r="I1012" s="2">
        <v>1986</v>
      </c>
      <c r="J1012" s="2">
        <v>400</v>
      </c>
      <c r="K1012" s="2">
        <v>85</v>
      </c>
      <c r="L1012" s="2">
        <v>0.7</v>
      </c>
      <c r="M1012" s="1">
        <v>12.09</v>
      </c>
      <c r="N1012" s="1">
        <v>2.7999999999999998E-4</v>
      </c>
      <c r="O1012" s="1">
        <v>0.60499999999999998</v>
      </c>
      <c r="P1012" s="1">
        <v>4.3999999999999999E-5</v>
      </c>
      <c r="Q1012" s="1">
        <v>0.40532407352887201</v>
      </c>
      <c r="R1012" s="1">
        <v>2.9723765534479401E-2</v>
      </c>
    </row>
    <row r="1013" spans="1:18" s="5" customFormat="1" x14ac:dyDescent="0.25">
      <c r="A1013" s="2">
        <v>2017</v>
      </c>
      <c r="B1013" s="2">
        <v>2453</v>
      </c>
      <c r="C1013" s="3" t="s">
        <v>10</v>
      </c>
      <c r="D1013" s="4">
        <v>42836</v>
      </c>
      <c r="E1013" s="2">
        <v>6393</v>
      </c>
      <c r="F1013" s="3" t="s">
        <v>2</v>
      </c>
      <c r="G1013" s="3" t="s">
        <v>1</v>
      </c>
      <c r="H1013" s="3" t="s">
        <v>0</v>
      </c>
      <c r="I1013" s="2">
        <v>2015</v>
      </c>
      <c r="J1013" s="2">
        <v>400</v>
      </c>
      <c r="K1013" s="2">
        <v>86</v>
      </c>
      <c r="L1013" s="2">
        <v>0.7</v>
      </c>
      <c r="M1013" s="1">
        <v>0.26</v>
      </c>
      <c r="N1013" s="1">
        <v>3.4999999999999999E-6</v>
      </c>
      <c r="O1013" s="1">
        <v>8.9999999999999993E-3</v>
      </c>
      <c r="P1013" s="1">
        <v>8.9999999999999996E-7</v>
      </c>
      <c r="Q1013" s="1">
        <v>7.0870366657582503E-3</v>
      </c>
      <c r="R1013" s="1">
        <v>2.8666665017344902E-4</v>
      </c>
    </row>
    <row r="1014" spans="1:18" s="5" customFormat="1" x14ac:dyDescent="0.25">
      <c r="A1014" s="2">
        <v>2017</v>
      </c>
      <c r="B1014" s="2">
        <v>2454</v>
      </c>
      <c r="C1014" s="3" t="s">
        <v>10</v>
      </c>
      <c r="D1014" s="4">
        <v>42852</v>
      </c>
      <c r="E1014" s="2">
        <v>6317</v>
      </c>
      <c r="F1014" s="3" t="s">
        <v>5</v>
      </c>
      <c r="G1014" s="3" t="s">
        <v>1</v>
      </c>
      <c r="H1014" s="3" t="s">
        <v>4</v>
      </c>
      <c r="I1014" s="2">
        <v>1978</v>
      </c>
      <c r="J1014" s="2">
        <v>280</v>
      </c>
      <c r="K1014" s="2">
        <v>63</v>
      </c>
      <c r="L1014" s="2">
        <v>0.7</v>
      </c>
      <c r="M1014" s="1">
        <v>12.09</v>
      </c>
      <c r="N1014" s="1">
        <v>2.7999999999999998E-4</v>
      </c>
      <c r="O1014" s="1">
        <v>0.60499999999999998</v>
      </c>
      <c r="P1014" s="1">
        <v>4.3999999999999999E-5</v>
      </c>
      <c r="Q1014" s="1">
        <v>0.21029166638380301</v>
      </c>
      <c r="R1014" s="1">
        <v>1.5421388942006301E-2</v>
      </c>
    </row>
    <row r="1015" spans="1:18" s="5" customFormat="1" x14ac:dyDescent="0.25">
      <c r="A1015" s="2">
        <v>2017</v>
      </c>
      <c r="B1015" s="2">
        <v>2454</v>
      </c>
      <c r="C1015" s="3" t="s">
        <v>10</v>
      </c>
      <c r="D1015" s="4">
        <v>42852</v>
      </c>
      <c r="E1015" s="2">
        <v>6318</v>
      </c>
      <c r="F1015" s="3" t="s">
        <v>2</v>
      </c>
      <c r="G1015" s="3" t="s">
        <v>1</v>
      </c>
      <c r="H1015" s="3" t="s">
        <v>0</v>
      </c>
      <c r="I1015" s="2">
        <v>2016</v>
      </c>
      <c r="J1015" s="2">
        <v>280</v>
      </c>
      <c r="K1015" s="2">
        <v>65</v>
      </c>
      <c r="L1015" s="2">
        <v>0.7</v>
      </c>
      <c r="M1015" s="1">
        <v>2.74</v>
      </c>
      <c r="N1015" s="1">
        <v>3.6000000000000001E-5</v>
      </c>
      <c r="O1015" s="1">
        <v>8.9999999999999993E-3</v>
      </c>
      <c r="P1015" s="1">
        <v>8.9999999999999996E-7</v>
      </c>
      <c r="Q1015" s="1">
        <v>3.9186172331130802E-2</v>
      </c>
      <c r="R1015" s="1">
        <v>1.4408332494714299E-4</v>
      </c>
    </row>
    <row r="1016" spans="1:18" s="5" customFormat="1" x14ac:dyDescent="0.25">
      <c r="A1016" s="2">
        <v>2017</v>
      </c>
      <c r="B1016" s="2">
        <v>2455</v>
      </c>
      <c r="C1016" s="3" t="s">
        <v>10</v>
      </c>
      <c r="D1016" s="4">
        <v>42914</v>
      </c>
      <c r="E1016" s="2">
        <v>6812</v>
      </c>
      <c r="F1016" s="3" t="s">
        <v>5</v>
      </c>
      <c r="G1016" s="3" t="s">
        <v>1</v>
      </c>
      <c r="H1016" s="3" t="s">
        <v>4</v>
      </c>
      <c r="I1016" s="2">
        <v>1981</v>
      </c>
      <c r="J1016" s="2">
        <v>250</v>
      </c>
      <c r="K1016" s="2">
        <v>57</v>
      </c>
      <c r="L1016" s="2">
        <v>0.7</v>
      </c>
      <c r="M1016" s="1">
        <v>12.09</v>
      </c>
      <c r="N1016" s="1">
        <v>2.7999999999999998E-4</v>
      </c>
      <c r="O1016" s="1">
        <v>0.60499999999999998</v>
      </c>
      <c r="P1016" s="1">
        <v>4.3999999999999999E-5</v>
      </c>
      <c r="Q1016" s="1">
        <v>0.16449074046008899</v>
      </c>
      <c r="R1016" s="1">
        <v>1.16111111618262E-2</v>
      </c>
    </row>
    <row r="1017" spans="1:18" s="5" customFormat="1" x14ac:dyDescent="0.25">
      <c r="A1017" s="2">
        <v>2017</v>
      </c>
      <c r="B1017" s="2">
        <v>2455</v>
      </c>
      <c r="C1017" s="3" t="s">
        <v>10</v>
      </c>
      <c r="D1017" s="4">
        <v>42914</v>
      </c>
      <c r="E1017" s="2">
        <v>6813</v>
      </c>
      <c r="F1017" s="3" t="s">
        <v>2</v>
      </c>
      <c r="G1017" s="3" t="s">
        <v>1</v>
      </c>
      <c r="H1017" s="3" t="s">
        <v>0</v>
      </c>
      <c r="I1017" s="2">
        <v>2015</v>
      </c>
      <c r="J1017" s="2">
        <v>250</v>
      </c>
      <c r="K1017" s="2">
        <v>57</v>
      </c>
      <c r="L1017" s="2">
        <v>0.7</v>
      </c>
      <c r="M1017" s="1">
        <v>2.74</v>
      </c>
      <c r="N1017" s="1">
        <v>3.6000000000000001E-5</v>
      </c>
      <c r="O1017" s="1">
        <v>8.9999999999999993E-3</v>
      </c>
      <c r="P1017" s="1">
        <v>8.9999999999999996E-7</v>
      </c>
      <c r="Q1017" s="1">
        <v>3.0622106082351299E-2</v>
      </c>
      <c r="R1017" s="1">
        <v>1.11328118500417E-4</v>
      </c>
    </row>
    <row r="1018" spans="1:18" s="5" customFormat="1" x14ac:dyDescent="0.25">
      <c r="A1018" s="2">
        <v>2017</v>
      </c>
      <c r="B1018" s="2">
        <v>2456</v>
      </c>
      <c r="C1018" s="3" t="s">
        <v>10</v>
      </c>
      <c r="D1018" s="4">
        <v>42956</v>
      </c>
      <c r="E1018" s="2">
        <v>6810</v>
      </c>
      <c r="F1018" s="3" t="s">
        <v>5</v>
      </c>
      <c r="G1018" s="3" t="s">
        <v>1</v>
      </c>
      <c r="H1018" s="3" t="s">
        <v>4</v>
      </c>
      <c r="I1018" s="2">
        <v>1978</v>
      </c>
      <c r="J1018" s="2">
        <v>800</v>
      </c>
      <c r="K1018" s="2">
        <v>216</v>
      </c>
      <c r="L1018" s="2">
        <v>0.7</v>
      </c>
      <c r="M1018" s="1">
        <v>11.16</v>
      </c>
      <c r="N1018" s="1">
        <v>2.5999999999999998E-4</v>
      </c>
      <c r="O1018" s="1">
        <v>0.39600000000000002</v>
      </c>
      <c r="P1018" s="1">
        <v>2.8799999999999999E-5</v>
      </c>
      <c r="Q1018" s="1">
        <v>1.9039999483625101</v>
      </c>
      <c r="R1018" s="1">
        <v>9.8879996749487303E-2</v>
      </c>
    </row>
    <row r="1019" spans="1:18" s="5" customFormat="1" x14ac:dyDescent="0.25">
      <c r="A1019" s="2">
        <v>2017</v>
      </c>
      <c r="B1019" s="2">
        <v>2456</v>
      </c>
      <c r="C1019" s="3" t="s">
        <v>10</v>
      </c>
      <c r="D1019" s="4">
        <v>42956</v>
      </c>
      <c r="E1019" s="2">
        <v>6811</v>
      </c>
      <c r="F1019" s="3" t="s">
        <v>2</v>
      </c>
      <c r="G1019" s="3" t="s">
        <v>1</v>
      </c>
      <c r="H1019" s="3" t="s">
        <v>0</v>
      </c>
      <c r="I1019" s="2">
        <v>2016</v>
      </c>
      <c r="J1019" s="2">
        <v>800</v>
      </c>
      <c r="K1019" s="2">
        <v>105</v>
      </c>
      <c r="L1019" s="2">
        <v>0.7</v>
      </c>
      <c r="M1019" s="1">
        <v>0.26</v>
      </c>
      <c r="N1019" s="1">
        <v>3.9999999999999998E-6</v>
      </c>
      <c r="O1019" s="1">
        <v>8.9999999999999993E-3</v>
      </c>
      <c r="P1019" s="1">
        <v>3.9999999999999998E-7</v>
      </c>
      <c r="Q1019" s="1">
        <v>1.7888887963502399E-2</v>
      </c>
      <c r="R1019" s="1">
        <v>6.8703700143754197E-4</v>
      </c>
    </row>
    <row r="1020" spans="1:18" s="5" customFormat="1" x14ac:dyDescent="0.25">
      <c r="A1020" s="2">
        <v>2013</v>
      </c>
      <c r="B1020" s="2">
        <v>2457</v>
      </c>
      <c r="C1020" s="3" t="s">
        <v>7</v>
      </c>
      <c r="D1020" s="4">
        <v>42807</v>
      </c>
      <c r="E1020" s="2">
        <v>6422</v>
      </c>
      <c r="F1020" s="3" t="s">
        <v>5</v>
      </c>
      <c r="G1020" s="3" t="s">
        <v>1</v>
      </c>
      <c r="H1020" s="3" t="s">
        <v>4</v>
      </c>
      <c r="I1020" s="2">
        <v>1976</v>
      </c>
      <c r="J1020" s="2">
        <v>750</v>
      </c>
      <c r="K1020" s="2">
        <v>91</v>
      </c>
      <c r="L1020" s="2">
        <v>0.7</v>
      </c>
      <c r="M1020" s="1">
        <v>12.09</v>
      </c>
      <c r="N1020" s="1">
        <v>2.7999999999999998E-4</v>
      </c>
      <c r="O1020" s="1">
        <v>0.60499999999999998</v>
      </c>
      <c r="P1020" s="1">
        <v>4.3999999999999999E-5</v>
      </c>
      <c r="Q1020" s="1">
        <v>0.81362847112781</v>
      </c>
      <c r="R1020" s="1">
        <v>5.9666088168476898E-2</v>
      </c>
    </row>
    <row r="1021" spans="1:18" s="5" customFormat="1" x14ac:dyDescent="0.25">
      <c r="A1021" s="2">
        <v>2013</v>
      </c>
      <c r="B1021" s="2">
        <v>2457</v>
      </c>
      <c r="C1021" s="3" t="s">
        <v>7</v>
      </c>
      <c r="D1021" s="4">
        <v>42807</v>
      </c>
      <c r="E1021" s="2">
        <v>6424</v>
      </c>
      <c r="F1021" s="3" t="s">
        <v>5</v>
      </c>
      <c r="G1021" s="3" t="s">
        <v>1</v>
      </c>
      <c r="H1021" s="3" t="s">
        <v>4</v>
      </c>
      <c r="I1021" s="2">
        <v>1978</v>
      </c>
      <c r="J1021" s="2">
        <v>750</v>
      </c>
      <c r="K1021" s="2">
        <v>210</v>
      </c>
      <c r="L1021" s="2">
        <v>0.7</v>
      </c>
      <c r="M1021" s="1">
        <v>11.16</v>
      </c>
      <c r="N1021" s="1">
        <v>2.5999999999999998E-4</v>
      </c>
      <c r="O1021" s="1">
        <v>0.39600000000000002</v>
      </c>
      <c r="P1021" s="1">
        <v>2.8799999999999999E-5</v>
      </c>
      <c r="Q1021" s="1">
        <v>1.7354166196012499</v>
      </c>
      <c r="R1021" s="1">
        <v>9.0124997037293098E-2</v>
      </c>
    </row>
    <row r="1022" spans="1:18" s="5" customFormat="1" x14ac:dyDescent="0.25">
      <c r="A1022" s="2">
        <v>2013</v>
      </c>
      <c r="B1022" s="2">
        <v>2457</v>
      </c>
      <c r="C1022" s="3" t="s">
        <v>7</v>
      </c>
      <c r="D1022" s="4">
        <v>42807</v>
      </c>
      <c r="E1022" s="2">
        <v>6423</v>
      </c>
      <c r="F1022" s="3" t="s">
        <v>2</v>
      </c>
      <c r="G1022" s="3" t="s">
        <v>1</v>
      </c>
      <c r="H1022" s="3" t="s">
        <v>28</v>
      </c>
      <c r="I1022" s="2">
        <v>2015</v>
      </c>
      <c r="J1022" s="2">
        <v>1500</v>
      </c>
      <c r="K1022" s="2">
        <v>125</v>
      </c>
      <c r="L1022" s="2">
        <v>0.7</v>
      </c>
      <c r="M1022" s="1">
        <v>2.15</v>
      </c>
      <c r="N1022" s="1">
        <v>2.6999999999999999E-5</v>
      </c>
      <c r="O1022" s="1">
        <v>8.9999999999999993E-3</v>
      </c>
      <c r="P1022" s="1">
        <v>3.9999999999999998E-7</v>
      </c>
      <c r="Q1022" s="1">
        <v>0.34035012379137503</v>
      </c>
      <c r="R1022" s="1">
        <v>1.73611103056559E-3</v>
      </c>
    </row>
    <row r="1023" spans="1:18" s="5" customFormat="1" x14ac:dyDescent="0.25">
      <c r="A1023" s="2">
        <v>2015</v>
      </c>
      <c r="B1023" s="2">
        <v>2463</v>
      </c>
      <c r="C1023" s="3" t="s">
        <v>7</v>
      </c>
      <c r="D1023" s="4">
        <v>42783</v>
      </c>
      <c r="E1023" s="2">
        <v>6431</v>
      </c>
      <c r="F1023" s="3" t="s">
        <v>5</v>
      </c>
      <c r="G1023" s="3" t="s">
        <v>1</v>
      </c>
      <c r="H1023" s="3" t="s">
        <v>4</v>
      </c>
      <c r="I1023" s="2">
        <v>1990</v>
      </c>
      <c r="J1023" s="2">
        <v>600</v>
      </c>
      <c r="K1023" s="2">
        <v>52</v>
      </c>
      <c r="L1023" s="2">
        <v>0.7</v>
      </c>
      <c r="M1023" s="1">
        <v>8.17</v>
      </c>
      <c r="N1023" s="1">
        <v>1.9000000000000001E-4</v>
      </c>
      <c r="O1023" s="1">
        <v>0.47899999999999998</v>
      </c>
      <c r="P1023" s="1">
        <v>3.6100000000000003E-5</v>
      </c>
      <c r="Q1023" s="1">
        <v>0.25157407339280402</v>
      </c>
      <c r="R1023" s="1">
        <v>2.19603695849044E-2</v>
      </c>
    </row>
    <row r="1024" spans="1:18" s="5" customFormat="1" x14ac:dyDescent="0.25">
      <c r="A1024" s="2">
        <v>2015</v>
      </c>
      <c r="B1024" s="2">
        <v>2463</v>
      </c>
      <c r="C1024" s="3" t="s">
        <v>7</v>
      </c>
      <c r="D1024" s="4">
        <v>42783</v>
      </c>
      <c r="E1024" s="2">
        <v>6432</v>
      </c>
      <c r="F1024" s="3" t="s">
        <v>2</v>
      </c>
      <c r="G1024" s="3" t="s">
        <v>1</v>
      </c>
      <c r="H1024" s="3" t="s">
        <v>0</v>
      </c>
      <c r="I1024" s="2">
        <v>2016</v>
      </c>
      <c r="J1024" s="2">
        <v>600</v>
      </c>
      <c r="K1024" s="2">
        <v>60</v>
      </c>
      <c r="L1024" s="2">
        <v>0.7</v>
      </c>
      <c r="M1024" s="1">
        <v>2.74</v>
      </c>
      <c r="N1024" s="1">
        <v>3.6000000000000001E-5</v>
      </c>
      <c r="O1024" s="1">
        <v>8.9999999999999993E-3</v>
      </c>
      <c r="P1024" s="1">
        <v>8.9999999999999996E-7</v>
      </c>
      <c r="Q1024" s="1">
        <v>7.9111110134878995E-2</v>
      </c>
      <c r="R1024" s="1">
        <v>3.24999981619196E-4</v>
      </c>
    </row>
    <row r="1025" spans="1:18" s="5" customFormat="1" x14ac:dyDescent="0.25">
      <c r="A1025" s="2">
        <v>2015</v>
      </c>
      <c r="B1025" s="2">
        <v>2464</v>
      </c>
      <c r="C1025" s="3" t="s">
        <v>7</v>
      </c>
      <c r="D1025" s="4">
        <v>42754</v>
      </c>
      <c r="E1025" s="2">
        <v>6446</v>
      </c>
      <c r="F1025" s="3" t="s">
        <v>5</v>
      </c>
      <c r="G1025" s="3" t="s">
        <v>1</v>
      </c>
      <c r="H1025" s="3" t="s">
        <v>4</v>
      </c>
      <c r="I1025" s="2">
        <v>1965</v>
      </c>
      <c r="J1025" s="2">
        <v>350</v>
      </c>
      <c r="K1025" s="2">
        <v>89</v>
      </c>
      <c r="L1025" s="2">
        <v>0.7</v>
      </c>
      <c r="M1025" s="1">
        <v>12.09</v>
      </c>
      <c r="N1025" s="1">
        <v>2.7999999999999998E-4</v>
      </c>
      <c r="O1025" s="1">
        <v>0.60499999999999998</v>
      </c>
      <c r="P1025" s="1">
        <v>4.3999999999999999E-5</v>
      </c>
      <c r="Q1025" s="1">
        <v>0.37134837913012902</v>
      </c>
      <c r="R1025" s="1">
        <v>2.7232214599971501E-2</v>
      </c>
    </row>
    <row r="1026" spans="1:18" s="5" customFormat="1" x14ac:dyDescent="0.25">
      <c r="A1026" s="2">
        <v>2015</v>
      </c>
      <c r="B1026" s="2">
        <v>2464</v>
      </c>
      <c r="C1026" s="3" t="s">
        <v>7</v>
      </c>
      <c r="D1026" s="4">
        <v>42754</v>
      </c>
      <c r="E1026" s="2">
        <v>6447</v>
      </c>
      <c r="F1026" s="3" t="s">
        <v>2</v>
      </c>
      <c r="G1026" s="3" t="s">
        <v>1</v>
      </c>
      <c r="H1026" s="3" t="s">
        <v>0</v>
      </c>
      <c r="I1026" s="2">
        <v>2016</v>
      </c>
      <c r="J1026" s="2">
        <v>350</v>
      </c>
      <c r="K1026" s="2">
        <v>115</v>
      </c>
      <c r="L1026" s="2">
        <v>0.7</v>
      </c>
      <c r="M1026" s="1">
        <v>0.26</v>
      </c>
      <c r="N1026" s="1">
        <v>3.9999999999999998E-6</v>
      </c>
      <c r="O1026" s="1">
        <v>8.9999999999999993E-3</v>
      </c>
      <c r="P1026" s="1">
        <v>3.9999999999999998E-7</v>
      </c>
      <c r="Q1026" s="1">
        <v>8.2922449324218193E-3</v>
      </c>
      <c r="R1026" s="1">
        <v>3.0125384111596699E-4</v>
      </c>
    </row>
    <row r="1027" spans="1:18" s="5" customFormat="1" x14ac:dyDescent="0.25">
      <c r="A1027" s="2">
        <v>2015</v>
      </c>
      <c r="B1027" s="2">
        <v>2469</v>
      </c>
      <c r="C1027" s="3" t="s">
        <v>7</v>
      </c>
      <c r="D1027" s="4">
        <v>42822</v>
      </c>
      <c r="E1027" s="2">
        <v>6460</v>
      </c>
      <c r="F1027" s="3" t="s">
        <v>5</v>
      </c>
      <c r="G1027" s="3" t="s">
        <v>1</v>
      </c>
      <c r="H1027" s="3" t="s">
        <v>4</v>
      </c>
      <c r="I1027" s="2">
        <v>1973</v>
      </c>
      <c r="J1027" s="2">
        <v>900</v>
      </c>
      <c r="K1027" s="2">
        <v>91</v>
      </c>
      <c r="L1027" s="2">
        <v>0.7</v>
      </c>
      <c r="M1027" s="1">
        <v>12.09</v>
      </c>
      <c r="N1027" s="1">
        <v>2.7999999999999998E-4</v>
      </c>
      <c r="O1027" s="1">
        <v>0.60499999999999998</v>
      </c>
      <c r="P1027" s="1">
        <v>4.3999999999999999E-5</v>
      </c>
      <c r="Q1027" s="1">
        <v>0.97635416535337205</v>
      </c>
      <c r="R1027" s="1">
        <v>7.1599305802172303E-2</v>
      </c>
    </row>
    <row r="1028" spans="1:18" s="5" customFormat="1" x14ac:dyDescent="0.25">
      <c r="A1028" s="2">
        <v>2015</v>
      </c>
      <c r="B1028" s="2">
        <v>2469</v>
      </c>
      <c r="C1028" s="3" t="s">
        <v>7</v>
      </c>
      <c r="D1028" s="4">
        <v>42822</v>
      </c>
      <c r="E1028" s="2">
        <v>6461</v>
      </c>
      <c r="F1028" s="3" t="s">
        <v>2</v>
      </c>
      <c r="G1028" s="3" t="s">
        <v>1</v>
      </c>
      <c r="H1028" s="3" t="s">
        <v>0</v>
      </c>
      <c r="I1028" s="2">
        <v>2016</v>
      </c>
      <c r="J1028" s="2">
        <v>900</v>
      </c>
      <c r="K1028" s="2">
        <v>112</v>
      </c>
      <c r="L1028" s="2">
        <v>0.7</v>
      </c>
      <c r="M1028" s="1">
        <v>2.3199999999999998</v>
      </c>
      <c r="N1028" s="1">
        <v>3.0000000000000001E-5</v>
      </c>
      <c r="O1028" s="1">
        <v>0.112</v>
      </c>
      <c r="P1028" s="1">
        <v>7.9999999999999996E-6</v>
      </c>
      <c r="Q1028" s="1">
        <v>0.19094443573520101</v>
      </c>
      <c r="R1028" s="1">
        <v>1.15111111768919E-2</v>
      </c>
    </row>
    <row r="1029" spans="1:18" s="5" customFormat="1" x14ac:dyDescent="0.25">
      <c r="A1029" s="2">
        <v>2016</v>
      </c>
      <c r="B1029" s="2">
        <v>2475</v>
      </c>
      <c r="C1029" s="3" t="s">
        <v>7</v>
      </c>
      <c r="D1029" s="4">
        <v>42886</v>
      </c>
      <c r="E1029" s="2">
        <v>6366</v>
      </c>
      <c r="F1029" s="3" t="s">
        <v>5</v>
      </c>
      <c r="G1029" s="3" t="s">
        <v>1</v>
      </c>
      <c r="H1029" s="3" t="s">
        <v>4</v>
      </c>
      <c r="I1029" s="2">
        <v>1996</v>
      </c>
      <c r="J1029" s="2">
        <v>1100</v>
      </c>
      <c r="K1029" s="2">
        <v>110</v>
      </c>
      <c r="L1029" s="2">
        <v>0.7</v>
      </c>
      <c r="M1029" s="1">
        <v>8.17</v>
      </c>
      <c r="N1029" s="1">
        <v>1.9000000000000001E-4</v>
      </c>
      <c r="O1029" s="1">
        <v>0.47899999999999998</v>
      </c>
      <c r="P1029" s="1">
        <v>3.6100000000000003E-5</v>
      </c>
      <c r="Q1029" s="1">
        <v>0.97565586155542605</v>
      </c>
      <c r="R1029" s="1">
        <v>8.5166817941456002E-2</v>
      </c>
    </row>
    <row r="1030" spans="1:18" s="5" customFormat="1" x14ac:dyDescent="0.25">
      <c r="A1030" s="2">
        <v>2016</v>
      </c>
      <c r="B1030" s="2">
        <v>2475</v>
      </c>
      <c r="C1030" s="3" t="s">
        <v>7</v>
      </c>
      <c r="D1030" s="4">
        <v>42886</v>
      </c>
      <c r="E1030" s="2">
        <v>6367</v>
      </c>
      <c r="F1030" s="3" t="s">
        <v>2</v>
      </c>
      <c r="G1030" s="3" t="s">
        <v>1</v>
      </c>
      <c r="H1030" s="3" t="s">
        <v>0</v>
      </c>
      <c r="I1030" s="2">
        <v>2017</v>
      </c>
      <c r="J1030" s="2">
        <v>1100</v>
      </c>
      <c r="K1030" s="2">
        <v>115</v>
      </c>
      <c r="L1030" s="2">
        <v>0.7</v>
      </c>
      <c r="M1030" s="1">
        <v>0.26</v>
      </c>
      <c r="N1030" s="1">
        <v>3.9999999999999998E-6</v>
      </c>
      <c r="O1030" s="1">
        <v>8.9999999999999993E-3</v>
      </c>
      <c r="P1030" s="1">
        <v>3.9999999999999998E-7</v>
      </c>
      <c r="Q1030" s="1">
        <v>2.75254615579229E-2</v>
      </c>
      <c r="R1030" s="1">
        <v>1.0932098226191099E-3</v>
      </c>
    </row>
    <row r="1031" spans="1:18" s="5" customFormat="1" x14ac:dyDescent="0.25">
      <c r="A1031" s="2">
        <v>2016</v>
      </c>
      <c r="B1031" s="2">
        <v>2483</v>
      </c>
      <c r="C1031" s="3" t="s">
        <v>7</v>
      </c>
      <c r="D1031" s="4">
        <v>42814</v>
      </c>
      <c r="E1031" s="2">
        <v>6471</v>
      </c>
      <c r="F1031" s="3" t="s">
        <v>5</v>
      </c>
      <c r="G1031" s="3" t="s">
        <v>1</v>
      </c>
      <c r="H1031" s="3" t="s">
        <v>4</v>
      </c>
      <c r="I1031" s="2">
        <v>1983</v>
      </c>
      <c r="J1031" s="2">
        <v>500</v>
      </c>
      <c r="K1031" s="2">
        <v>90</v>
      </c>
      <c r="L1031" s="2">
        <v>0.7</v>
      </c>
      <c r="M1031" s="1">
        <v>12.09</v>
      </c>
      <c r="N1031" s="1">
        <v>2.7999999999999998E-4</v>
      </c>
      <c r="O1031" s="1">
        <v>0.60499999999999998</v>
      </c>
      <c r="P1031" s="1">
        <v>4.3999999999999999E-5</v>
      </c>
      <c r="Q1031" s="1">
        <v>0.53645833261174303</v>
      </c>
      <c r="R1031" s="1">
        <v>3.9340277913281499E-2</v>
      </c>
    </row>
    <row r="1032" spans="1:18" s="5" customFormat="1" x14ac:dyDescent="0.25">
      <c r="A1032" s="2">
        <v>2016</v>
      </c>
      <c r="B1032" s="2">
        <v>2483</v>
      </c>
      <c r="C1032" s="3" t="s">
        <v>7</v>
      </c>
      <c r="D1032" s="4">
        <v>42814</v>
      </c>
      <c r="E1032" s="2">
        <v>6473</v>
      </c>
      <c r="F1032" s="3" t="s">
        <v>2</v>
      </c>
      <c r="G1032" s="3" t="s">
        <v>1</v>
      </c>
      <c r="H1032" s="3" t="s">
        <v>0</v>
      </c>
      <c r="I1032" s="2">
        <v>2016</v>
      </c>
      <c r="J1032" s="2">
        <v>500</v>
      </c>
      <c r="K1032" s="2">
        <v>85</v>
      </c>
      <c r="L1032" s="2">
        <v>0.7</v>
      </c>
      <c r="M1032" s="1">
        <v>0.26</v>
      </c>
      <c r="N1032" s="1">
        <v>3.4999999999999999E-6</v>
      </c>
      <c r="O1032" s="1">
        <v>8.9999999999999993E-3</v>
      </c>
      <c r="P1032" s="1">
        <v>8.9999999999999996E-7</v>
      </c>
      <c r="Q1032" s="1">
        <v>8.8131746954288308E-3</v>
      </c>
      <c r="R1032" s="1">
        <v>3.6892359007293301E-4</v>
      </c>
    </row>
    <row r="1033" spans="1:18" s="5" customFormat="1" x14ac:dyDescent="0.25">
      <c r="A1033" s="2">
        <v>2016</v>
      </c>
      <c r="B1033" s="2">
        <v>2488</v>
      </c>
      <c r="C1033" s="3" t="s">
        <v>7</v>
      </c>
      <c r="D1033" s="4">
        <v>42852</v>
      </c>
      <c r="E1033" s="2">
        <v>6420</v>
      </c>
      <c r="F1033" s="3" t="s">
        <v>5</v>
      </c>
      <c r="G1033" s="3" t="s">
        <v>1</v>
      </c>
      <c r="H1033" s="3" t="s">
        <v>8</v>
      </c>
      <c r="I1033" s="2">
        <v>1997</v>
      </c>
      <c r="J1033" s="2">
        <v>1500</v>
      </c>
      <c r="K1033" s="2">
        <v>120</v>
      </c>
      <c r="L1033" s="2">
        <v>0.7</v>
      </c>
      <c r="M1033" s="1">
        <v>6.54</v>
      </c>
      <c r="N1033" s="1">
        <v>1.4999999999999999E-4</v>
      </c>
      <c r="O1033" s="1">
        <v>0.30399999999999999</v>
      </c>
      <c r="P1033" s="1">
        <v>2.2099999999999998E-5</v>
      </c>
      <c r="Q1033" s="1">
        <v>1.15833332018321</v>
      </c>
      <c r="R1033" s="1">
        <v>7.9055551375401101E-2</v>
      </c>
    </row>
    <row r="1034" spans="1:18" s="5" customFormat="1" x14ac:dyDescent="0.25">
      <c r="A1034" s="2">
        <v>2016</v>
      </c>
      <c r="B1034" s="2">
        <v>2488</v>
      </c>
      <c r="C1034" s="3" t="s">
        <v>7</v>
      </c>
      <c r="D1034" s="4">
        <v>42852</v>
      </c>
      <c r="E1034" s="2">
        <v>6421</v>
      </c>
      <c r="F1034" s="3" t="s">
        <v>2</v>
      </c>
      <c r="G1034" s="3" t="s">
        <v>1</v>
      </c>
      <c r="H1034" s="3" t="s">
        <v>0</v>
      </c>
      <c r="I1034" s="2">
        <v>2016</v>
      </c>
      <c r="J1034" s="2">
        <v>1500</v>
      </c>
      <c r="K1034" s="2">
        <v>145</v>
      </c>
      <c r="L1034" s="2">
        <v>0.7</v>
      </c>
      <c r="M1034" s="1">
        <v>0.26</v>
      </c>
      <c r="N1034" s="1">
        <v>3.9999999999999998E-6</v>
      </c>
      <c r="O1034" s="1">
        <v>8.9999999999999993E-3</v>
      </c>
      <c r="P1034" s="1">
        <v>3.9999999999999998E-7</v>
      </c>
      <c r="Q1034" s="1">
        <v>4.8668979039447197E-2</v>
      </c>
      <c r="R1034" s="1">
        <v>2.01388879545608E-3</v>
      </c>
    </row>
    <row r="1035" spans="1:18" s="5" customFormat="1" x14ac:dyDescent="0.25">
      <c r="A1035" s="2">
        <v>2017</v>
      </c>
      <c r="B1035" s="2">
        <v>2491</v>
      </c>
      <c r="C1035" s="3" t="s">
        <v>7</v>
      </c>
      <c r="D1035" s="4">
        <v>42864</v>
      </c>
      <c r="E1035" s="2">
        <v>6527</v>
      </c>
      <c r="F1035" s="3" t="s">
        <v>5</v>
      </c>
      <c r="G1035" s="3" t="s">
        <v>1</v>
      </c>
      <c r="H1035" s="3" t="s">
        <v>8</v>
      </c>
      <c r="I1035" s="2">
        <v>1997</v>
      </c>
      <c r="J1035" s="2">
        <v>1500</v>
      </c>
      <c r="K1035" s="2">
        <v>100</v>
      </c>
      <c r="L1035" s="2">
        <v>0.7</v>
      </c>
      <c r="M1035" s="1">
        <v>6.54</v>
      </c>
      <c r="N1035" s="1">
        <v>1.4999999999999999E-4</v>
      </c>
      <c r="O1035" s="1">
        <v>0.30399999999999999</v>
      </c>
      <c r="P1035" s="1">
        <v>2.2099999999999998E-5</v>
      </c>
      <c r="Q1035" s="1">
        <v>0.96527776681933897</v>
      </c>
      <c r="R1035" s="1">
        <v>6.5879626146167602E-2</v>
      </c>
    </row>
    <row r="1036" spans="1:18" s="5" customFormat="1" x14ac:dyDescent="0.25">
      <c r="A1036" s="2">
        <v>2017</v>
      </c>
      <c r="B1036" s="2">
        <v>2491</v>
      </c>
      <c r="C1036" s="3" t="s">
        <v>7</v>
      </c>
      <c r="D1036" s="4">
        <v>42864</v>
      </c>
      <c r="E1036" s="2">
        <v>6528</v>
      </c>
      <c r="F1036" s="3" t="s">
        <v>2</v>
      </c>
      <c r="G1036" s="3" t="s">
        <v>1</v>
      </c>
      <c r="H1036" s="3" t="s">
        <v>0</v>
      </c>
      <c r="I1036" s="2">
        <v>2017</v>
      </c>
      <c r="J1036" s="2">
        <v>1500</v>
      </c>
      <c r="K1036" s="2">
        <v>115</v>
      </c>
      <c r="L1036" s="2">
        <v>0.7</v>
      </c>
      <c r="M1036" s="1">
        <v>0.26</v>
      </c>
      <c r="N1036" s="1">
        <v>3.9999999999999998E-6</v>
      </c>
      <c r="O1036" s="1">
        <v>8.9999999999999993E-3</v>
      </c>
      <c r="P1036" s="1">
        <v>3.9999999999999998E-7</v>
      </c>
      <c r="Q1036" s="1">
        <v>3.85995351002512E-2</v>
      </c>
      <c r="R1036" s="1">
        <v>1.5972221481203399E-3</v>
      </c>
    </row>
    <row r="1037" spans="1:18" s="5" customFormat="1" x14ac:dyDescent="0.25">
      <c r="A1037" s="2">
        <v>2017</v>
      </c>
      <c r="B1037" s="2">
        <v>2493</v>
      </c>
      <c r="C1037" s="3" t="s">
        <v>7</v>
      </c>
      <c r="D1037" s="4">
        <v>42814</v>
      </c>
      <c r="E1037" s="2">
        <v>6435</v>
      </c>
      <c r="F1037" s="3" t="s">
        <v>5</v>
      </c>
      <c r="G1037" s="3" t="s">
        <v>1</v>
      </c>
      <c r="H1037" s="3" t="s">
        <v>4</v>
      </c>
      <c r="I1037" s="2">
        <v>1977</v>
      </c>
      <c r="J1037" s="2">
        <v>200</v>
      </c>
      <c r="K1037" s="2">
        <v>110</v>
      </c>
      <c r="L1037" s="2">
        <v>0.7</v>
      </c>
      <c r="M1037" s="1">
        <v>12.09</v>
      </c>
      <c r="N1037" s="1">
        <v>2.7999999999999998E-4</v>
      </c>
      <c r="O1037" s="1">
        <v>0.60499999999999998</v>
      </c>
      <c r="P1037" s="1">
        <v>4.3999999999999999E-5</v>
      </c>
      <c r="Q1037" s="1">
        <v>0.248009258768465</v>
      </c>
      <c r="R1037" s="1">
        <v>1.6992284037521999E-2</v>
      </c>
    </row>
    <row r="1038" spans="1:18" s="5" customFormat="1" x14ac:dyDescent="0.25">
      <c r="A1038" s="2">
        <v>2017</v>
      </c>
      <c r="B1038" s="2">
        <v>2493</v>
      </c>
      <c r="C1038" s="3" t="s">
        <v>7</v>
      </c>
      <c r="D1038" s="4">
        <v>42814</v>
      </c>
      <c r="E1038" s="2">
        <v>6436</v>
      </c>
      <c r="F1038" s="3" t="s">
        <v>2</v>
      </c>
      <c r="G1038" s="3" t="s">
        <v>1</v>
      </c>
      <c r="H1038" s="3" t="s">
        <v>0</v>
      </c>
      <c r="I1038" s="2">
        <v>2016</v>
      </c>
      <c r="J1038" s="2">
        <v>200</v>
      </c>
      <c r="K1038" s="2">
        <v>117</v>
      </c>
      <c r="L1038" s="2">
        <v>0.7</v>
      </c>
      <c r="M1038" s="1">
        <v>0.26</v>
      </c>
      <c r="N1038" s="1">
        <v>3.9999999999999998E-6</v>
      </c>
      <c r="O1038" s="1">
        <v>8.9999999999999993E-3</v>
      </c>
      <c r="P1038" s="1">
        <v>3.9999999999999998E-7</v>
      </c>
      <c r="Q1038" s="1">
        <v>4.7666664131172801E-3</v>
      </c>
      <c r="R1038" s="1">
        <v>1.6972221242100201E-4</v>
      </c>
    </row>
    <row r="1039" spans="1:18" s="5" customFormat="1" x14ac:dyDescent="0.25">
      <c r="A1039" s="2">
        <v>2017</v>
      </c>
      <c r="B1039" s="2">
        <v>2494</v>
      </c>
      <c r="C1039" s="3" t="s">
        <v>7</v>
      </c>
      <c r="D1039" s="4">
        <v>42829</v>
      </c>
      <c r="E1039" s="2">
        <v>6480</v>
      </c>
      <c r="F1039" s="3" t="s">
        <v>5</v>
      </c>
      <c r="G1039" s="3" t="s">
        <v>1</v>
      </c>
      <c r="H1039" s="3" t="s">
        <v>4</v>
      </c>
      <c r="I1039" s="2">
        <v>1987</v>
      </c>
      <c r="J1039" s="2">
        <v>1500</v>
      </c>
      <c r="K1039" s="2">
        <v>96</v>
      </c>
      <c r="L1039" s="2">
        <v>0.7</v>
      </c>
      <c r="M1039" s="1">
        <v>12.09</v>
      </c>
      <c r="N1039" s="1">
        <v>2.7999999999999998E-4</v>
      </c>
      <c r="O1039" s="1">
        <v>0.60499999999999998</v>
      </c>
      <c r="P1039" s="1">
        <v>4.3999999999999999E-5</v>
      </c>
      <c r="Q1039" s="1">
        <v>1.7166666643575801</v>
      </c>
      <c r="R1039" s="1">
        <v>0.125888889322501</v>
      </c>
    </row>
    <row r="1040" spans="1:18" s="5" customFormat="1" x14ac:dyDescent="0.25">
      <c r="A1040" s="2">
        <v>2017</v>
      </c>
      <c r="B1040" s="2">
        <v>2494</v>
      </c>
      <c r="C1040" s="3" t="s">
        <v>7</v>
      </c>
      <c r="D1040" s="4">
        <v>42829</v>
      </c>
      <c r="E1040" s="2">
        <v>6481</v>
      </c>
      <c r="F1040" s="3" t="s">
        <v>2</v>
      </c>
      <c r="G1040" s="3" t="s">
        <v>1</v>
      </c>
      <c r="H1040" s="3" t="s">
        <v>0</v>
      </c>
      <c r="I1040" s="2">
        <v>2016</v>
      </c>
      <c r="J1040" s="2">
        <v>1500</v>
      </c>
      <c r="K1040" s="2">
        <v>106</v>
      </c>
      <c r="L1040" s="2">
        <v>0.7</v>
      </c>
      <c r="M1040" s="1">
        <v>2.3199999999999998</v>
      </c>
      <c r="N1040" s="1">
        <v>3.0000000000000001E-5</v>
      </c>
      <c r="O1040" s="1">
        <v>0.112</v>
      </c>
      <c r="P1040" s="1">
        <v>7.9999999999999996E-6</v>
      </c>
      <c r="Q1040" s="1">
        <v>0.31223378209152702</v>
      </c>
      <c r="R1040" s="1">
        <v>2.1101851898035599E-2</v>
      </c>
    </row>
    <row r="1041" spans="1:18" s="5" customFormat="1" x14ac:dyDescent="0.25">
      <c r="A1041" s="2">
        <v>2017</v>
      </c>
      <c r="B1041" s="2">
        <v>2495</v>
      </c>
      <c r="C1041" s="3" t="s">
        <v>7</v>
      </c>
      <c r="D1041" s="4">
        <v>42829</v>
      </c>
      <c r="E1041" s="2">
        <v>6482</v>
      </c>
      <c r="F1041" s="3" t="s">
        <v>5</v>
      </c>
      <c r="G1041" s="3" t="s">
        <v>1</v>
      </c>
      <c r="H1041" s="3" t="s">
        <v>6</v>
      </c>
      <c r="I1041" s="2">
        <v>2005</v>
      </c>
      <c r="J1041" s="2">
        <v>1500</v>
      </c>
      <c r="K1041" s="2">
        <v>91</v>
      </c>
      <c r="L1041" s="2">
        <v>0.7</v>
      </c>
      <c r="M1041" s="1">
        <v>4.75</v>
      </c>
      <c r="N1041" s="1">
        <v>7.1000000000000005E-5</v>
      </c>
      <c r="O1041" s="1">
        <v>0.192</v>
      </c>
      <c r="P1041" s="1">
        <v>1.4100000000000001E-5</v>
      </c>
      <c r="Q1041" s="1">
        <v>0.59002545570576503</v>
      </c>
      <c r="R1041" s="1">
        <v>3.8043055139052699E-2</v>
      </c>
    </row>
    <row r="1042" spans="1:18" s="5" customFormat="1" x14ac:dyDescent="0.25">
      <c r="A1042" s="2">
        <v>2017</v>
      </c>
      <c r="B1042" s="2">
        <v>2495</v>
      </c>
      <c r="C1042" s="3" t="s">
        <v>7</v>
      </c>
      <c r="D1042" s="4">
        <v>42829</v>
      </c>
      <c r="E1042" s="2">
        <v>6483</v>
      </c>
      <c r="F1042" s="3" t="s">
        <v>2</v>
      </c>
      <c r="G1042" s="3" t="s">
        <v>1</v>
      </c>
      <c r="H1042" s="3" t="s">
        <v>0</v>
      </c>
      <c r="I1042" s="2">
        <v>2016</v>
      </c>
      <c r="J1042" s="2">
        <v>1500</v>
      </c>
      <c r="K1042" s="2">
        <v>106</v>
      </c>
      <c r="L1042" s="2">
        <v>0.7</v>
      </c>
      <c r="M1042" s="1">
        <v>2.3199999999999998</v>
      </c>
      <c r="N1042" s="1">
        <v>3.0000000000000001E-5</v>
      </c>
      <c r="O1042" s="1">
        <v>0.112</v>
      </c>
      <c r="P1042" s="1">
        <v>7.9999999999999996E-6</v>
      </c>
      <c r="Q1042" s="1">
        <v>0.31223378209152702</v>
      </c>
      <c r="R1042" s="1">
        <v>2.1101851898035599E-2</v>
      </c>
    </row>
    <row r="1043" spans="1:18" s="5" customFormat="1" x14ac:dyDescent="0.25">
      <c r="A1043" s="2">
        <v>2017</v>
      </c>
      <c r="B1043" s="2">
        <v>2496</v>
      </c>
      <c r="C1043" s="3" t="s">
        <v>7</v>
      </c>
      <c r="D1043" s="4">
        <v>42817</v>
      </c>
      <c r="E1043" s="2">
        <v>6491</v>
      </c>
      <c r="F1043" s="3" t="s">
        <v>5</v>
      </c>
      <c r="G1043" s="3" t="s">
        <v>19</v>
      </c>
      <c r="H1043" s="3" t="s">
        <v>6</v>
      </c>
      <c r="I1043" s="2">
        <v>2007</v>
      </c>
      <c r="J1043" s="2">
        <v>1226</v>
      </c>
      <c r="K1043" s="2">
        <v>824</v>
      </c>
      <c r="L1043" s="2">
        <v>0.7</v>
      </c>
      <c r="M1043" s="1">
        <v>3.79</v>
      </c>
      <c r="N1043" s="1">
        <v>5.0000000000000002E-5</v>
      </c>
      <c r="O1043" s="1">
        <v>8.7999999999999995E-2</v>
      </c>
      <c r="P1043" s="1">
        <v>4.4000000000000002E-6</v>
      </c>
      <c r="Q1043" s="1">
        <v>3.4219778014083002</v>
      </c>
      <c r="R1043" s="1">
        <v>0.10975272724341401</v>
      </c>
    </row>
    <row r="1044" spans="1:18" s="5" customFormat="1" x14ac:dyDescent="0.25">
      <c r="A1044" s="2">
        <v>2017</v>
      </c>
      <c r="B1044" s="2">
        <v>2496</v>
      </c>
      <c r="C1044" s="3" t="s">
        <v>7</v>
      </c>
      <c r="D1044" s="4">
        <v>42817</v>
      </c>
      <c r="E1044" s="2">
        <v>6492</v>
      </c>
      <c r="F1044" s="3" t="s">
        <v>2</v>
      </c>
      <c r="G1044" s="3" t="s">
        <v>19</v>
      </c>
      <c r="H1044" s="3" t="s">
        <v>23</v>
      </c>
      <c r="I1044" s="2">
        <v>2014</v>
      </c>
      <c r="J1044" s="2">
        <v>1226</v>
      </c>
      <c r="K1044" s="2">
        <v>755</v>
      </c>
      <c r="L1044" s="2">
        <v>0.7</v>
      </c>
      <c r="M1044" s="1">
        <v>2.2400000000000002</v>
      </c>
      <c r="N1044" s="1">
        <v>2.8E-5</v>
      </c>
      <c r="O1044" s="1">
        <v>5.0999999999999997E-2</v>
      </c>
      <c r="P1044" s="1">
        <v>2.0999999999999998E-6</v>
      </c>
      <c r="Q1044" s="1">
        <v>1.7224431374931</v>
      </c>
      <c r="R1044" s="1">
        <v>4.5619416297733001E-2</v>
      </c>
    </row>
    <row r="1045" spans="1:18" s="5" customFormat="1" x14ac:dyDescent="0.25">
      <c r="A1045" s="2">
        <v>2017</v>
      </c>
      <c r="B1045" s="2">
        <v>2497</v>
      </c>
      <c r="C1045" s="3" t="s">
        <v>17</v>
      </c>
      <c r="D1045" s="4">
        <v>42832</v>
      </c>
      <c r="E1045" s="2">
        <v>6300</v>
      </c>
      <c r="F1045" s="3" t="s">
        <v>5</v>
      </c>
      <c r="G1045" s="3" t="s">
        <v>1</v>
      </c>
      <c r="H1045" s="3" t="s">
        <v>4</v>
      </c>
      <c r="I1045" s="2">
        <v>1975</v>
      </c>
      <c r="J1045" s="2">
        <v>160</v>
      </c>
      <c r="K1045" s="2">
        <v>76</v>
      </c>
      <c r="L1045" s="2">
        <v>0.7</v>
      </c>
      <c r="M1045" s="1">
        <v>12.09</v>
      </c>
      <c r="N1045" s="1">
        <v>2.7999999999999998E-4</v>
      </c>
      <c r="O1045" s="1">
        <v>0.60499999999999998</v>
      </c>
      <c r="P1045" s="1">
        <v>4.3999999999999999E-5</v>
      </c>
      <c r="Q1045" s="1">
        <v>0.13319328364170799</v>
      </c>
      <c r="R1045" s="1">
        <v>8.7810963499640494E-3</v>
      </c>
    </row>
    <row r="1046" spans="1:18" s="5" customFormat="1" x14ac:dyDescent="0.25">
      <c r="A1046" s="2">
        <v>2017</v>
      </c>
      <c r="B1046" s="2">
        <v>2497</v>
      </c>
      <c r="C1046" s="3" t="s">
        <v>17</v>
      </c>
      <c r="D1046" s="4">
        <v>42832</v>
      </c>
      <c r="E1046" s="2">
        <v>6301</v>
      </c>
      <c r="F1046" s="3" t="s">
        <v>2</v>
      </c>
      <c r="G1046" s="3" t="s">
        <v>1</v>
      </c>
      <c r="H1046" s="3" t="s">
        <v>0</v>
      </c>
      <c r="I1046" s="2">
        <v>2016</v>
      </c>
      <c r="J1046" s="2">
        <v>160</v>
      </c>
      <c r="K1046" s="2">
        <v>70</v>
      </c>
      <c r="L1046" s="2">
        <v>0.7</v>
      </c>
      <c r="M1046" s="1">
        <v>2.74</v>
      </c>
      <c r="N1046" s="1">
        <v>3.6000000000000001E-5</v>
      </c>
      <c r="O1046" s="1">
        <v>8.9999999999999993E-3</v>
      </c>
      <c r="P1046" s="1">
        <v>8.9999999999999996E-7</v>
      </c>
      <c r="Q1046" s="1">
        <v>2.3927900918297901E-2</v>
      </c>
      <c r="R1046" s="1">
        <v>8.39999950484202E-5</v>
      </c>
    </row>
    <row r="1047" spans="1:18" s="5" customFormat="1" x14ac:dyDescent="0.25">
      <c r="A1047" s="2">
        <v>2017</v>
      </c>
      <c r="B1047" s="2">
        <v>2498</v>
      </c>
      <c r="C1047" s="3" t="s">
        <v>17</v>
      </c>
      <c r="D1047" s="4">
        <v>42790</v>
      </c>
      <c r="E1047" s="2">
        <v>6302</v>
      </c>
      <c r="F1047" s="3" t="s">
        <v>5</v>
      </c>
      <c r="G1047" s="3" t="s">
        <v>1</v>
      </c>
      <c r="H1047" s="3" t="s">
        <v>4</v>
      </c>
      <c r="I1047" s="2">
        <v>1978</v>
      </c>
      <c r="J1047" s="2">
        <v>300</v>
      </c>
      <c r="K1047" s="2">
        <v>60</v>
      </c>
      <c r="L1047" s="2">
        <v>0.7</v>
      </c>
      <c r="M1047" s="1">
        <v>12.09</v>
      </c>
      <c r="N1047" s="1">
        <v>2.7999999999999998E-4</v>
      </c>
      <c r="O1047" s="1">
        <v>0.60499999999999998</v>
      </c>
      <c r="P1047" s="1">
        <v>4.3999999999999999E-5</v>
      </c>
      <c r="Q1047" s="1">
        <v>0.21458333304469701</v>
      </c>
      <c r="R1047" s="1">
        <v>1.5736111165312601E-2</v>
      </c>
    </row>
    <row r="1048" spans="1:18" s="5" customFormat="1" x14ac:dyDescent="0.25">
      <c r="A1048" s="2">
        <v>2017</v>
      </c>
      <c r="B1048" s="2">
        <v>2498</v>
      </c>
      <c r="C1048" s="3" t="s">
        <v>17</v>
      </c>
      <c r="D1048" s="4">
        <v>42790</v>
      </c>
      <c r="E1048" s="2">
        <v>6303</v>
      </c>
      <c r="F1048" s="3" t="s">
        <v>2</v>
      </c>
      <c r="G1048" s="3" t="s">
        <v>1</v>
      </c>
      <c r="H1048" s="3" t="s">
        <v>0</v>
      </c>
      <c r="I1048" s="2">
        <v>2016</v>
      </c>
      <c r="J1048" s="2">
        <v>300</v>
      </c>
      <c r="K1048" s="2">
        <v>74</v>
      </c>
      <c r="L1048" s="2">
        <v>0.7</v>
      </c>
      <c r="M1048" s="1">
        <v>2.74</v>
      </c>
      <c r="N1048" s="1">
        <v>3.6000000000000001E-5</v>
      </c>
      <c r="O1048" s="1">
        <v>8.9999999999999993E-3</v>
      </c>
      <c r="P1048" s="1">
        <v>8.9999999999999996E-7</v>
      </c>
      <c r="Q1048" s="1">
        <v>4.7860184566210003E-2</v>
      </c>
      <c r="R1048" s="1">
        <v>1.7729165636826301E-4</v>
      </c>
    </row>
    <row r="1049" spans="1:18" s="5" customFormat="1" x14ac:dyDescent="0.25">
      <c r="A1049" s="2">
        <v>2016</v>
      </c>
      <c r="B1049" s="2">
        <v>2500</v>
      </c>
      <c r="C1049" s="3" t="s">
        <v>17</v>
      </c>
      <c r="D1049" s="4">
        <v>42832</v>
      </c>
      <c r="E1049" s="2">
        <v>6278</v>
      </c>
      <c r="F1049" s="3" t="s">
        <v>5</v>
      </c>
      <c r="G1049" s="3" t="s">
        <v>12</v>
      </c>
      <c r="H1049" s="3" t="s">
        <v>4</v>
      </c>
      <c r="I1049" s="2">
        <v>1987</v>
      </c>
      <c r="J1049" s="2">
        <v>300</v>
      </c>
      <c r="K1049" s="2">
        <v>69</v>
      </c>
      <c r="L1049" s="2">
        <v>0.37</v>
      </c>
      <c r="M1049" s="1">
        <v>12.09</v>
      </c>
      <c r="N1049" s="1">
        <v>2.7999999999999998E-4</v>
      </c>
      <c r="O1049" s="1">
        <v>0.60499999999999998</v>
      </c>
      <c r="P1049" s="1">
        <v>4.3999999999999999E-5</v>
      </c>
      <c r="Q1049" s="1">
        <v>0.12618101546313401</v>
      </c>
      <c r="R1049" s="1">
        <v>8.8966649878159804E-3</v>
      </c>
    </row>
    <row r="1050" spans="1:18" s="5" customFormat="1" x14ac:dyDescent="0.25">
      <c r="A1050" s="2">
        <v>2016</v>
      </c>
      <c r="B1050" s="2">
        <v>2500</v>
      </c>
      <c r="C1050" s="3" t="s">
        <v>17</v>
      </c>
      <c r="D1050" s="4">
        <v>42832</v>
      </c>
      <c r="E1050" s="2">
        <v>6277</v>
      </c>
      <c r="F1050" s="3" t="s">
        <v>2</v>
      </c>
      <c r="G1050" s="3" t="s">
        <v>12</v>
      </c>
      <c r="H1050" s="3" t="s">
        <v>0</v>
      </c>
      <c r="I1050" s="2">
        <v>2016</v>
      </c>
      <c r="J1050" s="2">
        <v>300</v>
      </c>
      <c r="K1050" s="2">
        <v>74</v>
      </c>
      <c r="L1050" s="2">
        <v>0.37</v>
      </c>
      <c r="M1050" s="1">
        <v>2.74</v>
      </c>
      <c r="N1050" s="1">
        <v>3.6000000000000001E-5</v>
      </c>
      <c r="O1050" s="1">
        <v>8.9999999999999993E-3</v>
      </c>
      <c r="P1050" s="1">
        <v>8.9999999999999996E-7</v>
      </c>
      <c r="Q1050" s="1">
        <v>2.5297526884689801E-2</v>
      </c>
      <c r="R1050" s="1">
        <v>9.3711306883965205E-5</v>
      </c>
    </row>
    <row r="1051" spans="1:18" s="5" customFormat="1" x14ac:dyDescent="0.25">
      <c r="A1051" s="2">
        <v>2017</v>
      </c>
      <c r="B1051" s="2">
        <v>2501</v>
      </c>
      <c r="C1051" s="3" t="s">
        <v>17</v>
      </c>
      <c r="D1051" s="4">
        <v>42851</v>
      </c>
      <c r="E1051" s="2">
        <v>6273</v>
      </c>
      <c r="F1051" s="3" t="s">
        <v>5</v>
      </c>
      <c r="G1051" s="3" t="s">
        <v>1</v>
      </c>
      <c r="H1051" s="3" t="s">
        <v>4</v>
      </c>
      <c r="I1051" s="2">
        <v>1976</v>
      </c>
      <c r="J1051" s="2">
        <v>150</v>
      </c>
      <c r="K1051" s="2">
        <v>98</v>
      </c>
      <c r="L1051" s="2">
        <v>0.7</v>
      </c>
      <c r="M1051" s="1">
        <v>12.09</v>
      </c>
      <c r="N1051" s="1">
        <v>2.7999999999999998E-4</v>
      </c>
      <c r="O1051" s="1">
        <v>0.60499999999999998</v>
      </c>
      <c r="P1051" s="1">
        <v>4.3999999999999999E-5</v>
      </c>
      <c r="Q1051" s="1">
        <v>0.15904583294083899</v>
      </c>
      <c r="R1051" s="1">
        <v>1.03058796973603E-2</v>
      </c>
    </row>
    <row r="1052" spans="1:18" s="5" customFormat="1" x14ac:dyDescent="0.25">
      <c r="A1052" s="2">
        <v>2017</v>
      </c>
      <c r="B1052" s="2">
        <v>2501</v>
      </c>
      <c r="C1052" s="3" t="s">
        <v>17</v>
      </c>
      <c r="D1052" s="4">
        <v>42851</v>
      </c>
      <c r="E1052" s="2">
        <v>6274</v>
      </c>
      <c r="F1052" s="3" t="s">
        <v>2</v>
      </c>
      <c r="G1052" s="3" t="s">
        <v>1</v>
      </c>
      <c r="H1052" s="3" t="s">
        <v>0</v>
      </c>
      <c r="I1052" s="2">
        <v>2016</v>
      </c>
      <c r="J1052" s="2">
        <v>150</v>
      </c>
      <c r="K1052" s="2">
        <v>105</v>
      </c>
      <c r="L1052" s="2">
        <v>0.7</v>
      </c>
      <c r="M1052" s="1">
        <v>0.26</v>
      </c>
      <c r="N1052" s="1">
        <v>3.9999999999999998E-6</v>
      </c>
      <c r="O1052" s="1">
        <v>8.9999999999999993E-3</v>
      </c>
      <c r="P1052" s="1">
        <v>3.9999999999999998E-7</v>
      </c>
      <c r="Q1052" s="1">
        <v>3.1961803851349598E-3</v>
      </c>
      <c r="R1052" s="1">
        <v>1.13020826742853E-4</v>
      </c>
    </row>
    <row r="1053" spans="1:18" s="5" customFormat="1" x14ac:dyDescent="0.25">
      <c r="A1053" s="2">
        <v>2017</v>
      </c>
      <c r="B1053" s="2">
        <v>2502</v>
      </c>
      <c r="C1053" s="3" t="s">
        <v>17</v>
      </c>
      <c r="D1053" s="4">
        <v>42818</v>
      </c>
      <c r="E1053" s="2">
        <v>6298</v>
      </c>
      <c r="F1053" s="3" t="s">
        <v>5</v>
      </c>
      <c r="G1053" s="3" t="s">
        <v>1</v>
      </c>
      <c r="H1053" s="3" t="s">
        <v>4</v>
      </c>
      <c r="I1053" s="2">
        <v>1992</v>
      </c>
      <c r="J1053" s="2">
        <v>400</v>
      </c>
      <c r="K1053" s="2">
        <v>75</v>
      </c>
      <c r="L1053" s="2">
        <v>0.7</v>
      </c>
      <c r="M1053" s="1">
        <v>8.17</v>
      </c>
      <c r="N1053" s="1">
        <v>1.9000000000000001E-4</v>
      </c>
      <c r="O1053" s="1">
        <v>0.47899999999999998</v>
      </c>
      <c r="P1053" s="1">
        <v>3.6100000000000003E-5</v>
      </c>
      <c r="Q1053" s="1">
        <v>0.241898147493081</v>
      </c>
      <c r="R1053" s="1">
        <v>2.1115739985485001E-2</v>
      </c>
    </row>
    <row r="1054" spans="1:18" s="5" customFormat="1" x14ac:dyDescent="0.25">
      <c r="A1054" s="2">
        <v>2017</v>
      </c>
      <c r="B1054" s="2">
        <v>2502</v>
      </c>
      <c r="C1054" s="3" t="s">
        <v>17</v>
      </c>
      <c r="D1054" s="4">
        <v>42818</v>
      </c>
      <c r="E1054" s="2">
        <v>6299</v>
      </c>
      <c r="F1054" s="3" t="s">
        <v>2</v>
      </c>
      <c r="G1054" s="3" t="s">
        <v>1</v>
      </c>
      <c r="H1054" s="3" t="s">
        <v>13</v>
      </c>
      <c r="I1054" s="2">
        <v>2015</v>
      </c>
      <c r="J1054" s="2">
        <v>400</v>
      </c>
      <c r="K1054" s="2">
        <v>91</v>
      </c>
      <c r="L1054" s="2">
        <v>0.7</v>
      </c>
      <c r="M1054" s="1">
        <v>2.74</v>
      </c>
      <c r="N1054" s="1">
        <v>3.6000000000000001E-5</v>
      </c>
      <c r="O1054" s="1">
        <v>0.112</v>
      </c>
      <c r="P1054" s="1">
        <v>7.9999999999999996E-6</v>
      </c>
      <c r="Q1054" s="1">
        <v>7.8979011340055097E-2</v>
      </c>
      <c r="R1054" s="1">
        <v>3.5950617631336401E-3</v>
      </c>
    </row>
    <row r="1055" spans="1:18" s="5" customFormat="1" x14ac:dyDescent="0.25">
      <c r="A1055" s="2">
        <v>2016</v>
      </c>
      <c r="B1055" s="2">
        <v>2503</v>
      </c>
      <c r="C1055" s="3" t="s">
        <v>17</v>
      </c>
      <c r="D1055" s="4">
        <v>42800</v>
      </c>
      <c r="E1055" s="2">
        <v>6295</v>
      </c>
      <c r="F1055" s="3" t="s">
        <v>5</v>
      </c>
      <c r="G1055" s="3" t="s">
        <v>1</v>
      </c>
      <c r="H1055" s="3" t="s">
        <v>4</v>
      </c>
      <c r="I1055" s="2">
        <v>1982</v>
      </c>
      <c r="J1055" s="2">
        <v>400</v>
      </c>
      <c r="K1055" s="2">
        <v>80</v>
      </c>
      <c r="L1055" s="2">
        <v>0.7</v>
      </c>
      <c r="M1055" s="1">
        <v>12.09</v>
      </c>
      <c r="N1055" s="1">
        <v>2.7999999999999998E-4</v>
      </c>
      <c r="O1055" s="1">
        <v>0.60499999999999998</v>
      </c>
      <c r="P1055" s="1">
        <v>4.3999999999999999E-5</v>
      </c>
      <c r="Q1055" s="1">
        <v>0.38148148096835099</v>
      </c>
      <c r="R1055" s="1">
        <v>2.7975308738333499E-2</v>
      </c>
    </row>
    <row r="1056" spans="1:18" s="5" customFormat="1" x14ac:dyDescent="0.25">
      <c r="A1056" s="2">
        <v>2016</v>
      </c>
      <c r="B1056" s="2">
        <v>2503</v>
      </c>
      <c r="C1056" s="3" t="s">
        <v>17</v>
      </c>
      <c r="D1056" s="4">
        <v>42800</v>
      </c>
      <c r="E1056" s="2">
        <v>6296</v>
      </c>
      <c r="F1056" s="3" t="s">
        <v>2</v>
      </c>
      <c r="G1056" s="3" t="s">
        <v>1</v>
      </c>
      <c r="H1056" s="3" t="s">
        <v>13</v>
      </c>
      <c r="I1056" s="2">
        <v>2014</v>
      </c>
      <c r="J1056" s="2">
        <v>400</v>
      </c>
      <c r="K1056" s="2">
        <v>95</v>
      </c>
      <c r="L1056" s="2">
        <v>0.7</v>
      </c>
      <c r="M1056" s="1">
        <v>2.74</v>
      </c>
      <c r="N1056" s="1">
        <v>3.6000000000000001E-5</v>
      </c>
      <c r="O1056" s="1">
        <v>0.112</v>
      </c>
      <c r="P1056" s="1">
        <v>7.9999999999999996E-6</v>
      </c>
      <c r="Q1056" s="1">
        <v>8.2450616234123503E-2</v>
      </c>
      <c r="R1056" s="1">
        <v>3.75308645601864E-3</v>
      </c>
    </row>
    <row r="1057" spans="1:18" s="5" customFormat="1" x14ac:dyDescent="0.25">
      <c r="A1057" s="2">
        <v>2016</v>
      </c>
      <c r="B1057" s="2">
        <v>2504</v>
      </c>
      <c r="C1057" s="3" t="s">
        <v>17</v>
      </c>
      <c r="D1057" s="4">
        <v>42800</v>
      </c>
      <c r="E1057" s="2">
        <v>6293</v>
      </c>
      <c r="F1057" s="3" t="s">
        <v>5</v>
      </c>
      <c r="G1057" s="3" t="s">
        <v>1</v>
      </c>
      <c r="H1057" s="3" t="s">
        <v>4</v>
      </c>
      <c r="I1057" s="2">
        <v>1982</v>
      </c>
      <c r="J1057" s="2">
        <v>100</v>
      </c>
      <c r="K1057" s="2">
        <v>60</v>
      </c>
      <c r="L1057" s="2">
        <v>0.7</v>
      </c>
      <c r="M1057" s="1">
        <v>12.09</v>
      </c>
      <c r="N1057" s="1">
        <v>2.7999999999999998E-4</v>
      </c>
      <c r="O1057" s="1">
        <v>0.60499999999999998</v>
      </c>
      <c r="P1057" s="1">
        <v>4.3999999999999999E-5</v>
      </c>
      <c r="Q1057" s="1">
        <v>6.1027777579935202E-2</v>
      </c>
      <c r="R1057" s="1">
        <v>3.5953704036496901E-3</v>
      </c>
    </row>
    <row r="1058" spans="1:18" s="5" customFormat="1" x14ac:dyDescent="0.25">
      <c r="A1058" s="2">
        <v>2016</v>
      </c>
      <c r="B1058" s="2">
        <v>2504</v>
      </c>
      <c r="C1058" s="3" t="s">
        <v>17</v>
      </c>
      <c r="D1058" s="4">
        <v>42800</v>
      </c>
      <c r="E1058" s="2">
        <v>6294</v>
      </c>
      <c r="F1058" s="3" t="s">
        <v>2</v>
      </c>
      <c r="G1058" s="3" t="s">
        <v>1</v>
      </c>
      <c r="H1058" s="3" t="s">
        <v>0</v>
      </c>
      <c r="I1058" s="2">
        <v>2016</v>
      </c>
      <c r="J1058" s="2">
        <v>100</v>
      </c>
      <c r="K1058" s="2">
        <v>67</v>
      </c>
      <c r="L1058" s="2">
        <v>0.7</v>
      </c>
      <c r="M1058" s="1">
        <v>2.74</v>
      </c>
      <c r="N1058" s="1">
        <v>3.6000000000000001E-5</v>
      </c>
      <c r="O1058" s="1">
        <v>8.9999999999999993E-3</v>
      </c>
      <c r="P1058" s="1">
        <v>8.9999999999999996E-7</v>
      </c>
      <c r="Q1058" s="1">
        <v>1.42581788221244E-2</v>
      </c>
      <c r="R1058" s="1">
        <v>4.8854163767119898E-5</v>
      </c>
    </row>
    <row r="1059" spans="1:18" s="5" customFormat="1" x14ac:dyDescent="0.25">
      <c r="A1059" s="2">
        <v>2017</v>
      </c>
      <c r="B1059" s="2">
        <v>2505</v>
      </c>
      <c r="C1059" s="3" t="s">
        <v>17</v>
      </c>
      <c r="D1059" s="4">
        <v>42852</v>
      </c>
      <c r="E1059" s="2">
        <v>6291</v>
      </c>
      <c r="F1059" s="3" t="s">
        <v>5</v>
      </c>
      <c r="G1059" s="3" t="s">
        <v>1</v>
      </c>
      <c r="H1059" s="3" t="s">
        <v>4</v>
      </c>
      <c r="I1059" s="2">
        <v>1978</v>
      </c>
      <c r="J1059" s="2">
        <v>125</v>
      </c>
      <c r="K1059" s="2">
        <v>72</v>
      </c>
      <c r="L1059" s="2">
        <v>0.7</v>
      </c>
      <c r="M1059" s="1">
        <v>12.09</v>
      </c>
      <c r="N1059" s="1">
        <v>2.7999999999999998E-4</v>
      </c>
      <c r="O1059" s="1">
        <v>0.60499999999999998</v>
      </c>
      <c r="P1059" s="1">
        <v>4.3999999999999999E-5</v>
      </c>
      <c r="Q1059" s="1">
        <v>9.4652777511126607E-2</v>
      </c>
      <c r="R1059" s="1">
        <v>5.8819444898561201E-3</v>
      </c>
    </row>
    <row r="1060" spans="1:18" s="5" customFormat="1" x14ac:dyDescent="0.25">
      <c r="A1060" s="2">
        <v>2017</v>
      </c>
      <c r="B1060" s="2">
        <v>2505</v>
      </c>
      <c r="C1060" s="3" t="s">
        <v>17</v>
      </c>
      <c r="D1060" s="4">
        <v>42852</v>
      </c>
      <c r="E1060" s="2">
        <v>6292</v>
      </c>
      <c r="F1060" s="3" t="s">
        <v>2</v>
      </c>
      <c r="G1060" s="3" t="s">
        <v>1</v>
      </c>
      <c r="H1060" s="3" t="s">
        <v>0</v>
      </c>
      <c r="I1060" s="2">
        <v>2016</v>
      </c>
      <c r="J1060" s="2">
        <v>125</v>
      </c>
      <c r="K1060" s="2">
        <v>71</v>
      </c>
      <c r="L1060" s="2">
        <v>0.7</v>
      </c>
      <c r="M1060" s="1">
        <v>2.74</v>
      </c>
      <c r="N1060" s="1">
        <v>3.6000000000000001E-5</v>
      </c>
      <c r="O1060" s="1">
        <v>8.9999999999999993E-3</v>
      </c>
      <c r="P1060" s="1">
        <v>8.9999999999999996E-7</v>
      </c>
      <c r="Q1060" s="1">
        <v>1.89175826961238E-2</v>
      </c>
      <c r="R1060" s="1">
        <v>6.5483937096876601E-5</v>
      </c>
    </row>
    <row r="1061" spans="1:18" s="5" customFormat="1" x14ac:dyDescent="0.25">
      <c r="A1061" s="2">
        <v>2017</v>
      </c>
      <c r="B1061" s="2">
        <v>2506</v>
      </c>
      <c r="C1061" s="3" t="s">
        <v>17</v>
      </c>
      <c r="D1061" s="4">
        <v>42850</v>
      </c>
      <c r="E1061" s="2">
        <v>6289</v>
      </c>
      <c r="F1061" s="3" t="s">
        <v>5</v>
      </c>
      <c r="G1061" s="3" t="s">
        <v>1</v>
      </c>
      <c r="H1061" s="3" t="s">
        <v>8</v>
      </c>
      <c r="I1061" s="2">
        <v>1998</v>
      </c>
      <c r="J1061" s="2">
        <v>600</v>
      </c>
      <c r="K1061" s="2">
        <v>89</v>
      </c>
      <c r="L1061" s="2">
        <v>0.7</v>
      </c>
      <c r="M1061" s="1">
        <v>6.54</v>
      </c>
      <c r="N1061" s="1">
        <v>1.4999999999999999E-4</v>
      </c>
      <c r="O1061" s="1">
        <v>0.55200000000000005</v>
      </c>
      <c r="P1061" s="1">
        <v>4.0200000000000001E-5</v>
      </c>
      <c r="Q1061" s="1">
        <v>0.34363888498768502</v>
      </c>
      <c r="R1061" s="1">
        <v>4.2621110068861802E-2</v>
      </c>
    </row>
    <row r="1062" spans="1:18" s="5" customFormat="1" x14ac:dyDescent="0.25">
      <c r="A1062" s="2">
        <v>2017</v>
      </c>
      <c r="B1062" s="2">
        <v>2506</v>
      </c>
      <c r="C1062" s="3" t="s">
        <v>17</v>
      </c>
      <c r="D1062" s="4">
        <v>42850</v>
      </c>
      <c r="E1062" s="2">
        <v>8378</v>
      </c>
      <c r="F1062" s="3" t="s">
        <v>2</v>
      </c>
      <c r="G1062" s="3" t="s">
        <v>1</v>
      </c>
      <c r="H1062" s="3" t="s">
        <v>0</v>
      </c>
      <c r="I1062" s="2">
        <v>2018</v>
      </c>
      <c r="J1062" s="2">
        <v>600</v>
      </c>
      <c r="K1062" s="2">
        <v>107</v>
      </c>
      <c r="L1062" s="2">
        <v>0.7</v>
      </c>
      <c r="M1062" s="1">
        <v>0.26</v>
      </c>
      <c r="N1062" s="1">
        <v>3.9999999999999998E-6</v>
      </c>
      <c r="O1062" s="1">
        <v>8.9999999999999993E-3</v>
      </c>
      <c r="P1062" s="1">
        <v>3.9999999999999998E-7</v>
      </c>
      <c r="Q1062" s="1">
        <v>1.3474073370689101E-2</v>
      </c>
      <c r="R1062" s="1">
        <v>5.0527775067547897E-4</v>
      </c>
    </row>
    <row r="1063" spans="1:18" s="5" customFormat="1" x14ac:dyDescent="0.25">
      <c r="A1063" s="2">
        <v>2016</v>
      </c>
      <c r="B1063" s="2">
        <v>2507</v>
      </c>
      <c r="C1063" s="3" t="s">
        <v>17</v>
      </c>
      <c r="D1063" s="4">
        <v>42870</v>
      </c>
      <c r="E1063" s="2">
        <v>6287</v>
      </c>
      <c r="F1063" s="3" t="s">
        <v>5</v>
      </c>
      <c r="G1063" s="3" t="s">
        <v>1</v>
      </c>
      <c r="H1063" s="3" t="s">
        <v>8</v>
      </c>
      <c r="I1063" s="2">
        <v>2000</v>
      </c>
      <c r="J1063" s="2">
        <v>250</v>
      </c>
      <c r="K1063" s="2">
        <v>92</v>
      </c>
      <c r="L1063" s="2">
        <v>0.7</v>
      </c>
      <c r="M1063" s="1">
        <v>6.54</v>
      </c>
      <c r="N1063" s="1">
        <v>1.4999999999999999E-4</v>
      </c>
      <c r="O1063" s="1">
        <v>0.55200000000000005</v>
      </c>
      <c r="P1063" s="1">
        <v>4.0200000000000001E-5</v>
      </c>
      <c r="Q1063" s="1">
        <v>0.130040507031501</v>
      </c>
      <c r="R1063" s="1">
        <v>1.35417819791252E-2</v>
      </c>
    </row>
    <row r="1064" spans="1:18" s="5" customFormat="1" x14ac:dyDescent="0.25">
      <c r="A1064" s="2">
        <v>2016</v>
      </c>
      <c r="B1064" s="2">
        <v>2507</v>
      </c>
      <c r="C1064" s="3" t="s">
        <v>17</v>
      </c>
      <c r="D1064" s="4">
        <v>42870</v>
      </c>
      <c r="E1064" s="2">
        <v>6288</v>
      </c>
      <c r="F1064" s="3" t="s">
        <v>2</v>
      </c>
      <c r="G1064" s="3" t="s">
        <v>1</v>
      </c>
      <c r="H1064" s="3" t="s">
        <v>0</v>
      </c>
      <c r="I1064" s="2">
        <v>2016</v>
      </c>
      <c r="J1064" s="2">
        <v>250</v>
      </c>
      <c r="K1064" s="2">
        <v>100</v>
      </c>
      <c r="L1064" s="2">
        <v>0.7</v>
      </c>
      <c r="M1064" s="1">
        <v>0.26</v>
      </c>
      <c r="N1064" s="1">
        <v>3.9999999999999998E-6</v>
      </c>
      <c r="O1064" s="1">
        <v>8.9999999999999993E-3</v>
      </c>
      <c r="P1064" s="1">
        <v>3.9999999999999998E-7</v>
      </c>
      <c r="Q1064" s="1">
        <v>5.1118824447860698E-3</v>
      </c>
      <c r="R1064" s="1">
        <v>1.83256162357809E-4</v>
      </c>
    </row>
    <row r="1065" spans="1:18" s="5" customFormat="1" x14ac:dyDescent="0.25">
      <c r="A1065" s="2">
        <v>2016</v>
      </c>
      <c r="B1065" s="2">
        <v>2508</v>
      </c>
      <c r="C1065" s="3" t="s">
        <v>17</v>
      </c>
      <c r="D1065" s="4">
        <v>42870</v>
      </c>
      <c r="E1065" s="2">
        <v>6285</v>
      </c>
      <c r="F1065" s="3" t="s">
        <v>5</v>
      </c>
      <c r="G1065" s="3" t="s">
        <v>1</v>
      </c>
      <c r="H1065" s="3" t="s">
        <v>4</v>
      </c>
      <c r="I1065" s="2">
        <v>1997</v>
      </c>
      <c r="J1065" s="2">
        <v>200</v>
      </c>
      <c r="K1065" s="2">
        <v>92</v>
      </c>
      <c r="L1065" s="2">
        <v>0.7</v>
      </c>
      <c r="M1065" s="1">
        <v>8.17</v>
      </c>
      <c r="N1065" s="1">
        <v>1.9000000000000001E-4</v>
      </c>
      <c r="O1065" s="1">
        <v>0.47899999999999998</v>
      </c>
      <c r="P1065" s="1">
        <v>3.6100000000000003E-5</v>
      </c>
      <c r="Q1065" s="1">
        <v>0.12894197461262599</v>
      </c>
      <c r="R1065" s="1">
        <v>9.2607651955998096E-3</v>
      </c>
    </row>
    <row r="1066" spans="1:18" s="5" customFormat="1" x14ac:dyDescent="0.25">
      <c r="A1066" s="2">
        <v>2016</v>
      </c>
      <c r="B1066" s="2">
        <v>2508</v>
      </c>
      <c r="C1066" s="3" t="s">
        <v>17</v>
      </c>
      <c r="D1066" s="4">
        <v>42870</v>
      </c>
      <c r="E1066" s="2">
        <v>6286</v>
      </c>
      <c r="F1066" s="3" t="s">
        <v>2</v>
      </c>
      <c r="G1066" s="3" t="s">
        <v>1</v>
      </c>
      <c r="H1066" s="3" t="s">
        <v>0</v>
      </c>
      <c r="I1066" s="2">
        <v>2016</v>
      </c>
      <c r="J1066" s="2">
        <v>200</v>
      </c>
      <c r="K1066" s="2">
        <v>100</v>
      </c>
      <c r="L1066" s="2">
        <v>0.7</v>
      </c>
      <c r="M1066" s="1">
        <v>0.26</v>
      </c>
      <c r="N1066" s="1">
        <v>3.9999999999999998E-6</v>
      </c>
      <c r="O1066" s="1">
        <v>8.9999999999999993E-3</v>
      </c>
      <c r="P1066" s="1">
        <v>3.9999999999999998E-7</v>
      </c>
      <c r="Q1066" s="1">
        <v>4.0740738573651998E-3</v>
      </c>
      <c r="R1066" s="1">
        <v>1.4506172001795101E-4</v>
      </c>
    </row>
    <row r="1067" spans="1:18" s="5" customFormat="1" x14ac:dyDescent="0.25">
      <c r="A1067" s="2">
        <v>2016</v>
      </c>
      <c r="B1067" s="2">
        <v>2509</v>
      </c>
      <c r="C1067" s="3" t="s">
        <v>17</v>
      </c>
      <c r="D1067" s="4">
        <v>42870</v>
      </c>
      <c r="E1067" s="2">
        <v>6283</v>
      </c>
      <c r="F1067" s="3" t="s">
        <v>5</v>
      </c>
      <c r="G1067" s="3" t="s">
        <v>1</v>
      </c>
      <c r="H1067" s="3" t="s">
        <v>8</v>
      </c>
      <c r="I1067" s="2">
        <v>1998</v>
      </c>
      <c r="J1067" s="2">
        <v>300</v>
      </c>
      <c r="K1067" s="2">
        <v>85</v>
      </c>
      <c r="L1067" s="2">
        <v>0.7</v>
      </c>
      <c r="M1067" s="1">
        <v>6.54</v>
      </c>
      <c r="N1067" s="1">
        <v>1.4999999999999999E-4</v>
      </c>
      <c r="O1067" s="1">
        <v>0.55200000000000005</v>
      </c>
      <c r="P1067" s="1">
        <v>4.0200000000000001E-5</v>
      </c>
      <c r="Q1067" s="1">
        <v>0.14904513656735399</v>
      </c>
      <c r="R1067" s="1">
        <v>1.63188189640197E-2</v>
      </c>
    </row>
    <row r="1068" spans="1:18" s="5" customFormat="1" x14ac:dyDescent="0.25">
      <c r="A1068" s="2">
        <v>2016</v>
      </c>
      <c r="B1068" s="2">
        <v>2509</v>
      </c>
      <c r="C1068" s="3" t="s">
        <v>17</v>
      </c>
      <c r="D1068" s="4">
        <v>42870</v>
      </c>
      <c r="E1068" s="2">
        <v>6284</v>
      </c>
      <c r="F1068" s="3" t="s">
        <v>2</v>
      </c>
      <c r="G1068" s="3" t="s">
        <v>1</v>
      </c>
      <c r="H1068" s="3" t="s">
        <v>0</v>
      </c>
      <c r="I1068" s="2">
        <v>2016</v>
      </c>
      <c r="J1068" s="2">
        <v>300</v>
      </c>
      <c r="K1068" s="2">
        <v>100</v>
      </c>
      <c r="L1068" s="2">
        <v>0.7</v>
      </c>
      <c r="M1068" s="1">
        <v>0.26</v>
      </c>
      <c r="N1068" s="1">
        <v>3.9999999999999998E-6</v>
      </c>
      <c r="O1068" s="1">
        <v>8.9999999999999993E-3</v>
      </c>
      <c r="P1068" s="1">
        <v>3.9999999999999998E-7</v>
      </c>
      <c r="Q1068" s="1">
        <v>6.1574070814387804E-3</v>
      </c>
      <c r="R1068" s="1">
        <v>2.22222209631816E-4</v>
      </c>
    </row>
    <row r="1069" spans="1:18" s="5" customFormat="1" x14ac:dyDescent="0.25">
      <c r="A1069" s="2">
        <v>2017</v>
      </c>
      <c r="B1069" s="2">
        <v>2510</v>
      </c>
      <c r="C1069" s="3" t="s">
        <v>17</v>
      </c>
      <c r="D1069" s="4">
        <v>42885</v>
      </c>
      <c r="E1069" s="2">
        <v>6345</v>
      </c>
      <c r="F1069" s="3" t="s">
        <v>5</v>
      </c>
      <c r="G1069" s="3" t="s">
        <v>1</v>
      </c>
      <c r="H1069" s="3" t="s">
        <v>4</v>
      </c>
      <c r="I1069" s="2">
        <v>1978</v>
      </c>
      <c r="J1069" s="2">
        <v>520</v>
      </c>
      <c r="K1069" s="2">
        <v>89</v>
      </c>
      <c r="L1069" s="2">
        <v>0.7</v>
      </c>
      <c r="M1069" s="1">
        <v>12.09</v>
      </c>
      <c r="N1069" s="1">
        <v>2.7999999999999998E-4</v>
      </c>
      <c r="O1069" s="1">
        <v>0.60499999999999998</v>
      </c>
      <c r="P1069" s="1">
        <v>4.3999999999999999E-5</v>
      </c>
      <c r="Q1069" s="1">
        <v>0.55171759185047697</v>
      </c>
      <c r="R1069" s="1">
        <v>4.04592902628148E-2</v>
      </c>
    </row>
    <row r="1070" spans="1:18" s="5" customFormat="1" x14ac:dyDescent="0.25">
      <c r="A1070" s="2">
        <v>2017</v>
      </c>
      <c r="B1070" s="2">
        <v>2510</v>
      </c>
      <c r="C1070" s="3" t="s">
        <v>17</v>
      </c>
      <c r="D1070" s="4">
        <v>42885</v>
      </c>
      <c r="E1070" s="2">
        <v>6346</v>
      </c>
      <c r="F1070" s="3" t="s">
        <v>2</v>
      </c>
      <c r="G1070" s="3" t="s">
        <v>1</v>
      </c>
      <c r="H1070" s="3" t="s">
        <v>0</v>
      </c>
      <c r="I1070" s="2">
        <v>2017</v>
      </c>
      <c r="J1070" s="2">
        <v>520</v>
      </c>
      <c r="K1070" s="2">
        <v>85</v>
      </c>
      <c r="L1070" s="2">
        <v>0.7</v>
      </c>
      <c r="M1070" s="1">
        <v>0.26</v>
      </c>
      <c r="N1070" s="1">
        <v>3.4999999999999999E-6</v>
      </c>
      <c r="O1070" s="1">
        <v>8.9999999999999993E-3</v>
      </c>
      <c r="P1070" s="1">
        <v>8.9999999999999996E-7</v>
      </c>
      <c r="Q1070" s="1">
        <v>9.1776384116014995E-3</v>
      </c>
      <c r="R1070" s="1">
        <v>3.8674997798272798E-4</v>
      </c>
    </row>
    <row r="1071" spans="1:18" s="5" customFormat="1" x14ac:dyDescent="0.25">
      <c r="A1071" s="2">
        <v>2017</v>
      </c>
      <c r="B1071" s="2">
        <v>2511</v>
      </c>
      <c r="C1071" s="3" t="s">
        <v>17</v>
      </c>
      <c r="D1071" s="4">
        <v>42885</v>
      </c>
      <c r="E1071" s="2">
        <v>6347</v>
      </c>
      <c r="F1071" s="3" t="s">
        <v>5</v>
      </c>
      <c r="G1071" s="3" t="s">
        <v>1</v>
      </c>
      <c r="H1071" s="3" t="s">
        <v>4</v>
      </c>
      <c r="I1071" s="2">
        <v>1978</v>
      </c>
      <c r="J1071" s="2">
        <v>500</v>
      </c>
      <c r="K1071" s="2">
        <v>89</v>
      </c>
      <c r="L1071" s="2">
        <v>0.7</v>
      </c>
      <c r="M1071" s="1">
        <v>12.09</v>
      </c>
      <c r="N1071" s="1">
        <v>2.7999999999999998E-4</v>
      </c>
      <c r="O1071" s="1">
        <v>0.60499999999999998</v>
      </c>
      <c r="P1071" s="1">
        <v>4.3999999999999999E-5</v>
      </c>
      <c r="Q1071" s="1">
        <v>0.53049768447161305</v>
      </c>
      <c r="R1071" s="1">
        <v>3.8903163714245001E-2</v>
      </c>
    </row>
    <row r="1072" spans="1:18" s="5" customFormat="1" x14ac:dyDescent="0.25">
      <c r="A1072" s="2">
        <v>2017</v>
      </c>
      <c r="B1072" s="2">
        <v>2511</v>
      </c>
      <c r="C1072" s="3" t="s">
        <v>17</v>
      </c>
      <c r="D1072" s="4">
        <v>42885</v>
      </c>
      <c r="E1072" s="2">
        <v>6348</v>
      </c>
      <c r="F1072" s="3" t="s">
        <v>2</v>
      </c>
      <c r="G1072" s="3" t="s">
        <v>1</v>
      </c>
      <c r="H1072" s="3" t="s">
        <v>0</v>
      </c>
      <c r="I1072" s="2">
        <v>2017</v>
      </c>
      <c r="J1072" s="2">
        <v>500</v>
      </c>
      <c r="K1072" s="2">
        <v>85</v>
      </c>
      <c r="L1072" s="2">
        <v>0.7</v>
      </c>
      <c r="M1072" s="1">
        <v>0.26</v>
      </c>
      <c r="N1072" s="1">
        <v>3.4999999999999999E-6</v>
      </c>
      <c r="O1072" s="1">
        <v>8.9999999999999993E-3</v>
      </c>
      <c r="P1072" s="1">
        <v>8.9999999999999996E-7</v>
      </c>
      <c r="Q1072" s="1">
        <v>8.8131746954288308E-3</v>
      </c>
      <c r="R1072" s="1">
        <v>3.6892359007293301E-4</v>
      </c>
    </row>
    <row r="1073" spans="1:18" s="5" customFormat="1" x14ac:dyDescent="0.25">
      <c r="A1073" s="2">
        <v>2017</v>
      </c>
      <c r="B1073" s="2">
        <v>2512</v>
      </c>
      <c r="C1073" s="3" t="s">
        <v>17</v>
      </c>
      <c r="D1073" s="4">
        <v>42885</v>
      </c>
      <c r="E1073" s="2">
        <v>6349</v>
      </c>
      <c r="F1073" s="3" t="s">
        <v>5</v>
      </c>
      <c r="G1073" s="3" t="s">
        <v>1</v>
      </c>
      <c r="H1073" s="3" t="s">
        <v>4</v>
      </c>
      <c r="I1073" s="2">
        <v>1983</v>
      </c>
      <c r="J1073" s="2">
        <v>900</v>
      </c>
      <c r="K1073" s="2">
        <v>261</v>
      </c>
      <c r="L1073" s="2">
        <v>0.7</v>
      </c>
      <c r="M1073" s="1">
        <v>10.23</v>
      </c>
      <c r="N1073" s="1">
        <v>2.4000000000000001E-4</v>
      </c>
      <c r="O1073" s="1">
        <v>0.39600000000000002</v>
      </c>
      <c r="P1073" s="1">
        <v>2.8799999999999999E-5</v>
      </c>
      <c r="Q1073" s="1">
        <v>2.3761873633772801</v>
      </c>
      <c r="R1073" s="1">
        <v>0.13441499558133399</v>
      </c>
    </row>
    <row r="1074" spans="1:18" s="5" customFormat="1" x14ac:dyDescent="0.25">
      <c r="A1074" s="2">
        <v>2017</v>
      </c>
      <c r="B1074" s="2">
        <v>2512</v>
      </c>
      <c r="C1074" s="3" t="s">
        <v>17</v>
      </c>
      <c r="D1074" s="4">
        <v>42885</v>
      </c>
      <c r="E1074" s="2">
        <v>6350</v>
      </c>
      <c r="F1074" s="3" t="s">
        <v>2</v>
      </c>
      <c r="G1074" s="3" t="s">
        <v>1</v>
      </c>
      <c r="H1074" s="3" t="s">
        <v>0</v>
      </c>
      <c r="I1074" s="2">
        <v>2016</v>
      </c>
      <c r="J1074" s="2">
        <v>900</v>
      </c>
      <c r="K1074" s="2">
        <v>320</v>
      </c>
      <c r="L1074" s="2">
        <v>0.7</v>
      </c>
      <c r="M1074" s="1">
        <v>0.26</v>
      </c>
      <c r="N1074" s="1">
        <v>3.5999999999999998E-6</v>
      </c>
      <c r="O1074" s="1">
        <v>8.9999999999999993E-3</v>
      </c>
      <c r="P1074" s="1">
        <v>2.9999999999999999E-7</v>
      </c>
      <c r="Q1074" s="1">
        <v>6.1377774513205599E-2</v>
      </c>
      <c r="R1074" s="1">
        <v>2.29999988534689E-3</v>
      </c>
    </row>
    <row r="1075" spans="1:18" s="5" customFormat="1" x14ac:dyDescent="0.25">
      <c r="A1075" s="2">
        <v>2017</v>
      </c>
      <c r="B1075" s="2">
        <v>2513</v>
      </c>
      <c r="C1075" s="3" t="s">
        <v>17</v>
      </c>
      <c r="D1075" s="4">
        <v>42881</v>
      </c>
      <c r="E1075" s="2">
        <v>6351</v>
      </c>
      <c r="F1075" s="3" t="s">
        <v>5</v>
      </c>
      <c r="G1075" s="3" t="s">
        <v>1</v>
      </c>
      <c r="H1075" s="3" t="s">
        <v>4</v>
      </c>
      <c r="I1075" s="2">
        <v>1991</v>
      </c>
      <c r="J1075" s="2">
        <v>350</v>
      </c>
      <c r="K1075" s="2">
        <v>88</v>
      </c>
      <c r="L1075" s="2">
        <v>0.7</v>
      </c>
      <c r="M1075" s="1">
        <v>8.17</v>
      </c>
      <c r="N1075" s="1">
        <v>1.9000000000000001E-4</v>
      </c>
      <c r="O1075" s="1">
        <v>0.47899999999999998</v>
      </c>
      <c r="P1075" s="1">
        <v>3.6100000000000003E-5</v>
      </c>
      <c r="Q1075" s="1">
        <v>0.24315601776731399</v>
      </c>
      <c r="R1075" s="1">
        <v>2.0692204532135001E-2</v>
      </c>
    </row>
    <row r="1076" spans="1:18" s="5" customFormat="1" x14ac:dyDescent="0.25">
      <c r="A1076" s="2">
        <v>2017</v>
      </c>
      <c r="B1076" s="2">
        <v>2513</v>
      </c>
      <c r="C1076" s="3" t="s">
        <v>17</v>
      </c>
      <c r="D1076" s="4">
        <v>42881</v>
      </c>
      <c r="E1076" s="2">
        <v>6352</v>
      </c>
      <c r="F1076" s="3" t="s">
        <v>2</v>
      </c>
      <c r="G1076" s="3" t="s">
        <v>1</v>
      </c>
      <c r="H1076" s="3" t="s">
        <v>0</v>
      </c>
      <c r="I1076" s="2">
        <v>2016</v>
      </c>
      <c r="J1076" s="2">
        <v>350</v>
      </c>
      <c r="K1076" s="2">
        <v>99</v>
      </c>
      <c r="L1076" s="2">
        <v>0.7</v>
      </c>
      <c r="M1076" s="1">
        <v>0.26</v>
      </c>
      <c r="N1076" s="1">
        <v>3.4999999999999999E-6</v>
      </c>
      <c r="O1076" s="1">
        <v>8.9999999999999993E-3</v>
      </c>
      <c r="P1076" s="1">
        <v>8.9999999999999996E-7</v>
      </c>
      <c r="Q1076" s="1">
        <v>7.1151471955449297E-3</v>
      </c>
      <c r="R1076" s="1">
        <v>2.8273435865653002E-4</v>
      </c>
    </row>
    <row r="1077" spans="1:18" s="5" customFormat="1" x14ac:dyDescent="0.25">
      <c r="A1077" s="2">
        <v>2017</v>
      </c>
      <c r="B1077" s="2">
        <v>2514</v>
      </c>
      <c r="C1077" s="3" t="s">
        <v>17</v>
      </c>
      <c r="D1077" s="4">
        <v>42950</v>
      </c>
      <c r="E1077" s="2">
        <v>6763</v>
      </c>
      <c r="F1077" s="3" t="s">
        <v>5</v>
      </c>
      <c r="G1077" s="3" t="s">
        <v>1</v>
      </c>
      <c r="H1077" s="3" t="s">
        <v>4</v>
      </c>
      <c r="I1077" s="2">
        <v>1987</v>
      </c>
      <c r="J1077" s="2">
        <v>400</v>
      </c>
      <c r="K1077" s="2">
        <v>88</v>
      </c>
      <c r="L1077" s="2">
        <v>0.7</v>
      </c>
      <c r="M1077" s="1">
        <v>12.09</v>
      </c>
      <c r="N1077" s="1">
        <v>2.7999999999999998E-4</v>
      </c>
      <c r="O1077" s="1">
        <v>0.60499999999999998</v>
      </c>
      <c r="P1077" s="1">
        <v>4.3999999999999999E-5</v>
      </c>
      <c r="Q1077" s="1">
        <v>0.41962962906518603</v>
      </c>
      <c r="R1077" s="1">
        <v>3.07728396121669E-2</v>
      </c>
    </row>
    <row r="1078" spans="1:18" s="5" customFormat="1" x14ac:dyDescent="0.25">
      <c r="A1078" s="2">
        <v>2017</v>
      </c>
      <c r="B1078" s="2">
        <v>2514</v>
      </c>
      <c r="C1078" s="3" t="s">
        <v>17</v>
      </c>
      <c r="D1078" s="4">
        <v>42950</v>
      </c>
      <c r="E1078" s="2">
        <v>6764</v>
      </c>
      <c r="F1078" s="3" t="s">
        <v>2</v>
      </c>
      <c r="G1078" s="3" t="s">
        <v>1</v>
      </c>
      <c r="H1078" s="3" t="s">
        <v>0</v>
      </c>
      <c r="I1078" s="2">
        <v>2017</v>
      </c>
      <c r="J1078" s="2">
        <v>400</v>
      </c>
      <c r="K1078" s="2">
        <v>100</v>
      </c>
      <c r="L1078" s="2">
        <v>0.7</v>
      </c>
      <c r="M1078" s="1">
        <v>0.26</v>
      </c>
      <c r="N1078" s="1">
        <v>3.9999999999999998E-6</v>
      </c>
      <c r="O1078" s="1">
        <v>8.9999999999999993E-3</v>
      </c>
      <c r="P1078" s="1">
        <v>3.9999999999999998E-7</v>
      </c>
      <c r="Q1078" s="1">
        <v>8.2716045024396993E-3</v>
      </c>
      <c r="R1078" s="1">
        <v>3.0246911898227399E-4</v>
      </c>
    </row>
    <row r="1079" spans="1:18" s="5" customFormat="1" x14ac:dyDescent="0.25">
      <c r="A1079" s="2">
        <v>2017</v>
      </c>
      <c r="B1079" s="2">
        <v>2515</v>
      </c>
      <c r="C1079" s="3" t="s">
        <v>17</v>
      </c>
      <c r="D1079" s="4">
        <v>42948</v>
      </c>
      <c r="E1079" s="2">
        <v>6761</v>
      </c>
      <c r="F1079" s="3" t="s">
        <v>5</v>
      </c>
      <c r="G1079" s="3" t="s">
        <v>19</v>
      </c>
      <c r="H1079" s="3" t="s">
        <v>8</v>
      </c>
      <c r="I1079" s="2">
        <v>2002</v>
      </c>
      <c r="J1079" s="2">
        <v>300</v>
      </c>
      <c r="K1079" s="2">
        <v>122</v>
      </c>
      <c r="L1079" s="2">
        <v>0.7</v>
      </c>
      <c r="M1079" s="1">
        <v>6.54</v>
      </c>
      <c r="N1079" s="1">
        <v>1.4999999999999999E-4</v>
      </c>
      <c r="O1079" s="1">
        <v>0.30399999999999999</v>
      </c>
      <c r="P1079" s="1">
        <v>2.2099999999999998E-5</v>
      </c>
      <c r="Q1079" s="1">
        <v>0.210111107662868</v>
      </c>
      <c r="R1079" s="1">
        <v>1.2329906771293701E-2</v>
      </c>
    </row>
    <row r="1080" spans="1:18" s="5" customFormat="1" x14ac:dyDescent="0.25">
      <c r="A1080" s="2">
        <v>2017</v>
      </c>
      <c r="B1080" s="2">
        <v>2515</v>
      </c>
      <c r="C1080" s="3" t="s">
        <v>17</v>
      </c>
      <c r="D1080" s="4">
        <v>42948</v>
      </c>
      <c r="E1080" s="2">
        <v>6762</v>
      </c>
      <c r="F1080" s="3" t="s">
        <v>2</v>
      </c>
      <c r="G1080" s="3" t="s">
        <v>19</v>
      </c>
      <c r="H1080" s="3" t="s">
        <v>0</v>
      </c>
      <c r="I1080" s="2">
        <v>2016</v>
      </c>
      <c r="J1080" s="2">
        <v>300</v>
      </c>
      <c r="K1080" s="2">
        <v>147</v>
      </c>
      <c r="L1080" s="2">
        <v>0.7</v>
      </c>
      <c r="M1080" s="1">
        <v>0.26</v>
      </c>
      <c r="N1080" s="1">
        <v>3.9999999999999998E-6</v>
      </c>
      <c r="O1080" s="1">
        <v>8.9999999999999993E-3</v>
      </c>
      <c r="P1080" s="1">
        <v>3.9999999999999998E-7</v>
      </c>
      <c r="Q1080" s="1">
        <v>9.0513884097150107E-3</v>
      </c>
      <c r="R1080" s="1">
        <v>3.2666664815876899E-4</v>
      </c>
    </row>
    <row r="1081" spans="1:18" s="5" customFormat="1" x14ac:dyDescent="0.25">
      <c r="A1081" s="2">
        <v>2017</v>
      </c>
      <c r="B1081" s="2">
        <v>2516</v>
      </c>
      <c r="C1081" s="3" t="s">
        <v>17</v>
      </c>
      <c r="D1081" s="4">
        <v>42944</v>
      </c>
      <c r="E1081" s="2">
        <v>6758</v>
      </c>
      <c r="F1081" s="3" t="s">
        <v>5</v>
      </c>
      <c r="G1081" s="3" t="s">
        <v>31</v>
      </c>
      <c r="H1081" s="3" t="s">
        <v>4</v>
      </c>
      <c r="I1081" s="2">
        <v>1983</v>
      </c>
      <c r="J1081" s="2">
        <v>225</v>
      </c>
      <c r="K1081" s="2">
        <v>30</v>
      </c>
      <c r="L1081" s="2">
        <v>0.36</v>
      </c>
      <c r="M1081" s="1">
        <v>6.51</v>
      </c>
      <c r="N1081" s="1">
        <v>9.7999999999999997E-5</v>
      </c>
      <c r="O1081" s="1">
        <v>0.54700000000000004</v>
      </c>
      <c r="P1081" s="1">
        <v>4.2400000000000001E-5</v>
      </c>
      <c r="Q1081" s="1">
        <v>1.9740938822219299E-2</v>
      </c>
      <c r="R1081" s="1">
        <v>2.4617679089414999E-3</v>
      </c>
    </row>
    <row r="1082" spans="1:18" s="5" customFormat="1" x14ac:dyDescent="0.25">
      <c r="A1082" s="2">
        <v>2017</v>
      </c>
      <c r="B1082" s="2">
        <v>2516</v>
      </c>
      <c r="C1082" s="3" t="s">
        <v>17</v>
      </c>
      <c r="D1082" s="4">
        <v>42944</v>
      </c>
      <c r="E1082" s="2">
        <v>6759</v>
      </c>
      <c r="F1082" s="3" t="s">
        <v>2</v>
      </c>
      <c r="G1082" s="3" t="s">
        <v>31</v>
      </c>
      <c r="H1082" s="3" t="s">
        <v>0</v>
      </c>
      <c r="I1082" s="2">
        <v>2015</v>
      </c>
      <c r="J1082" s="2">
        <v>225</v>
      </c>
      <c r="K1082" s="2">
        <v>36</v>
      </c>
      <c r="L1082" s="2">
        <v>0.36</v>
      </c>
      <c r="M1082" s="1">
        <v>2.75</v>
      </c>
      <c r="N1082" s="1">
        <v>5.7000000000000003E-5</v>
      </c>
      <c r="O1082" s="1">
        <v>8.9999999999999993E-3</v>
      </c>
      <c r="P1082" s="1">
        <v>9.9999999999999995E-7</v>
      </c>
      <c r="Q1082" s="1">
        <v>9.0454021491479606E-3</v>
      </c>
      <c r="R1082" s="1">
        <v>3.2544642895909698E-5</v>
      </c>
    </row>
    <row r="1083" spans="1:18" s="5" customFormat="1" x14ac:dyDescent="0.25">
      <c r="A1083" s="2">
        <v>2016</v>
      </c>
      <c r="B1083" s="2">
        <v>2517</v>
      </c>
      <c r="C1083" s="3" t="s">
        <v>17</v>
      </c>
      <c r="D1083" s="4">
        <v>42950</v>
      </c>
      <c r="E1083" s="2">
        <v>6756</v>
      </c>
      <c r="F1083" s="3" t="s">
        <v>5</v>
      </c>
      <c r="G1083" s="3" t="s">
        <v>1</v>
      </c>
      <c r="H1083" s="3" t="s">
        <v>4</v>
      </c>
      <c r="I1083" s="2">
        <v>1997</v>
      </c>
      <c r="J1083" s="2">
        <v>600</v>
      </c>
      <c r="K1083" s="2">
        <v>95</v>
      </c>
      <c r="L1083" s="2">
        <v>0.7</v>
      </c>
      <c r="M1083" s="1">
        <v>8.17</v>
      </c>
      <c r="N1083" s="1">
        <v>1.9000000000000001E-4</v>
      </c>
      <c r="O1083" s="1">
        <v>0.47899999999999998</v>
      </c>
      <c r="P1083" s="1">
        <v>3.6100000000000003E-5</v>
      </c>
      <c r="Q1083" s="1">
        <v>0.45960648023685402</v>
      </c>
      <c r="R1083" s="1">
        <v>4.0119905972421398E-2</v>
      </c>
    </row>
    <row r="1084" spans="1:18" s="5" customFormat="1" x14ac:dyDescent="0.25">
      <c r="A1084" s="2">
        <v>2016</v>
      </c>
      <c r="B1084" s="2">
        <v>2517</v>
      </c>
      <c r="C1084" s="3" t="s">
        <v>17</v>
      </c>
      <c r="D1084" s="4">
        <v>42950</v>
      </c>
      <c r="E1084" s="2">
        <v>6757</v>
      </c>
      <c r="F1084" s="3" t="s">
        <v>2</v>
      </c>
      <c r="G1084" s="3" t="s">
        <v>1</v>
      </c>
      <c r="H1084" s="3" t="s">
        <v>0</v>
      </c>
      <c r="I1084" s="2">
        <v>2016</v>
      </c>
      <c r="J1084" s="2">
        <v>600</v>
      </c>
      <c r="K1084" s="2">
        <v>115</v>
      </c>
      <c r="L1084" s="2">
        <v>0.7</v>
      </c>
      <c r="M1084" s="1">
        <v>0.26</v>
      </c>
      <c r="N1084" s="1">
        <v>3.9999999999999998E-6</v>
      </c>
      <c r="O1084" s="1">
        <v>8.9999999999999993E-3</v>
      </c>
      <c r="P1084" s="1">
        <v>3.9999999999999998E-7</v>
      </c>
      <c r="Q1084" s="1">
        <v>1.4481480725507E-2</v>
      </c>
      <c r="R1084" s="1">
        <v>5.4305552642691603E-4</v>
      </c>
    </row>
    <row r="1085" spans="1:18" s="5" customFormat="1" x14ac:dyDescent="0.25">
      <c r="A1085" s="2">
        <v>2017</v>
      </c>
      <c r="B1085" s="2">
        <v>2518</v>
      </c>
      <c r="C1085" s="3" t="s">
        <v>17</v>
      </c>
      <c r="D1085" s="4">
        <v>42961</v>
      </c>
      <c r="E1085" s="2">
        <v>6765</v>
      </c>
      <c r="F1085" s="3" t="s">
        <v>5</v>
      </c>
      <c r="G1085" s="3" t="s">
        <v>31</v>
      </c>
      <c r="H1085" s="3" t="s">
        <v>4</v>
      </c>
      <c r="I1085" s="2">
        <v>1980</v>
      </c>
      <c r="J1085" s="2">
        <v>120</v>
      </c>
      <c r="K1085" s="2">
        <v>63</v>
      </c>
      <c r="L1085" s="2">
        <v>0.36</v>
      </c>
      <c r="M1085" s="1">
        <v>12.09</v>
      </c>
      <c r="N1085" s="1">
        <v>2.7999999999999998E-4</v>
      </c>
      <c r="O1085" s="1">
        <v>0.60499999999999998</v>
      </c>
      <c r="P1085" s="1">
        <v>4.3999999999999999E-5</v>
      </c>
      <c r="Q1085" s="1">
        <v>4.0503602180307401E-2</v>
      </c>
      <c r="R1085" s="1">
        <v>2.4802801609740402E-3</v>
      </c>
    </row>
    <row r="1086" spans="1:18" s="5" customFormat="1" x14ac:dyDescent="0.25">
      <c r="A1086" s="2">
        <v>2017</v>
      </c>
      <c r="B1086" s="2">
        <v>2518</v>
      </c>
      <c r="C1086" s="3" t="s">
        <v>17</v>
      </c>
      <c r="D1086" s="4">
        <v>42961</v>
      </c>
      <c r="E1086" s="2">
        <v>6766</v>
      </c>
      <c r="F1086" s="3" t="s">
        <v>2</v>
      </c>
      <c r="G1086" s="3" t="s">
        <v>31</v>
      </c>
      <c r="H1086" s="3" t="s">
        <v>0</v>
      </c>
      <c r="I1086" s="2">
        <v>2016</v>
      </c>
      <c r="J1086" s="2">
        <v>120</v>
      </c>
      <c r="K1086" s="2">
        <v>63</v>
      </c>
      <c r="L1086" s="2">
        <v>0.36</v>
      </c>
      <c r="M1086" s="1">
        <v>2.74</v>
      </c>
      <c r="N1086" s="1">
        <v>3.6000000000000001E-5</v>
      </c>
      <c r="O1086" s="1">
        <v>8.9999999999999993E-3</v>
      </c>
      <c r="P1086" s="1">
        <v>8.9999999999999996E-7</v>
      </c>
      <c r="Q1086" s="1">
        <v>8.2848003601106394E-3</v>
      </c>
      <c r="R1086" s="1">
        <v>2.86199999299486E-5</v>
      </c>
    </row>
    <row r="1087" spans="1:18" s="5" customFormat="1" x14ac:dyDescent="0.25">
      <c r="A1087" s="2">
        <v>2017</v>
      </c>
      <c r="B1087" s="2">
        <v>2519</v>
      </c>
      <c r="C1087" s="3" t="s">
        <v>17</v>
      </c>
      <c r="D1087" s="4">
        <v>43000</v>
      </c>
      <c r="E1087" s="2">
        <v>6808</v>
      </c>
      <c r="F1087" s="3" t="s">
        <v>5</v>
      </c>
      <c r="G1087" s="3" t="s">
        <v>1</v>
      </c>
      <c r="H1087" s="3" t="s">
        <v>4</v>
      </c>
      <c r="I1087" s="2">
        <v>1985</v>
      </c>
      <c r="J1087" s="2">
        <v>150</v>
      </c>
      <c r="K1087" s="2">
        <v>36</v>
      </c>
      <c r="L1087" s="2">
        <v>0.7</v>
      </c>
      <c r="M1087" s="1">
        <v>6.51</v>
      </c>
      <c r="N1087" s="1">
        <v>9.7999999999999997E-5</v>
      </c>
      <c r="O1087" s="1">
        <v>0.54700000000000004</v>
      </c>
      <c r="P1087" s="1">
        <v>4.2400000000000001E-5</v>
      </c>
      <c r="Q1087" s="1">
        <v>2.9391250379068399E-2</v>
      </c>
      <c r="R1087" s="1">
        <v>3.2596665520008799E-3</v>
      </c>
    </row>
    <row r="1088" spans="1:18" s="5" customFormat="1" x14ac:dyDescent="0.25">
      <c r="A1088" s="2">
        <v>2017</v>
      </c>
      <c r="B1088" s="2">
        <v>2519</v>
      </c>
      <c r="C1088" s="3" t="s">
        <v>17</v>
      </c>
      <c r="D1088" s="4">
        <v>43000</v>
      </c>
      <c r="E1088" s="2">
        <v>6809</v>
      </c>
      <c r="F1088" s="3" t="s">
        <v>2</v>
      </c>
      <c r="G1088" s="3" t="s">
        <v>1</v>
      </c>
      <c r="H1088" s="3" t="s">
        <v>0</v>
      </c>
      <c r="I1088" s="2">
        <v>2016</v>
      </c>
      <c r="J1088" s="2">
        <v>150</v>
      </c>
      <c r="K1088" s="2">
        <v>42</v>
      </c>
      <c r="L1088" s="2">
        <v>0.7</v>
      </c>
      <c r="M1088" s="1">
        <v>2.75</v>
      </c>
      <c r="N1088" s="1">
        <v>5.7000000000000003E-5</v>
      </c>
      <c r="O1088" s="1">
        <v>8.9999999999999993E-3</v>
      </c>
      <c r="P1088" s="1">
        <v>9.9999999999999995E-7</v>
      </c>
      <c r="Q1088" s="1">
        <v>1.3575867828394501E-2</v>
      </c>
      <c r="R1088" s="1">
        <v>4.7395830633641102E-5</v>
      </c>
    </row>
    <row r="1089" spans="1:18" s="5" customFormat="1" x14ac:dyDescent="0.25">
      <c r="A1089" s="2">
        <v>2017</v>
      </c>
      <c r="B1089" s="2">
        <v>2520</v>
      </c>
      <c r="C1089" s="3" t="s">
        <v>17</v>
      </c>
      <c r="D1089" s="4">
        <v>42998</v>
      </c>
      <c r="E1089" s="2">
        <v>6806</v>
      </c>
      <c r="F1089" s="3" t="s">
        <v>5</v>
      </c>
      <c r="G1089" s="3" t="s">
        <v>1</v>
      </c>
      <c r="H1089" s="3" t="s">
        <v>8</v>
      </c>
      <c r="I1089" s="2">
        <v>1999</v>
      </c>
      <c r="J1089" s="2">
        <v>800</v>
      </c>
      <c r="K1089" s="2">
        <v>58</v>
      </c>
      <c r="L1089" s="2">
        <v>0.7</v>
      </c>
      <c r="M1089" s="1">
        <v>6.54</v>
      </c>
      <c r="N1089" s="1">
        <v>1.4999999999999999E-4</v>
      </c>
      <c r="O1089" s="1">
        <v>0.55200000000000005</v>
      </c>
      <c r="P1089" s="1">
        <v>4.0200000000000001E-5</v>
      </c>
      <c r="Q1089" s="1">
        <v>0.29859258920278198</v>
      </c>
      <c r="R1089" s="1">
        <v>3.70340731684492E-2</v>
      </c>
    </row>
    <row r="1090" spans="1:18" s="5" customFormat="1" x14ac:dyDescent="0.25">
      <c r="A1090" s="2">
        <v>2017</v>
      </c>
      <c r="B1090" s="2">
        <v>2520</v>
      </c>
      <c r="C1090" s="3" t="s">
        <v>17</v>
      </c>
      <c r="D1090" s="4">
        <v>42998</v>
      </c>
      <c r="E1090" s="2">
        <v>6807</v>
      </c>
      <c r="F1090" s="3" t="s">
        <v>2</v>
      </c>
      <c r="G1090" s="3" t="s">
        <v>1</v>
      </c>
      <c r="H1090" s="3" t="s">
        <v>0</v>
      </c>
      <c r="I1090" s="2">
        <v>2017</v>
      </c>
      <c r="J1090" s="2">
        <v>800</v>
      </c>
      <c r="K1090" s="2">
        <v>56</v>
      </c>
      <c r="L1090" s="2">
        <v>0.7</v>
      </c>
      <c r="M1090" s="1">
        <v>2.74</v>
      </c>
      <c r="N1090" s="1">
        <v>3.6000000000000001E-5</v>
      </c>
      <c r="O1090" s="1">
        <v>8.9999999999999993E-3</v>
      </c>
      <c r="P1090" s="1">
        <v>8.9999999999999996E-7</v>
      </c>
      <c r="Q1090" s="1">
        <v>9.9693825968451499E-2</v>
      </c>
      <c r="R1090" s="1">
        <v>4.3555553128731602E-4</v>
      </c>
    </row>
    <row r="1091" spans="1:18" s="5" customFormat="1" x14ac:dyDescent="0.25">
      <c r="A1091" s="2">
        <v>2017</v>
      </c>
      <c r="B1091" s="2">
        <v>2521</v>
      </c>
      <c r="C1091" s="3" t="s">
        <v>17</v>
      </c>
      <c r="D1091" s="4">
        <v>42998</v>
      </c>
      <c r="E1091" s="2">
        <v>6803</v>
      </c>
      <c r="F1091" s="3" t="s">
        <v>5</v>
      </c>
      <c r="G1091" s="3" t="s">
        <v>1</v>
      </c>
      <c r="H1091" s="3" t="s">
        <v>4</v>
      </c>
      <c r="I1091" s="2">
        <v>1982</v>
      </c>
      <c r="J1091" s="2">
        <v>400</v>
      </c>
      <c r="K1091" s="2">
        <v>34</v>
      </c>
      <c r="L1091" s="2">
        <v>0.7</v>
      </c>
      <c r="M1091" s="1">
        <v>6.51</v>
      </c>
      <c r="N1091" s="1">
        <v>9.7999999999999997E-5</v>
      </c>
      <c r="O1091" s="1">
        <v>0.54700000000000004</v>
      </c>
      <c r="P1091" s="1">
        <v>4.2400000000000001E-5</v>
      </c>
      <c r="Q1091" s="1">
        <v>8.0655556180469504E-2</v>
      </c>
      <c r="R1091" s="1">
        <v>1.10793823157391E-2</v>
      </c>
    </row>
    <row r="1092" spans="1:18" s="5" customFormat="1" x14ac:dyDescent="0.25">
      <c r="A1092" s="2">
        <v>2017</v>
      </c>
      <c r="B1092" s="2">
        <v>2521</v>
      </c>
      <c r="C1092" s="3" t="s">
        <v>17</v>
      </c>
      <c r="D1092" s="4">
        <v>42998</v>
      </c>
      <c r="E1092" s="2">
        <v>6804</v>
      </c>
      <c r="F1092" s="3" t="s">
        <v>2</v>
      </c>
      <c r="G1092" s="3" t="s">
        <v>1</v>
      </c>
      <c r="H1092" s="3" t="s">
        <v>0</v>
      </c>
      <c r="I1092" s="2">
        <v>2016</v>
      </c>
      <c r="J1092" s="2">
        <v>400</v>
      </c>
      <c r="K1092" s="2">
        <v>37</v>
      </c>
      <c r="L1092" s="2">
        <v>0.7</v>
      </c>
      <c r="M1092" s="1">
        <v>2.75</v>
      </c>
      <c r="N1092" s="1">
        <v>5.7000000000000003E-5</v>
      </c>
      <c r="O1092" s="1">
        <v>8.9999999999999993E-3</v>
      </c>
      <c r="P1092" s="1">
        <v>9.9999999999999995E-7</v>
      </c>
      <c r="Q1092" s="1">
        <v>3.2706172307798598E-2</v>
      </c>
      <c r="R1092" s="1">
        <v>1.25617277329346E-4</v>
      </c>
    </row>
    <row r="1093" spans="1:18" s="5" customFormat="1" x14ac:dyDescent="0.25">
      <c r="A1093" s="2">
        <v>2017</v>
      </c>
      <c r="B1093" s="2">
        <v>2522</v>
      </c>
      <c r="C1093" s="3" t="s">
        <v>17</v>
      </c>
      <c r="D1093" s="4">
        <v>42998</v>
      </c>
      <c r="E1093" s="2">
        <v>6799</v>
      </c>
      <c r="F1093" s="3" t="s">
        <v>5</v>
      </c>
      <c r="G1093" s="3" t="s">
        <v>1</v>
      </c>
      <c r="H1093" s="3" t="s">
        <v>4</v>
      </c>
      <c r="I1093" s="2">
        <v>1985</v>
      </c>
      <c r="J1093" s="2">
        <v>300</v>
      </c>
      <c r="K1093" s="2">
        <v>25</v>
      </c>
      <c r="L1093" s="2">
        <v>0.7</v>
      </c>
      <c r="M1093" s="1">
        <v>6.51</v>
      </c>
      <c r="N1093" s="1">
        <v>9.7999999999999997E-5</v>
      </c>
      <c r="O1093" s="1">
        <v>0.54700000000000004</v>
      </c>
      <c r="P1093" s="1">
        <v>4.2400000000000001E-5</v>
      </c>
      <c r="Q1093" s="1">
        <v>4.3968750369997797E-2</v>
      </c>
      <c r="R1093" s="1">
        <v>5.8891201581926199E-3</v>
      </c>
    </row>
    <row r="1094" spans="1:18" s="5" customFormat="1" x14ac:dyDescent="0.25">
      <c r="A1094" s="2">
        <v>2017</v>
      </c>
      <c r="B1094" s="2">
        <v>2522</v>
      </c>
      <c r="C1094" s="3" t="s">
        <v>17</v>
      </c>
      <c r="D1094" s="4">
        <v>42998</v>
      </c>
      <c r="E1094" s="2">
        <v>6800</v>
      </c>
      <c r="F1094" s="3" t="s">
        <v>2</v>
      </c>
      <c r="G1094" s="3" t="s">
        <v>1</v>
      </c>
      <c r="H1094" s="3" t="s">
        <v>0</v>
      </c>
      <c r="I1094" s="2">
        <v>2016</v>
      </c>
      <c r="J1094" s="2">
        <v>300</v>
      </c>
      <c r="K1094" s="2">
        <v>33</v>
      </c>
      <c r="L1094" s="2">
        <v>0.7</v>
      </c>
      <c r="M1094" s="1">
        <v>2.75</v>
      </c>
      <c r="N1094" s="1">
        <v>5.7000000000000003E-5</v>
      </c>
      <c r="O1094" s="1">
        <v>8.9999999999999993E-3</v>
      </c>
      <c r="P1094" s="1">
        <v>9.9999999999999995E-7</v>
      </c>
      <c r="Q1094" s="1">
        <v>2.1660069088256E-2</v>
      </c>
      <c r="R1094" s="1">
        <v>8.0208328978927896E-5</v>
      </c>
    </row>
    <row r="1095" spans="1:18" s="5" customFormat="1" x14ac:dyDescent="0.25">
      <c r="A1095" s="2">
        <v>2017</v>
      </c>
      <c r="B1095" s="2">
        <v>2523</v>
      </c>
      <c r="C1095" s="3" t="s">
        <v>17</v>
      </c>
      <c r="D1095" s="4">
        <v>43000</v>
      </c>
      <c r="E1095" s="2">
        <v>6797</v>
      </c>
      <c r="F1095" s="3" t="s">
        <v>5</v>
      </c>
      <c r="G1095" s="3" t="s">
        <v>1</v>
      </c>
      <c r="H1095" s="3" t="s">
        <v>4</v>
      </c>
      <c r="I1095" s="2">
        <v>1977</v>
      </c>
      <c r="J1095" s="2">
        <v>750</v>
      </c>
      <c r="K1095" s="2">
        <v>54</v>
      </c>
      <c r="L1095" s="2">
        <v>0.7</v>
      </c>
      <c r="M1095" s="1">
        <v>12.09</v>
      </c>
      <c r="N1095" s="1">
        <v>2.7999999999999998E-4</v>
      </c>
      <c r="O1095" s="1">
        <v>0.60499999999999998</v>
      </c>
      <c r="P1095" s="1">
        <v>4.3999999999999999E-5</v>
      </c>
      <c r="Q1095" s="1">
        <v>0.48281249935056902</v>
      </c>
      <c r="R1095" s="1">
        <v>3.5406250121953399E-2</v>
      </c>
    </row>
    <row r="1096" spans="1:18" s="5" customFormat="1" x14ac:dyDescent="0.25">
      <c r="A1096" s="2">
        <v>2017</v>
      </c>
      <c r="B1096" s="2">
        <v>2523</v>
      </c>
      <c r="C1096" s="3" t="s">
        <v>17</v>
      </c>
      <c r="D1096" s="4">
        <v>43000</v>
      </c>
      <c r="E1096" s="2">
        <v>6798</v>
      </c>
      <c r="F1096" s="3" t="s">
        <v>2</v>
      </c>
      <c r="G1096" s="3" t="s">
        <v>1</v>
      </c>
      <c r="H1096" s="3" t="s">
        <v>0</v>
      </c>
      <c r="I1096" s="2">
        <v>2017</v>
      </c>
      <c r="J1096" s="2">
        <v>750</v>
      </c>
      <c r="K1096" s="2">
        <v>66</v>
      </c>
      <c r="L1096" s="2">
        <v>0.7</v>
      </c>
      <c r="M1096" s="1">
        <v>2.74</v>
      </c>
      <c r="N1096" s="1">
        <v>3.6000000000000001E-5</v>
      </c>
      <c r="O1096" s="1">
        <v>8.9999999999999993E-3</v>
      </c>
      <c r="P1096" s="1">
        <v>8.9999999999999996E-7</v>
      </c>
      <c r="Q1096" s="1">
        <v>0.109809026454373</v>
      </c>
      <c r="R1096" s="1">
        <v>4.7265622357091998E-4</v>
      </c>
    </row>
    <row r="1097" spans="1:18" s="5" customFormat="1" x14ac:dyDescent="0.25">
      <c r="A1097" s="2">
        <v>2017</v>
      </c>
      <c r="B1097" s="2">
        <v>2524</v>
      </c>
      <c r="C1097" s="3" t="s">
        <v>17</v>
      </c>
      <c r="D1097" s="4">
        <v>43000</v>
      </c>
      <c r="E1097" s="2">
        <v>6795</v>
      </c>
      <c r="F1097" s="3" t="s">
        <v>5</v>
      </c>
      <c r="G1097" s="3" t="s">
        <v>1</v>
      </c>
      <c r="H1097" s="3" t="s">
        <v>8</v>
      </c>
      <c r="I1097" s="2">
        <v>2002</v>
      </c>
      <c r="J1097" s="2">
        <v>400</v>
      </c>
      <c r="K1097" s="2">
        <v>108</v>
      </c>
      <c r="L1097" s="2">
        <v>0.7</v>
      </c>
      <c r="M1097" s="1">
        <v>6.54</v>
      </c>
      <c r="N1097" s="1">
        <v>1.4999999999999999E-4</v>
      </c>
      <c r="O1097" s="1">
        <v>0.30399999999999999</v>
      </c>
      <c r="P1097" s="1">
        <v>2.2099999999999998E-5</v>
      </c>
      <c r="Q1097" s="1">
        <v>0.257999996234619</v>
      </c>
      <c r="R1097" s="1">
        <v>1.60266658317058E-2</v>
      </c>
    </row>
    <row r="1098" spans="1:18" s="5" customFormat="1" x14ac:dyDescent="0.25">
      <c r="A1098" s="2">
        <v>2017</v>
      </c>
      <c r="B1098" s="2">
        <v>2524</v>
      </c>
      <c r="C1098" s="3" t="s">
        <v>17</v>
      </c>
      <c r="D1098" s="4">
        <v>43000</v>
      </c>
      <c r="E1098" s="2">
        <v>6796</v>
      </c>
      <c r="F1098" s="3" t="s">
        <v>2</v>
      </c>
      <c r="G1098" s="3" t="s">
        <v>1</v>
      </c>
      <c r="H1098" s="3" t="s">
        <v>0</v>
      </c>
      <c r="I1098" s="2">
        <v>2016</v>
      </c>
      <c r="J1098" s="2">
        <v>400</v>
      </c>
      <c r="K1098" s="2">
        <v>100</v>
      </c>
      <c r="L1098" s="2">
        <v>0.7</v>
      </c>
      <c r="M1098" s="1">
        <v>0.26</v>
      </c>
      <c r="N1098" s="1">
        <v>3.9999999999999998E-6</v>
      </c>
      <c r="O1098" s="1">
        <v>8.9999999999999993E-3</v>
      </c>
      <c r="P1098" s="1">
        <v>3.9999999999999998E-7</v>
      </c>
      <c r="Q1098" s="1">
        <v>8.2716045024396993E-3</v>
      </c>
      <c r="R1098" s="1">
        <v>3.0246911898227399E-4</v>
      </c>
    </row>
    <row r="1099" spans="1:18" s="5" customFormat="1" x14ac:dyDescent="0.25">
      <c r="A1099" s="2">
        <v>2017</v>
      </c>
      <c r="B1099" s="2">
        <v>2526</v>
      </c>
      <c r="C1099" s="3" t="s">
        <v>7</v>
      </c>
      <c r="D1099" s="4">
        <v>42963</v>
      </c>
      <c r="E1099" s="2">
        <v>6821</v>
      </c>
      <c r="F1099" s="3" t="s">
        <v>5</v>
      </c>
      <c r="G1099" s="3" t="s">
        <v>14</v>
      </c>
      <c r="H1099" s="3" t="s">
        <v>4</v>
      </c>
      <c r="I1099" s="2">
        <v>1985</v>
      </c>
      <c r="J1099" s="2">
        <v>400</v>
      </c>
      <c r="K1099" s="2">
        <v>125</v>
      </c>
      <c r="L1099" s="2">
        <v>0.51</v>
      </c>
      <c r="M1099" s="1">
        <v>10.23</v>
      </c>
      <c r="N1099" s="1">
        <v>2.4000000000000001E-4</v>
      </c>
      <c r="O1099" s="1">
        <v>0.39600000000000002</v>
      </c>
      <c r="P1099" s="1">
        <v>2.8799999999999999E-5</v>
      </c>
      <c r="Q1099" s="1">
        <v>0.36850196232411903</v>
      </c>
      <c r="R1099" s="1">
        <v>2.0845237375182998E-2</v>
      </c>
    </row>
    <row r="1100" spans="1:18" s="5" customFormat="1" x14ac:dyDescent="0.25">
      <c r="A1100" s="2">
        <v>2017</v>
      </c>
      <c r="B1100" s="2">
        <v>2526</v>
      </c>
      <c r="C1100" s="3" t="s">
        <v>7</v>
      </c>
      <c r="D1100" s="4">
        <v>42963</v>
      </c>
      <c r="E1100" s="2">
        <v>6933</v>
      </c>
      <c r="F1100" s="3" t="s">
        <v>2</v>
      </c>
      <c r="G1100" s="3" t="s">
        <v>14</v>
      </c>
      <c r="H1100" s="3" t="s">
        <v>13</v>
      </c>
      <c r="I1100" s="2">
        <v>2011</v>
      </c>
      <c r="J1100" s="2">
        <v>400</v>
      </c>
      <c r="K1100" s="2">
        <v>130</v>
      </c>
      <c r="L1100" s="2">
        <v>0.51</v>
      </c>
      <c r="M1100" s="1">
        <v>2.3199999999999998</v>
      </c>
      <c r="N1100" s="1">
        <v>3.0000000000000001E-5</v>
      </c>
      <c r="O1100" s="1">
        <v>0.112</v>
      </c>
      <c r="P1100" s="1">
        <v>7.9999999999999996E-6</v>
      </c>
      <c r="Q1100" s="1">
        <v>6.9574070777264796E-2</v>
      </c>
      <c r="R1100" s="1">
        <v>3.7417989717081299E-3</v>
      </c>
    </row>
    <row r="1101" spans="1:18" s="5" customFormat="1" x14ac:dyDescent="0.25">
      <c r="A1101" s="2">
        <v>2015</v>
      </c>
      <c r="B1101" s="2">
        <v>2527</v>
      </c>
      <c r="C1101" s="3" t="s">
        <v>7</v>
      </c>
      <c r="D1101" s="4">
        <v>43045</v>
      </c>
      <c r="E1101" s="2">
        <v>6930</v>
      </c>
      <c r="F1101" s="3" t="s">
        <v>5</v>
      </c>
      <c r="G1101" s="3" t="s">
        <v>31</v>
      </c>
      <c r="H1101" s="3" t="s">
        <v>4</v>
      </c>
      <c r="I1101" s="2">
        <v>1975</v>
      </c>
      <c r="J1101" s="2">
        <v>3000</v>
      </c>
      <c r="K1101" s="2">
        <v>80</v>
      </c>
      <c r="L1101" s="2">
        <v>0.36</v>
      </c>
      <c r="M1101" s="1">
        <v>12.09</v>
      </c>
      <c r="N1101" s="1">
        <v>2.7999999999999998E-4</v>
      </c>
      <c r="O1101" s="1">
        <v>0.60499999999999998</v>
      </c>
      <c r="P1101" s="1">
        <v>4.3999999999999999E-5</v>
      </c>
      <c r="Q1101" s="1">
        <v>1.47142865297695</v>
      </c>
      <c r="R1101" s="1">
        <v>0.107904768401787</v>
      </c>
    </row>
    <row r="1102" spans="1:18" s="5" customFormat="1" x14ac:dyDescent="0.25">
      <c r="A1102" s="2">
        <v>2015</v>
      </c>
      <c r="B1102" s="2">
        <v>2527</v>
      </c>
      <c r="C1102" s="3" t="s">
        <v>7</v>
      </c>
      <c r="D1102" s="4">
        <v>43045</v>
      </c>
      <c r="E1102" s="2">
        <v>6931</v>
      </c>
      <c r="F1102" s="3" t="s">
        <v>2</v>
      </c>
      <c r="G1102" s="3" t="s">
        <v>31</v>
      </c>
      <c r="H1102" s="3" t="s">
        <v>0</v>
      </c>
      <c r="I1102" s="2">
        <v>2017</v>
      </c>
      <c r="J1102" s="2">
        <v>3000</v>
      </c>
      <c r="K1102" s="2">
        <v>97</v>
      </c>
      <c r="L1102" s="2">
        <v>0.36</v>
      </c>
      <c r="M1102" s="1">
        <v>0.26</v>
      </c>
      <c r="N1102" s="1">
        <v>3.4999999999999999E-6</v>
      </c>
      <c r="O1102" s="1">
        <v>8.9999999999999993E-3</v>
      </c>
      <c r="P1102" s="1">
        <v>8.9999999999999996E-7</v>
      </c>
      <c r="Q1102" s="1">
        <v>3.4873809874827098E-2</v>
      </c>
      <c r="R1102" s="1">
        <v>2.2864285828878899E-3</v>
      </c>
    </row>
    <row r="1103" spans="1:18" s="5" customFormat="1" x14ac:dyDescent="0.25">
      <c r="A1103" s="2">
        <v>2017</v>
      </c>
      <c r="B1103" s="2">
        <v>2528</v>
      </c>
      <c r="C1103" s="3" t="s">
        <v>7</v>
      </c>
      <c r="D1103" s="4">
        <v>42983</v>
      </c>
      <c r="E1103" s="2">
        <v>6928</v>
      </c>
      <c r="F1103" s="3" t="s">
        <v>5</v>
      </c>
      <c r="G1103" s="3" t="s">
        <v>20</v>
      </c>
      <c r="H1103" s="3" t="s">
        <v>4</v>
      </c>
      <c r="I1103" s="2">
        <v>1979</v>
      </c>
      <c r="J1103" s="2">
        <v>900</v>
      </c>
      <c r="K1103" s="2">
        <v>180</v>
      </c>
      <c r="L1103" s="2">
        <v>0.51</v>
      </c>
      <c r="M1103" s="1">
        <v>11.16</v>
      </c>
      <c r="N1103" s="1">
        <v>2.5999999999999998E-4</v>
      </c>
      <c r="O1103" s="1">
        <v>0.39600000000000002</v>
      </c>
      <c r="P1103" s="1">
        <v>2.8799999999999999E-5</v>
      </c>
      <c r="Q1103" s="1">
        <v>1.3004999625584399</v>
      </c>
      <c r="R1103" s="1">
        <v>6.7538569095592901E-2</v>
      </c>
    </row>
    <row r="1104" spans="1:18" s="5" customFormat="1" x14ac:dyDescent="0.25">
      <c r="A1104" s="2">
        <v>2017</v>
      </c>
      <c r="B1104" s="2">
        <v>2528</v>
      </c>
      <c r="C1104" s="3" t="s">
        <v>7</v>
      </c>
      <c r="D1104" s="4">
        <v>42983</v>
      </c>
      <c r="E1104" s="2">
        <v>6929</v>
      </c>
      <c r="F1104" s="3" t="s">
        <v>2</v>
      </c>
      <c r="G1104" s="3" t="s">
        <v>20</v>
      </c>
      <c r="H1104" s="3" t="s">
        <v>0</v>
      </c>
      <c r="I1104" s="2">
        <v>2016</v>
      </c>
      <c r="J1104" s="2">
        <v>900</v>
      </c>
      <c r="K1104" s="2">
        <v>174</v>
      </c>
      <c r="L1104" s="2">
        <v>0.51</v>
      </c>
      <c r="M1104" s="1">
        <v>0.26</v>
      </c>
      <c r="N1104" s="1">
        <v>3.9999999999999998E-6</v>
      </c>
      <c r="O1104" s="1">
        <v>8.9999999999999993E-3</v>
      </c>
      <c r="P1104" s="1">
        <v>3.9999999999999998E-7</v>
      </c>
      <c r="Q1104" s="1">
        <v>2.4473927270203599E-2</v>
      </c>
      <c r="R1104" s="1">
        <v>9.5078566425063605E-4</v>
      </c>
    </row>
    <row r="1105" spans="1:18" s="5" customFormat="1" x14ac:dyDescent="0.25">
      <c r="A1105" s="2">
        <v>2017</v>
      </c>
      <c r="B1105" s="2">
        <v>2529</v>
      </c>
      <c r="C1105" s="3" t="s">
        <v>7</v>
      </c>
      <c r="D1105" s="4">
        <v>43028</v>
      </c>
      <c r="E1105" s="2">
        <v>6924</v>
      </c>
      <c r="F1105" s="3" t="s">
        <v>5</v>
      </c>
      <c r="G1105" s="3" t="s">
        <v>1</v>
      </c>
      <c r="H1105" s="3" t="s">
        <v>8</v>
      </c>
      <c r="I1105" s="2">
        <v>1997</v>
      </c>
      <c r="J1105" s="2">
        <v>1000</v>
      </c>
      <c r="K1105" s="2">
        <v>100</v>
      </c>
      <c r="L1105" s="2">
        <v>0.7</v>
      </c>
      <c r="M1105" s="1">
        <v>6.54</v>
      </c>
      <c r="N1105" s="1">
        <v>1.4999999999999999E-4</v>
      </c>
      <c r="O1105" s="1">
        <v>0.30399999999999999</v>
      </c>
      <c r="P1105" s="1">
        <v>2.2099999999999998E-5</v>
      </c>
      <c r="Q1105" s="1">
        <v>0.64351851121289305</v>
      </c>
      <c r="R1105" s="1">
        <v>4.3919750764111698E-2</v>
      </c>
    </row>
    <row r="1106" spans="1:18" s="5" customFormat="1" x14ac:dyDescent="0.25">
      <c r="A1106" s="2">
        <v>2017</v>
      </c>
      <c r="B1106" s="2">
        <v>2529</v>
      </c>
      <c r="C1106" s="3" t="s">
        <v>7</v>
      </c>
      <c r="D1106" s="4">
        <v>43028</v>
      </c>
      <c r="E1106" s="2">
        <v>6925</v>
      </c>
      <c r="F1106" s="3" t="s">
        <v>2</v>
      </c>
      <c r="G1106" s="3" t="s">
        <v>1</v>
      </c>
      <c r="H1106" s="3" t="s">
        <v>0</v>
      </c>
      <c r="I1106" s="2">
        <v>2016</v>
      </c>
      <c r="J1106" s="2">
        <v>1000</v>
      </c>
      <c r="K1106" s="2">
        <v>115</v>
      </c>
      <c r="L1106" s="2">
        <v>0.7</v>
      </c>
      <c r="M1106" s="1">
        <v>0.26</v>
      </c>
      <c r="N1106" s="1">
        <v>3.9999999999999998E-6</v>
      </c>
      <c r="O1106" s="1">
        <v>8.9999999999999993E-3</v>
      </c>
      <c r="P1106" s="1">
        <v>3.9999999999999998E-7</v>
      </c>
      <c r="Q1106" s="1">
        <v>2.4845677738506902E-2</v>
      </c>
      <c r="R1106" s="1">
        <v>9.7608019798650397E-4</v>
      </c>
    </row>
    <row r="1107" spans="1:18" s="5" customFormat="1" x14ac:dyDescent="0.25">
      <c r="A1107" s="2">
        <v>2017</v>
      </c>
      <c r="B1107" s="2">
        <v>2530</v>
      </c>
      <c r="C1107" s="3" t="s">
        <v>7</v>
      </c>
      <c r="D1107" s="4">
        <v>43045</v>
      </c>
      <c r="E1107" s="2">
        <v>6926</v>
      </c>
      <c r="F1107" s="3" t="s">
        <v>5</v>
      </c>
      <c r="G1107" s="3" t="s">
        <v>1</v>
      </c>
      <c r="H1107" s="3" t="s">
        <v>4</v>
      </c>
      <c r="I1107" s="2">
        <v>1965</v>
      </c>
      <c r="J1107" s="2">
        <v>500</v>
      </c>
      <c r="K1107" s="2">
        <v>58</v>
      </c>
      <c r="L1107" s="2">
        <v>0.7</v>
      </c>
      <c r="M1107" s="1">
        <v>12.09</v>
      </c>
      <c r="N1107" s="1">
        <v>2.7999999999999998E-4</v>
      </c>
      <c r="O1107" s="1">
        <v>0.60499999999999998</v>
      </c>
      <c r="P1107" s="1">
        <v>4.3999999999999999E-5</v>
      </c>
      <c r="Q1107" s="1">
        <v>0.34571759212756797</v>
      </c>
      <c r="R1107" s="1">
        <v>2.5352623544114699E-2</v>
      </c>
    </row>
    <row r="1108" spans="1:18" s="5" customFormat="1" x14ac:dyDescent="0.25">
      <c r="A1108" s="2">
        <v>2017</v>
      </c>
      <c r="B1108" s="2">
        <v>2530</v>
      </c>
      <c r="C1108" s="3" t="s">
        <v>7</v>
      </c>
      <c r="D1108" s="4">
        <v>43045</v>
      </c>
      <c r="E1108" s="2">
        <v>6927</v>
      </c>
      <c r="F1108" s="3" t="s">
        <v>2</v>
      </c>
      <c r="G1108" s="3" t="s">
        <v>1</v>
      </c>
      <c r="H1108" s="3" t="s">
        <v>0</v>
      </c>
      <c r="I1108" s="2">
        <v>2017</v>
      </c>
      <c r="J1108" s="2">
        <v>500</v>
      </c>
      <c r="K1108" s="2">
        <v>70</v>
      </c>
      <c r="L1108" s="2">
        <v>0.7</v>
      </c>
      <c r="M1108" s="1">
        <v>2.74</v>
      </c>
      <c r="N1108" s="1">
        <v>3.6000000000000001E-5</v>
      </c>
      <c r="O1108" s="1">
        <v>8.9999999999999993E-3</v>
      </c>
      <c r="P1108" s="1">
        <v>8.9999999999999996E-7</v>
      </c>
      <c r="Q1108" s="1">
        <v>7.6427468177772198E-2</v>
      </c>
      <c r="R1108" s="1">
        <v>3.0381942711888598E-4</v>
      </c>
    </row>
    <row r="1109" spans="1:18" s="5" customFormat="1" x14ac:dyDescent="0.25">
      <c r="A1109" s="2">
        <v>2017</v>
      </c>
      <c r="B1109" s="2">
        <v>2531</v>
      </c>
      <c r="C1109" s="3" t="s">
        <v>7</v>
      </c>
      <c r="D1109" s="4">
        <v>43048</v>
      </c>
      <c r="E1109" s="2">
        <v>6923</v>
      </c>
      <c r="F1109" s="3" t="s">
        <v>5</v>
      </c>
      <c r="G1109" s="3" t="s">
        <v>1</v>
      </c>
      <c r="H1109" s="3" t="s">
        <v>6</v>
      </c>
      <c r="I1109" s="2">
        <v>2006</v>
      </c>
      <c r="J1109" s="2">
        <v>1000</v>
      </c>
      <c r="K1109" s="2">
        <v>115</v>
      </c>
      <c r="L1109" s="2">
        <v>0.7</v>
      </c>
      <c r="M1109" s="1">
        <v>4.1500000000000004</v>
      </c>
      <c r="N1109" s="1">
        <v>6.0000000000000002E-5</v>
      </c>
      <c r="O1109" s="1">
        <v>0.128</v>
      </c>
      <c r="P1109" s="1">
        <v>9.3999999999999998E-6</v>
      </c>
      <c r="Q1109" s="1">
        <v>0.43213734516817598</v>
      </c>
      <c r="R1109" s="1">
        <v>2.1367283834618899E-2</v>
      </c>
    </row>
    <row r="1110" spans="1:18" s="5" customFormat="1" x14ac:dyDescent="0.25">
      <c r="A1110" s="2">
        <v>2017</v>
      </c>
      <c r="B1110" s="2">
        <v>2531</v>
      </c>
      <c r="C1110" s="3" t="s">
        <v>7</v>
      </c>
      <c r="D1110" s="4">
        <v>43048</v>
      </c>
      <c r="E1110" s="2">
        <v>6939</v>
      </c>
      <c r="F1110" s="3" t="s">
        <v>2</v>
      </c>
      <c r="G1110" s="3" t="s">
        <v>1</v>
      </c>
      <c r="H1110" s="3" t="s">
        <v>0</v>
      </c>
      <c r="I1110" s="2">
        <v>2017</v>
      </c>
      <c r="J1110" s="2">
        <v>1000</v>
      </c>
      <c r="K1110" s="2">
        <v>115</v>
      </c>
      <c r="L1110" s="2">
        <v>0.7</v>
      </c>
      <c r="M1110" s="1">
        <v>0.26</v>
      </c>
      <c r="N1110" s="1">
        <v>3.9999999999999998E-6</v>
      </c>
      <c r="O1110" s="1">
        <v>8.9999999999999993E-3</v>
      </c>
      <c r="P1110" s="1">
        <v>3.9999999999999998E-7</v>
      </c>
      <c r="Q1110" s="1">
        <v>2.4845677738506902E-2</v>
      </c>
      <c r="R1110" s="1">
        <v>9.7608019798650397E-4</v>
      </c>
    </row>
    <row r="1111" spans="1:18" s="5" customFormat="1" x14ac:dyDescent="0.25">
      <c r="A1111" s="2">
        <v>2017</v>
      </c>
      <c r="B1111" s="2">
        <v>2532</v>
      </c>
      <c r="C1111" s="3" t="s">
        <v>7</v>
      </c>
      <c r="D1111" s="4">
        <v>43048</v>
      </c>
      <c r="E1111" s="2">
        <v>6921</v>
      </c>
      <c r="F1111" s="3" t="s">
        <v>5</v>
      </c>
      <c r="G1111" s="3" t="s">
        <v>1</v>
      </c>
      <c r="H1111" s="3" t="s">
        <v>6</v>
      </c>
      <c r="I1111" s="2">
        <v>2006</v>
      </c>
      <c r="J1111" s="2">
        <v>1000</v>
      </c>
      <c r="K1111" s="2">
        <v>105</v>
      </c>
      <c r="L1111" s="2">
        <v>0.7</v>
      </c>
      <c r="M1111" s="1">
        <v>4.1500000000000004</v>
      </c>
      <c r="N1111" s="1">
        <v>6.0000000000000002E-5</v>
      </c>
      <c r="O1111" s="1">
        <v>0.128</v>
      </c>
      <c r="P1111" s="1">
        <v>9.3999999999999998E-6</v>
      </c>
      <c r="Q1111" s="1">
        <v>0.39456018471876902</v>
      </c>
      <c r="R1111" s="1">
        <v>1.95092591533477E-2</v>
      </c>
    </row>
    <row r="1112" spans="1:18" s="5" customFormat="1" x14ac:dyDescent="0.25">
      <c r="A1112" s="2">
        <v>2017</v>
      </c>
      <c r="B1112" s="2">
        <v>2532</v>
      </c>
      <c r="C1112" s="3" t="s">
        <v>7</v>
      </c>
      <c r="D1112" s="4">
        <v>43048</v>
      </c>
      <c r="E1112" s="2">
        <v>6922</v>
      </c>
      <c r="F1112" s="3" t="s">
        <v>2</v>
      </c>
      <c r="G1112" s="3" t="s">
        <v>1</v>
      </c>
      <c r="H1112" s="3" t="s">
        <v>0</v>
      </c>
      <c r="I1112" s="2">
        <v>2017</v>
      </c>
      <c r="J1112" s="2">
        <v>1000</v>
      </c>
      <c r="K1112" s="2">
        <v>115</v>
      </c>
      <c r="L1112" s="2">
        <v>0.7</v>
      </c>
      <c r="M1112" s="1">
        <v>0.26</v>
      </c>
      <c r="N1112" s="1">
        <v>3.9999999999999998E-6</v>
      </c>
      <c r="O1112" s="1">
        <v>8.9999999999999993E-3</v>
      </c>
      <c r="P1112" s="1">
        <v>3.9999999999999998E-7</v>
      </c>
      <c r="Q1112" s="1">
        <v>2.4845677738506902E-2</v>
      </c>
      <c r="R1112" s="1">
        <v>9.7608019798650397E-4</v>
      </c>
    </row>
    <row r="1113" spans="1:18" s="5" customFormat="1" x14ac:dyDescent="0.25">
      <c r="A1113" s="2">
        <v>2017</v>
      </c>
      <c r="B1113" s="2">
        <v>2533</v>
      </c>
      <c r="C1113" s="3" t="s">
        <v>7</v>
      </c>
      <c r="D1113" s="4">
        <v>42951</v>
      </c>
      <c r="E1113" s="2">
        <v>6919</v>
      </c>
      <c r="F1113" s="3" t="s">
        <v>5</v>
      </c>
      <c r="G1113" s="3" t="s">
        <v>1</v>
      </c>
      <c r="H1113" s="3" t="s">
        <v>8</v>
      </c>
      <c r="I1113" s="2">
        <v>1998</v>
      </c>
      <c r="J1113" s="2">
        <v>500</v>
      </c>
      <c r="K1113" s="2">
        <v>115</v>
      </c>
      <c r="L1113" s="2">
        <v>0.7</v>
      </c>
      <c r="M1113" s="1">
        <v>6.54</v>
      </c>
      <c r="N1113" s="1">
        <v>1.4999999999999999E-4</v>
      </c>
      <c r="O1113" s="1">
        <v>0.30399999999999999</v>
      </c>
      <c r="P1113" s="1">
        <v>2.2099999999999998E-5</v>
      </c>
      <c r="Q1113" s="1">
        <v>0.37002314394741298</v>
      </c>
      <c r="R1113" s="1">
        <v>2.5253856689364199E-2</v>
      </c>
    </row>
    <row r="1114" spans="1:18" s="5" customFormat="1" x14ac:dyDescent="0.25">
      <c r="A1114" s="2">
        <v>2017</v>
      </c>
      <c r="B1114" s="2">
        <v>2533</v>
      </c>
      <c r="C1114" s="3" t="s">
        <v>7</v>
      </c>
      <c r="D1114" s="4">
        <v>42951</v>
      </c>
      <c r="E1114" s="2">
        <v>6920</v>
      </c>
      <c r="F1114" s="3" t="s">
        <v>2</v>
      </c>
      <c r="G1114" s="3" t="s">
        <v>1</v>
      </c>
      <c r="H1114" s="3" t="s">
        <v>0</v>
      </c>
      <c r="I1114" s="2">
        <v>2017</v>
      </c>
      <c r="J1114" s="2">
        <v>500</v>
      </c>
      <c r="K1114" s="2">
        <v>115</v>
      </c>
      <c r="L1114" s="2">
        <v>0.7</v>
      </c>
      <c r="M1114" s="1">
        <v>0.26</v>
      </c>
      <c r="N1114" s="1">
        <v>3.9999999999999998E-6</v>
      </c>
      <c r="O1114" s="1">
        <v>8.9999999999999993E-3</v>
      </c>
      <c r="P1114" s="1">
        <v>3.9999999999999998E-7</v>
      </c>
      <c r="Q1114" s="1">
        <v>1.1979166038423099E-2</v>
      </c>
      <c r="R1114" s="1">
        <v>4.4367281527972501E-4</v>
      </c>
    </row>
    <row r="1115" spans="1:18" s="5" customFormat="1" x14ac:dyDescent="0.25">
      <c r="A1115" s="2">
        <v>2017</v>
      </c>
      <c r="B1115" s="2">
        <v>2534</v>
      </c>
      <c r="C1115" s="3" t="s">
        <v>7</v>
      </c>
      <c r="D1115" s="4">
        <v>43025</v>
      </c>
      <c r="E1115" s="2">
        <v>6917</v>
      </c>
      <c r="F1115" s="3" t="s">
        <v>5</v>
      </c>
      <c r="G1115" s="3" t="s">
        <v>1</v>
      </c>
      <c r="H1115" s="3" t="s">
        <v>6</v>
      </c>
      <c r="I1115" s="2">
        <v>2005</v>
      </c>
      <c r="J1115" s="2">
        <v>1000</v>
      </c>
      <c r="K1115" s="2">
        <v>260</v>
      </c>
      <c r="L1115" s="2">
        <v>0.7</v>
      </c>
      <c r="M1115" s="1">
        <v>4.1500000000000004</v>
      </c>
      <c r="N1115" s="1">
        <v>6.0000000000000002E-5</v>
      </c>
      <c r="O1115" s="1">
        <v>8.7999999999999995E-2</v>
      </c>
      <c r="P1115" s="1">
        <v>4.6E-6</v>
      </c>
      <c r="Q1115" s="1">
        <v>0.97700617168457105</v>
      </c>
      <c r="R1115" s="1">
        <v>2.8728394503603701E-2</v>
      </c>
    </row>
    <row r="1116" spans="1:18" s="5" customFormat="1" x14ac:dyDescent="0.25">
      <c r="A1116" s="2">
        <v>2017</v>
      </c>
      <c r="B1116" s="2">
        <v>2534</v>
      </c>
      <c r="C1116" s="3" t="s">
        <v>7</v>
      </c>
      <c r="D1116" s="4">
        <v>43025</v>
      </c>
      <c r="E1116" s="2">
        <v>6918</v>
      </c>
      <c r="F1116" s="3" t="s">
        <v>2</v>
      </c>
      <c r="G1116" s="3" t="s">
        <v>1</v>
      </c>
      <c r="H1116" s="3" t="s">
        <v>0</v>
      </c>
      <c r="I1116" s="2">
        <v>2016</v>
      </c>
      <c r="J1116" s="2">
        <v>1000</v>
      </c>
      <c r="K1116" s="2">
        <v>270</v>
      </c>
      <c r="L1116" s="2">
        <v>0.7</v>
      </c>
      <c r="M1116" s="1">
        <v>0.26</v>
      </c>
      <c r="N1116" s="1">
        <v>3.5999999999999998E-6</v>
      </c>
      <c r="O1116" s="1">
        <v>8.9999999999999993E-3</v>
      </c>
      <c r="P1116" s="1">
        <v>2.9999999999999999E-7</v>
      </c>
      <c r="Q1116" s="1">
        <v>5.7916663589323403E-2</v>
      </c>
      <c r="R1116" s="1">
        <v>2.1874998930858699E-3</v>
      </c>
    </row>
    <row r="1117" spans="1:18" s="5" customFormat="1" x14ac:dyDescent="0.25">
      <c r="A1117" s="2">
        <v>2017</v>
      </c>
      <c r="B1117" s="2">
        <v>2535</v>
      </c>
      <c r="C1117" s="3" t="s">
        <v>7</v>
      </c>
      <c r="D1117" s="4">
        <v>42941</v>
      </c>
      <c r="E1117" s="2">
        <v>6915</v>
      </c>
      <c r="F1117" s="3" t="s">
        <v>5</v>
      </c>
      <c r="G1117" s="3" t="s">
        <v>1</v>
      </c>
      <c r="H1117" s="3" t="s">
        <v>4</v>
      </c>
      <c r="I1117" s="2">
        <v>1959</v>
      </c>
      <c r="J1117" s="2">
        <v>100</v>
      </c>
      <c r="K1117" s="2">
        <v>49</v>
      </c>
      <c r="L1117" s="2">
        <v>0.7</v>
      </c>
      <c r="M1117" s="1">
        <v>6.51</v>
      </c>
      <c r="N1117" s="1">
        <v>9.7999999999999997E-5</v>
      </c>
      <c r="O1117" s="1">
        <v>0.54700000000000004</v>
      </c>
      <c r="P1117" s="1">
        <v>4.2400000000000001E-5</v>
      </c>
      <c r="Q1117" s="1">
        <v>2.6947731811635001E-2</v>
      </c>
      <c r="R1117" s="1">
        <v>3.0780770517730501E-3</v>
      </c>
    </row>
    <row r="1118" spans="1:18" s="5" customFormat="1" x14ac:dyDescent="0.25">
      <c r="A1118" s="2">
        <v>2017</v>
      </c>
      <c r="B1118" s="2">
        <v>2535</v>
      </c>
      <c r="C1118" s="3" t="s">
        <v>7</v>
      </c>
      <c r="D1118" s="4">
        <v>42941</v>
      </c>
      <c r="E1118" s="2">
        <v>6916</v>
      </c>
      <c r="F1118" s="3" t="s">
        <v>2</v>
      </c>
      <c r="G1118" s="3" t="s">
        <v>1</v>
      </c>
      <c r="H1118" s="3" t="s">
        <v>0</v>
      </c>
      <c r="I1118" s="2">
        <v>2015</v>
      </c>
      <c r="J1118" s="2">
        <v>100</v>
      </c>
      <c r="K1118" s="2">
        <v>55</v>
      </c>
      <c r="L1118" s="2">
        <v>0.7</v>
      </c>
      <c r="M1118" s="1">
        <v>2.74</v>
      </c>
      <c r="N1118" s="1">
        <v>3.6000000000000001E-5</v>
      </c>
      <c r="O1118" s="1">
        <v>8.9999999999999993E-3</v>
      </c>
      <c r="P1118" s="1">
        <v>8.9999999999999996E-7</v>
      </c>
      <c r="Q1118" s="1">
        <v>1.17044751524902E-2</v>
      </c>
      <c r="R1118" s="1">
        <v>4.0104164286441697E-5</v>
      </c>
    </row>
    <row r="1119" spans="1:18" s="5" customFormat="1" x14ac:dyDescent="0.25">
      <c r="A1119" s="2">
        <v>2017</v>
      </c>
      <c r="B1119" s="2">
        <v>2536</v>
      </c>
      <c r="C1119" s="3" t="s">
        <v>7</v>
      </c>
      <c r="D1119" s="4">
        <v>42965</v>
      </c>
      <c r="E1119" s="2">
        <v>6913</v>
      </c>
      <c r="F1119" s="3" t="s">
        <v>5</v>
      </c>
      <c r="G1119" s="3" t="s">
        <v>1</v>
      </c>
      <c r="H1119" s="3" t="s">
        <v>8</v>
      </c>
      <c r="I1119" s="2">
        <v>1996</v>
      </c>
      <c r="J1119" s="2">
        <v>1000</v>
      </c>
      <c r="K1119" s="2">
        <v>190</v>
      </c>
      <c r="L1119" s="2">
        <v>0.7</v>
      </c>
      <c r="M1119" s="1">
        <v>5.93</v>
      </c>
      <c r="N1119" s="1">
        <v>1.3999999999999999E-4</v>
      </c>
      <c r="O1119" s="1">
        <v>0.12</v>
      </c>
      <c r="P1119" s="1">
        <v>6.3999999999999997E-6</v>
      </c>
      <c r="Q1119" s="1">
        <v>1.1156635426592001</v>
      </c>
      <c r="R1119" s="1">
        <v>2.8851851098859502E-2</v>
      </c>
    </row>
    <row r="1120" spans="1:18" s="5" customFormat="1" x14ac:dyDescent="0.25">
      <c r="A1120" s="2">
        <v>2017</v>
      </c>
      <c r="B1120" s="2">
        <v>2536</v>
      </c>
      <c r="C1120" s="3" t="s">
        <v>7</v>
      </c>
      <c r="D1120" s="4">
        <v>42965</v>
      </c>
      <c r="E1120" s="2">
        <v>6914</v>
      </c>
      <c r="F1120" s="3" t="s">
        <v>2</v>
      </c>
      <c r="G1120" s="3" t="s">
        <v>1</v>
      </c>
      <c r="H1120" s="3" t="s">
        <v>0</v>
      </c>
      <c r="I1120" s="2">
        <v>2016</v>
      </c>
      <c r="J1120" s="2">
        <v>1000</v>
      </c>
      <c r="K1120" s="2">
        <v>125</v>
      </c>
      <c r="L1120" s="2">
        <v>0.7</v>
      </c>
      <c r="M1120" s="1">
        <v>2.3199999999999998</v>
      </c>
      <c r="N1120" s="1">
        <v>3.0000000000000001E-5</v>
      </c>
      <c r="O1120" s="1">
        <v>0.112</v>
      </c>
      <c r="P1120" s="1">
        <v>7.9999999999999996E-6</v>
      </c>
      <c r="Q1120" s="1">
        <v>0.23823301383001799</v>
      </c>
      <c r="R1120" s="1">
        <v>1.4660493901189699E-2</v>
      </c>
    </row>
    <row r="1121" spans="1:18" s="5" customFormat="1" x14ac:dyDescent="0.25">
      <c r="A1121" s="2">
        <v>2017</v>
      </c>
      <c r="B1121" s="2">
        <v>2537</v>
      </c>
      <c r="C1121" s="3" t="s">
        <v>10</v>
      </c>
      <c r="D1121" s="4">
        <v>42974</v>
      </c>
      <c r="E1121" s="2">
        <v>6911</v>
      </c>
      <c r="F1121" s="3" t="s">
        <v>5</v>
      </c>
      <c r="G1121" s="3" t="s">
        <v>20</v>
      </c>
      <c r="H1121" s="3" t="s">
        <v>4</v>
      </c>
      <c r="I1121" s="2">
        <v>1981</v>
      </c>
      <c r="J1121" s="2">
        <v>400</v>
      </c>
      <c r="K1121" s="2">
        <v>170</v>
      </c>
      <c r="L1121" s="2">
        <v>0.51</v>
      </c>
      <c r="M1121" s="1">
        <v>10.23</v>
      </c>
      <c r="N1121" s="1">
        <v>2.4000000000000001E-4</v>
      </c>
      <c r="O1121" s="1">
        <v>0.39600000000000002</v>
      </c>
      <c r="P1121" s="1">
        <v>2.8799999999999999E-5</v>
      </c>
      <c r="Q1121" s="1">
        <v>0.50116266876080195</v>
      </c>
      <c r="R1121" s="1">
        <v>2.8349522830248899E-2</v>
      </c>
    </row>
    <row r="1122" spans="1:18" s="5" customFormat="1" x14ac:dyDescent="0.25">
      <c r="A1122" s="2">
        <v>2017</v>
      </c>
      <c r="B1122" s="2">
        <v>2537</v>
      </c>
      <c r="C1122" s="3" t="s">
        <v>10</v>
      </c>
      <c r="D1122" s="4">
        <v>42974</v>
      </c>
      <c r="E1122" s="2">
        <v>6912</v>
      </c>
      <c r="F1122" s="3" t="s">
        <v>2</v>
      </c>
      <c r="G1122" s="3" t="s">
        <v>20</v>
      </c>
      <c r="H1122" s="3" t="s">
        <v>0</v>
      </c>
      <c r="I1122" s="2">
        <v>2016</v>
      </c>
      <c r="J1122" s="2">
        <v>400</v>
      </c>
      <c r="K1122" s="2">
        <v>174</v>
      </c>
      <c r="L1122" s="2">
        <v>0.51</v>
      </c>
      <c r="M1122" s="1">
        <v>0.26</v>
      </c>
      <c r="N1122" s="1">
        <v>3.9999999999999998E-6</v>
      </c>
      <c r="O1122" s="1">
        <v>8.9999999999999993E-3</v>
      </c>
      <c r="P1122" s="1">
        <v>3.9999999999999998E-7</v>
      </c>
      <c r="Q1122" s="1">
        <v>1.0486031176014E-2</v>
      </c>
      <c r="R1122" s="1">
        <v>3.8344442248104498E-4</v>
      </c>
    </row>
    <row r="1123" spans="1:18" s="5" customFormat="1" x14ac:dyDescent="0.25">
      <c r="A1123" s="2">
        <v>2017</v>
      </c>
      <c r="B1123" s="2">
        <v>2538</v>
      </c>
      <c r="C1123" s="3" t="s">
        <v>7</v>
      </c>
      <c r="D1123" s="4">
        <v>42983</v>
      </c>
      <c r="E1123" s="2">
        <v>6934</v>
      </c>
      <c r="F1123" s="3" t="s">
        <v>5</v>
      </c>
      <c r="G1123" s="3" t="s">
        <v>20</v>
      </c>
      <c r="H1123" s="3" t="s">
        <v>4</v>
      </c>
      <c r="I1123" s="2">
        <v>1979</v>
      </c>
      <c r="J1123" s="2">
        <v>950</v>
      </c>
      <c r="K1123" s="2">
        <v>180</v>
      </c>
      <c r="L1123" s="2">
        <v>0.51</v>
      </c>
      <c r="M1123" s="1">
        <v>11.16</v>
      </c>
      <c r="N1123" s="1">
        <v>2.5999999999999998E-4</v>
      </c>
      <c r="O1123" s="1">
        <v>0.39600000000000002</v>
      </c>
      <c r="P1123" s="1">
        <v>2.8799999999999999E-5</v>
      </c>
      <c r="Q1123" s="1">
        <v>1.37274996047835</v>
      </c>
      <c r="R1123" s="1">
        <v>7.1290711823125893E-2</v>
      </c>
    </row>
    <row r="1124" spans="1:18" s="5" customFormat="1" x14ac:dyDescent="0.25">
      <c r="A1124" s="2">
        <v>2017</v>
      </c>
      <c r="B1124" s="2">
        <v>2538</v>
      </c>
      <c r="C1124" s="3" t="s">
        <v>7</v>
      </c>
      <c r="D1124" s="4">
        <v>42983</v>
      </c>
      <c r="E1124" s="2">
        <v>6935</v>
      </c>
      <c r="F1124" s="3" t="s">
        <v>2</v>
      </c>
      <c r="G1124" s="3" t="s">
        <v>20</v>
      </c>
      <c r="H1124" s="3" t="s">
        <v>0</v>
      </c>
      <c r="I1124" s="2">
        <v>2016</v>
      </c>
      <c r="J1124" s="2">
        <v>950</v>
      </c>
      <c r="K1124" s="2">
        <v>174</v>
      </c>
      <c r="L1124" s="2">
        <v>0.51</v>
      </c>
      <c r="M1124" s="1">
        <v>0.26</v>
      </c>
      <c r="N1124" s="1">
        <v>3.9999999999999998E-6</v>
      </c>
      <c r="O1124" s="1">
        <v>8.9999999999999993E-3</v>
      </c>
      <c r="P1124" s="1">
        <v>3.9999999999999998E-7</v>
      </c>
      <c r="Q1124" s="1">
        <v>2.5926516481655299E-2</v>
      </c>
      <c r="R1124" s="1">
        <v>1.0128997487073199E-3</v>
      </c>
    </row>
    <row r="1125" spans="1:18" s="5" customFormat="1" x14ac:dyDescent="0.25">
      <c r="A1125" s="2">
        <v>2017</v>
      </c>
      <c r="B1125" s="2">
        <v>2539</v>
      </c>
      <c r="C1125" s="3" t="s">
        <v>10</v>
      </c>
      <c r="D1125" s="4">
        <v>43045</v>
      </c>
      <c r="E1125" s="2">
        <v>6909</v>
      </c>
      <c r="F1125" s="3" t="s">
        <v>5</v>
      </c>
      <c r="G1125" s="3" t="s">
        <v>1</v>
      </c>
      <c r="H1125" s="3" t="s">
        <v>4</v>
      </c>
      <c r="I1125" s="2">
        <v>1986</v>
      </c>
      <c r="J1125" s="2">
        <v>425</v>
      </c>
      <c r="K1125" s="2">
        <v>45</v>
      </c>
      <c r="L1125" s="2">
        <v>0.7</v>
      </c>
      <c r="M1125" s="1">
        <v>6.51</v>
      </c>
      <c r="N1125" s="1">
        <v>9.7999999999999997E-5</v>
      </c>
      <c r="O1125" s="1">
        <v>0.54700000000000004</v>
      </c>
      <c r="P1125" s="1">
        <v>4.2400000000000001E-5</v>
      </c>
      <c r="Q1125" s="1">
        <v>0.11342187587878499</v>
      </c>
      <c r="R1125" s="1">
        <v>1.5580381381508201E-2</v>
      </c>
    </row>
    <row r="1126" spans="1:18" s="5" customFormat="1" x14ac:dyDescent="0.25">
      <c r="A1126" s="2">
        <v>2017</v>
      </c>
      <c r="B1126" s="2">
        <v>2539</v>
      </c>
      <c r="C1126" s="3" t="s">
        <v>10</v>
      </c>
      <c r="D1126" s="4">
        <v>43045</v>
      </c>
      <c r="E1126" s="2">
        <v>6910</v>
      </c>
      <c r="F1126" s="3" t="s">
        <v>2</v>
      </c>
      <c r="G1126" s="3" t="s">
        <v>1</v>
      </c>
      <c r="H1126" s="3" t="s">
        <v>0</v>
      </c>
      <c r="I1126" s="2">
        <v>2016</v>
      </c>
      <c r="J1126" s="2">
        <v>425</v>
      </c>
      <c r="K1126" s="2">
        <v>55</v>
      </c>
      <c r="L1126" s="2">
        <v>0.7</v>
      </c>
      <c r="M1126" s="1">
        <v>2.74</v>
      </c>
      <c r="N1126" s="1">
        <v>3.6000000000000001E-5</v>
      </c>
      <c r="O1126" s="1">
        <v>8.9999999999999993E-3</v>
      </c>
      <c r="P1126" s="1">
        <v>8.9999999999999996E-7</v>
      </c>
      <c r="Q1126" s="1">
        <v>5.0799140945212998E-2</v>
      </c>
      <c r="R1126" s="1">
        <v>1.968207352296E-4</v>
      </c>
    </row>
    <row r="1127" spans="1:18" s="5" customFormat="1" x14ac:dyDescent="0.25">
      <c r="A1127" s="2">
        <v>2017</v>
      </c>
      <c r="B1127" s="2">
        <v>2540</v>
      </c>
      <c r="C1127" s="3" t="s">
        <v>10</v>
      </c>
      <c r="D1127" s="4">
        <v>42997</v>
      </c>
      <c r="E1127" s="2">
        <v>6907</v>
      </c>
      <c r="F1127" s="3" t="s">
        <v>5</v>
      </c>
      <c r="G1127" s="3" t="s">
        <v>1</v>
      </c>
      <c r="H1127" s="3" t="s">
        <v>4</v>
      </c>
      <c r="I1127" s="2">
        <v>1977</v>
      </c>
      <c r="J1127" s="2">
        <v>250</v>
      </c>
      <c r="K1127" s="2">
        <v>115</v>
      </c>
      <c r="L1127" s="2">
        <v>0.7</v>
      </c>
      <c r="M1127" s="1">
        <v>12.09</v>
      </c>
      <c r="N1127" s="1">
        <v>2.7999999999999998E-4</v>
      </c>
      <c r="O1127" s="1">
        <v>0.60499999999999998</v>
      </c>
      <c r="P1127" s="1">
        <v>4.3999999999999999E-5</v>
      </c>
      <c r="Q1127" s="1">
        <v>0.33807870319759697</v>
      </c>
      <c r="R1127" s="1">
        <v>2.4402006266160601E-2</v>
      </c>
    </row>
    <row r="1128" spans="1:18" s="5" customFormat="1" x14ac:dyDescent="0.25">
      <c r="A1128" s="2">
        <v>2017</v>
      </c>
      <c r="B1128" s="2">
        <v>2540</v>
      </c>
      <c r="C1128" s="3" t="s">
        <v>10</v>
      </c>
      <c r="D1128" s="4">
        <v>42997</v>
      </c>
      <c r="E1128" s="2">
        <v>6908</v>
      </c>
      <c r="F1128" s="3" t="s">
        <v>2</v>
      </c>
      <c r="G1128" s="3" t="s">
        <v>1</v>
      </c>
      <c r="H1128" s="3" t="s">
        <v>0</v>
      </c>
      <c r="I1128" s="2">
        <v>2016</v>
      </c>
      <c r="J1128" s="2">
        <v>250</v>
      </c>
      <c r="K1128" s="2">
        <v>141</v>
      </c>
      <c r="L1128" s="2">
        <v>0.7</v>
      </c>
      <c r="M1128" s="1">
        <v>0.26</v>
      </c>
      <c r="N1128" s="1">
        <v>3.9999999999999998E-6</v>
      </c>
      <c r="O1128" s="1">
        <v>8.9999999999999993E-3</v>
      </c>
      <c r="P1128" s="1">
        <v>3.9999999999999998E-7</v>
      </c>
      <c r="Q1128" s="1">
        <v>7.2077542471483602E-3</v>
      </c>
      <c r="R1128" s="1">
        <v>2.5839118892451098E-4</v>
      </c>
    </row>
    <row r="1129" spans="1:18" s="5" customFormat="1" x14ac:dyDescent="0.25">
      <c r="A1129" s="2">
        <v>2017</v>
      </c>
      <c r="B1129" s="2">
        <v>2541</v>
      </c>
      <c r="C1129" s="3" t="s">
        <v>10</v>
      </c>
      <c r="D1129" s="4">
        <v>43032</v>
      </c>
      <c r="E1129" s="2">
        <v>6905</v>
      </c>
      <c r="F1129" s="3" t="s">
        <v>5</v>
      </c>
      <c r="G1129" s="3" t="s">
        <v>1</v>
      </c>
      <c r="H1129" s="3" t="s">
        <v>8</v>
      </c>
      <c r="I1129" s="2">
        <v>1999</v>
      </c>
      <c r="J1129" s="2">
        <v>275</v>
      </c>
      <c r="K1129" s="2">
        <v>120</v>
      </c>
      <c r="L1129" s="2">
        <v>0.7</v>
      </c>
      <c r="M1129" s="1">
        <v>6.54</v>
      </c>
      <c r="N1129" s="1">
        <v>1.4999999999999999E-4</v>
      </c>
      <c r="O1129" s="1">
        <v>0.30399999999999999</v>
      </c>
      <c r="P1129" s="1">
        <v>2.2099999999999998E-5</v>
      </c>
      <c r="Q1129" s="1">
        <v>0.190685760817637</v>
      </c>
      <c r="R1129" s="1">
        <v>1.13000167771218E-2</v>
      </c>
    </row>
    <row r="1130" spans="1:18" s="5" customFormat="1" x14ac:dyDescent="0.25">
      <c r="A1130" s="2">
        <v>2017</v>
      </c>
      <c r="B1130" s="2">
        <v>2541</v>
      </c>
      <c r="C1130" s="3" t="s">
        <v>10</v>
      </c>
      <c r="D1130" s="4">
        <v>43032</v>
      </c>
      <c r="E1130" s="2">
        <v>6906</v>
      </c>
      <c r="F1130" s="3" t="s">
        <v>2</v>
      </c>
      <c r="G1130" s="3" t="s">
        <v>1</v>
      </c>
      <c r="H1130" s="3" t="s">
        <v>0</v>
      </c>
      <c r="I1130" s="2">
        <v>2016</v>
      </c>
      <c r="J1130" s="2">
        <v>275</v>
      </c>
      <c r="K1130" s="2">
        <v>125</v>
      </c>
      <c r="L1130" s="2">
        <v>0.7</v>
      </c>
      <c r="M1130" s="1">
        <v>2.3199999999999998</v>
      </c>
      <c r="N1130" s="1">
        <v>3.0000000000000001E-5</v>
      </c>
      <c r="O1130" s="1">
        <v>0.112</v>
      </c>
      <c r="P1130" s="1">
        <v>7.9999999999999996E-6</v>
      </c>
      <c r="Q1130" s="1">
        <v>6.2629602652097202E-2</v>
      </c>
      <c r="R1130" s="1">
        <v>3.26244216502897E-3</v>
      </c>
    </row>
    <row r="1131" spans="1:18" s="5" customFormat="1" x14ac:dyDescent="0.25">
      <c r="A1131" s="2">
        <v>2017</v>
      </c>
      <c r="B1131" s="2">
        <v>2542</v>
      </c>
      <c r="C1131" s="3" t="s">
        <v>10</v>
      </c>
      <c r="D1131" s="4">
        <v>43066</v>
      </c>
      <c r="E1131" s="2">
        <v>6903</v>
      </c>
      <c r="F1131" s="3" t="s">
        <v>5</v>
      </c>
      <c r="G1131" s="3" t="s">
        <v>1</v>
      </c>
      <c r="H1131" s="3" t="s">
        <v>4</v>
      </c>
      <c r="I1131" s="2">
        <v>1991</v>
      </c>
      <c r="J1131" s="2">
        <v>100</v>
      </c>
      <c r="K1131" s="2">
        <v>27</v>
      </c>
      <c r="L1131" s="2">
        <v>0.7</v>
      </c>
      <c r="M1131" s="1">
        <v>6.42</v>
      </c>
      <c r="N1131" s="1">
        <v>9.7E-5</v>
      </c>
      <c r="O1131" s="1">
        <v>0.54700000000000004</v>
      </c>
      <c r="P1131" s="1">
        <v>4.2400000000000001E-5</v>
      </c>
      <c r="Q1131" s="1">
        <v>1.4001458230961401E-2</v>
      </c>
      <c r="R1131" s="1">
        <v>1.4134166177437199E-3</v>
      </c>
    </row>
    <row r="1132" spans="1:18" s="5" customFormat="1" x14ac:dyDescent="0.25">
      <c r="A1132" s="2">
        <v>2017</v>
      </c>
      <c r="B1132" s="2">
        <v>2542</v>
      </c>
      <c r="C1132" s="3" t="s">
        <v>10</v>
      </c>
      <c r="D1132" s="4">
        <v>43066</v>
      </c>
      <c r="E1132" s="2">
        <v>6904</v>
      </c>
      <c r="F1132" s="3" t="s">
        <v>2</v>
      </c>
      <c r="G1132" s="3" t="s">
        <v>1</v>
      </c>
      <c r="H1132" s="3" t="s">
        <v>0</v>
      </c>
      <c r="I1132" s="2">
        <v>2016</v>
      </c>
      <c r="J1132" s="2">
        <v>100</v>
      </c>
      <c r="K1132" s="2">
        <v>33</v>
      </c>
      <c r="L1132" s="2">
        <v>0.7</v>
      </c>
      <c r="M1132" s="1">
        <v>2.75</v>
      </c>
      <c r="N1132" s="1">
        <v>5.7000000000000003E-5</v>
      </c>
      <c r="O1132" s="1">
        <v>8.9999999999999993E-3</v>
      </c>
      <c r="P1132" s="1">
        <v>9.9999999999999995E-7</v>
      </c>
      <c r="Q1132" s="1">
        <v>7.07488414018362E-3</v>
      </c>
      <c r="R1132" s="1">
        <v>2.41898134131383E-5</v>
      </c>
    </row>
    <row r="1133" spans="1:18" s="5" customFormat="1" x14ac:dyDescent="0.25">
      <c r="A1133" s="2">
        <v>2017</v>
      </c>
      <c r="B1133" s="2">
        <v>2543</v>
      </c>
      <c r="C1133" s="3" t="s">
        <v>10</v>
      </c>
      <c r="D1133" s="4">
        <v>43025</v>
      </c>
      <c r="E1133" s="2">
        <v>6901</v>
      </c>
      <c r="F1133" s="3" t="s">
        <v>5</v>
      </c>
      <c r="G1133" s="3" t="s">
        <v>1</v>
      </c>
      <c r="H1133" s="3" t="s">
        <v>4</v>
      </c>
      <c r="I1133" s="2">
        <v>1958</v>
      </c>
      <c r="J1133" s="2">
        <v>600</v>
      </c>
      <c r="K1133" s="2">
        <v>60</v>
      </c>
      <c r="L1133" s="2">
        <v>0.7</v>
      </c>
      <c r="M1133" s="1">
        <v>12.09</v>
      </c>
      <c r="N1133" s="1">
        <v>2.7999999999999998E-4</v>
      </c>
      <c r="O1133" s="1">
        <v>0.60499999999999998</v>
      </c>
      <c r="P1133" s="1">
        <v>4.3999999999999999E-5</v>
      </c>
      <c r="Q1133" s="1">
        <v>0.42916666608939402</v>
      </c>
      <c r="R1133" s="1">
        <v>3.1472222330625202E-2</v>
      </c>
    </row>
    <row r="1134" spans="1:18" s="5" customFormat="1" x14ac:dyDescent="0.25">
      <c r="A1134" s="2">
        <v>2017</v>
      </c>
      <c r="B1134" s="2">
        <v>2543</v>
      </c>
      <c r="C1134" s="3" t="s">
        <v>10</v>
      </c>
      <c r="D1134" s="4">
        <v>43025</v>
      </c>
      <c r="E1134" s="2">
        <v>6902</v>
      </c>
      <c r="F1134" s="3" t="s">
        <v>2</v>
      </c>
      <c r="G1134" s="3" t="s">
        <v>1</v>
      </c>
      <c r="H1134" s="3" t="s">
        <v>0</v>
      </c>
      <c r="I1134" s="2">
        <v>2015</v>
      </c>
      <c r="J1134" s="2">
        <v>600</v>
      </c>
      <c r="K1134" s="2">
        <v>55</v>
      </c>
      <c r="L1134" s="2">
        <v>0.7</v>
      </c>
      <c r="M1134" s="1">
        <v>2.74</v>
      </c>
      <c r="N1134" s="1">
        <v>3.6000000000000001E-5</v>
      </c>
      <c r="O1134" s="1">
        <v>8.9999999999999993E-3</v>
      </c>
      <c r="P1134" s="1">
        <v>8.9999999999999996E-7</v>
      </c>
      <c r="Q1134" s="1">
        <v>7.2518517623639103E-2</v>
      </c>
      <c r="R1134" s="1">
        <v>2.9791664981759601E-4</v>
      </c>
    </row>
    <row r="1135" spans="1:18" s="5" customFormat="1" x14ac:dyDescent="0.25">
      <c r="A1135" s="2">
        <v>2017</v>
      </c>
      <c r="B1135" s="2">
        <v>2544</v>
      </c>
      <c r="C1135" s="3" t="s">
        <v>10</v>
      </c>
      <c r="D1135" s="4">
        <v>43066</v>
      </c>
      <c r="E1135" s="2">
        <v>6899</v>
      </c>
      <c r="F1135" s="3" t="s">
        <v>5</v>
      </c>
      <c r="G1135" s="3" t="s">
        <v>1</v>
      </c>
      <c r="H1135" s="3" t="s">
        <v>4</v>
      </c>
      <c r="I1135" s="2">
        <v>1987</v>
      </c>
      <c r="J1135" s="2">
        <v>100</v>
      </c>
      <c r="K1135" s="2">
        <v>27</v>
      </c>
      <c r="L1135" s="2">
        <v>0.7</v>
      </c>
      <c r="M1135" s="1">
        <v>6.51</v>
      </c>
      <c r="N1135" s="1">
        <v>9.7999999999999997E-5</v>
      </c>
      <c r="O1135" s="1">
        <v>0.54700000000000004</v>
      </c>
      <c r="P1135" s="1">
        <v>4.2400000000000001E-5</v>
      </c>
      <c r="Q1135" s="1">
        <v>1.4277083543675901E-2</v>
      </c>
      <c r="R1135" s="1">
        <v>1.4487499497039999E-3</v>
      </c>
    </row>
    <row r="1136" spans="1:18" s="5" customFormat="1" x14ac:dyDescent="0.25">
      <c r="A1136" s="2">
        <v>2017</v>
      </c>
      <c r="B1136" s="2">
        <v>2544</v>
      </c>
      <c r="C1136" s="3" t="s">
        <v>10</v>
      </c>
      <c r="D1136" s="4">
        <v>43066</v>
      </c>
      <c r="E1136" s="2">
        <v>6900</v>
      </c>
      <c r="F1136" s="3" t="s">
        <v>2</v>
      </c>
      <c r="G1136" s="3" t="s">
        <v>1</v>
      </c>
      <c r="H1136" s="3" t="s">
        <v>0</v>
      </c>
      <c r="I1136" s="2">
        <v>2016</v>
      </c>
      <c r="J1136" s="2">
        <v>100</v>
      </c>
      <c r="K1136" s="2">
        <v>33</v>
      </c>
      <c r="L1136" s="2">
        <v>0.7</v>
      </c>
      <c r="M1136" s="1">
        <v>2.75</v>
      </c>
      <c r="N1136" s="1">
        <v>5.7000000000000003E-5</v>
      </c>
      <c r="O1136" s="1">
        <v>8.9999999999999993E-3</v>
      </c>
      <c r="P1136" s="1">
        <v>9.9999999999999995E-7</v>
      </c>
      <c r="Q1136" s="1">
        <v>7.07488414018362E-3</v>
      </c>
      <c r="R1136" s="1">
        <v>2.41898134131383E-5</v>
      </c>
    </row>
    <row r="1137" spans="1:18" s="5" customFormat="1" x14ac:dyDescent="0.25">
      <c r="A1137" s="2">
        <v>2017</v>
      </c>
      <c r="B1137" s="2">
        <v>2545</v>
      </c>
      <c r="C1137" s="3" t="s">
        <v>10</v>
      </c>
      <c r="D1137" s="4">
        <v>43066</v>
      </c>
      <c r="E1137" s="2">
        <v>6897</v>
      </c>
      <c r="F1137" s="3" t="s">
        <v>5</v>
      </c>
      <c r="G1137" s="3" t="s">
        <v>1</v>
      </c>
      <c r="H1137" s="3" t="s">
        <v>4</v>
      </c>
      <c r="I1137" s="2">
        <v>1985</v>
      </c>
      <c r="J1137" s="2">
        <v>100</v>
      </c>
      <c r="K1137" s="2">
        <v>29</v>
      </c>
      <c r="L1137" s="2">
        <v>0.7</v>
      </c>
      <c r="M1137" s="1">
        <v>6.51</v>
      </c>
      <c r="N1137" s="1">
        <v>9.7999999999999997E-5</v>
      </c>
      <c r="O1137" s="1">
        <v>0.54700000000000004</v>
      </c>
      <c r="P1137" s="1">
        <v>4.2400000000000001E-5</v>
      </c>
      <c r="Q1137" s="1">
        <v>1.53785033101628E-2</v>
      </c>
      <c r="R1137" s="1">
        <v>1.5750400686977801E-3</v>
      </c>
    </row>
    <row r="1138" spans="1:18" s="5" customFormat="1" x14ac:dyDescent="0.25">
      <c r="A1138" s="2">
        <v>2017</v>
      </c>
      <c r="B1138" s="2">
        <v>2545</v>
      </c>
      <c r="C1138" s="3" t="s">
        <v>10</v>
      </c>
      <c r="D1138" s="4">
        <v>43066</v>
      </c>
      <c r="E1138" s="2">
        <v>6898</v>
      </c>
      <c r="F1138" s="3" t="s">
        <v>2</v>
      </c>
      <c r="G1138" s="3" t="s">
        <v>1</v>
      </c>
      <c r="H1138" s="3" t="s">
        <v>0</v>
      </c>
      <c r="I1138" s="2">
        <v>2016</v>
      </c>
      <c r="J1138" s="2">
        <v>100</v>
      </c>
      <c r="K1138" s="2">
        <v>33</v>
      </c>
      <c r="L1138" s="2">
        <v>0.7</v>
      </c>
      <c r="M1138" s="1">
        <v>2.75</v>
      </c>
      <c r="N1138" s="1">
        <v>5.7000000000000003E-5</v>
      </c>
      <c r="O1138" s="1">
        <v>8.9999999999999993E-3</v>
      </c>
      <c r="P1138" s="1">
        <v>9.9999999999999995E-7</v>
      </c>
      <c r="Q1138" s="1">
        <v>7.07488414018362E-3</v>
      </c>
      <c r="R1138" s="1">
        <v>2.41898134131383E-5</v>
      </c>
    </row>
    <row r="1139" spans="1:18" s="5" customFormat="1" x14ac:dyDescent="0.25">
      <c r="A1139" s="2">
        <v>2017</v>
      </c>
      <c r="B1139" s="2">
        <v>2546</v>
      </c>
      <c r="C1139" s="3" t="s">
        <v>10</v>
      </c>
      <c r="D1139" s="4">
        <v>42963</v>
      </c>
      <c r="E1139" s="2">
        <v>6895</v>
      </c>
      <c r="F1139" s="3" t="s">
        <v>5</v>
      </c>
      <c r="G1139" s="3" t="s">
        <v>1</v>
      </c>
      <c r="H1139" s="3" t="s">
        <v>4</v>
      </c>
      <c r="I1139" s="2">
        <v>1977</v>
      </c>
      <c r="J1139" s="2">
        <v>250</v>
      </c>
      <c r="K1139" s="2">
        <v>81</v>
      </c>
      <c r="L1139" s="2">
        <v>0.7</v>
      </c>
      <c r="M1139" s="1">
        <v>12.09</v>
      </c>
      <c r="N1139" s="1">
        <v>2.7999999999999998E-4</v>
      </c>
      <c r="O1139" s="1">
        <v>0.60499999999999998</v>
      </c>
      <c r="P1139" s="1">
        <v>4.3999999999999999E-5</v>
      </c>
      <c r="Q1139" s="1">
        <v>0.23812499964352499</v>
      </c>
      <c r="R1139" s="1">
        <v>1.7187500065730499E-2</v>
      </c>
    </row>
    <row r="1140" spans="1:18" s="5" customFormat="1" x14ac:dyDescent="0.25">
      <c r="A1140" s="2">
        <v>2017</v>
      </c>
      <c r="B1140" s="2">
        <v>2546</v>
      </c>
      <c r="C1140" s="3" t="s">
        <v>10</v>
      </c>
      <c r="D1140" s="4">
        <v>42963</v>
      </c>
      <c r="E1140" s="2">
        <v>6896</v>
      </c>
      <c r="F1140" s="3" t="s">
        <v>2</v>
      </c>
      <c r="G1140" s="3" t="s">
        <v>1</v>
      </c>
      <c r="H1140" s="3" t="s">
        <v>0</v>
      </c>
      <c r="I1140" s="2">
        <v>2016</v>
      </c>
      <c r="J1140" s="2">
        <v>250</v>
      </c>
      <c r="K1140" s="2">
        <v>100</v>
      </c>
      <c r="L1140" s="2">
        <v>0.7</v>
      </c>
      <c r="M1140" s="1">
        <v>0.26</v>
      </c>
      <c r="N1140" s="1">
        <v>3.9999999999999998E-6</v>
      </c>
      <c r="O1140" s="1">
        <v>8.9999999999999993E-3</v>
      </c>
      <c r="P1140" s="1">
        <v>3.9999999999999998E-7</v>
      </c>
      <c r="Q1140" s="1">
        <v>5.1118824447860698E-3</v>
      </c>
      <c r="R1140" s="1">
        <v>1.83256162357809E-4</v>
      </c>
    </row>
    <row r="1141" spans="1:18" s="5" customFormat="1" x14ac:dyDescent="0.25">
      <c r="A1141" s="2">
        <v>2017</v>
      </c>
      <c r="B1141" s="2">
        <v>2547</v>
      </c>
      <c r="C1141" s="3" t="s">
        <v>10</v>
      </c>
      <c r="D1141" s="4">
        <v>42996</v>
      </c>
      <c r="E1141" s="2">
        <v>6893</v>
      </c>
      <c r="F1141" s="3" t="s">
        <v>5</v>
      </c>
      <c r="G1141" s="3" t="s">
        <v>1</v>
      </c>
      <c r="H1141" s="3" t="s">
        <v>4</v>
      </c>
      <c r="I1141" s="2">
        <v>1980</v>
      </c>
      <c r="J1141" s="2">
        <v>250</v>
      </c>
      <c r="K1141" s="2">
        <v>45</v>
      </c>
      <c r="L1141" s="2">
        <v>0.7</v>
      </c>
      <c r="M1141" s="1">
        <v>6.51</v>
      </c>
      <c r="N1141" s="1">
        <v>9.7999999999999997E-5</v>
      </c>
      <c r="O1141" s="1">
        <v>0.54700000000000004</v>
      </c>
      <c r="P1141" s="1">
        <v>4.2400000000000001E-5</v>
      </c>
      <c r="Q1141" s="1">
        <v>6.5442708913706099E-2</v>
      </c>
      <c r="R1141" s="1">
        <v>8.6128469125371695E-3</v>
      </c>
    </row>
    <row r="1142" spans="1:18" s="5" customFormat="1" x14ac:dyDescent="0.25">
      <c r="A1142" s="2">
        <v>2017</v>
      </c>
      <c r="B1142" s="2">
        <v>2547</v>
      </c>
      <c r="C1142" s="3" t="s">
        <v>10</v>
      </c>
      <c r="D1142" s="4">
        <v>42996</v>
      </c>
      <c r="E1142" s="2">
        <v>6894</v>
      </c>
      <c r="F1142" s="3" t="s">
        <v>2</v>
      </c>
      <c r="G1142" s="3" t="s">
        <v>1</v>
      </c>
      <c r="H1142" s="3" t="s">
        <v>0</v>
      </c>
      <c r="I1142" s="2">
        <v>2016</v>
      </c>
      <c r="J1142" s="2">
        <v>250</v>
      </c>
      <c r="K1142" s="2">
        <v>55</v>
      </c>
      <c r="L1142" s="2">
        <v>0.7</v>
      </c>
      <c r="M1142" s="1">
        <v>2.74</v>
      </c>
      <c r="N1142" s="1">
        <v>3.6000000000000001E-5</v>
      </c>
      <c r="O1142" s="1">
        <v>8.9999999999999993E-3</v>
      </c>
      <c r="P1142" s="1">
        <v>8.9999999999999996E-7</v>
      </c>
      <c r="Q1142" s="1">
        <v>2.95476462198127E-2</v>
      </c>
      <c r="R1142" s="1">
        <v>1.07421868728473E-4</v>
      </c>
    </row>
    <row r="1143" spans="1:18" s="5" customFormat="1" x14ac:dyDescent="0.25">
      <c r="A1143" s="2">
        <v>2017</v>
      </c>
      <c r="B1143" s="2">
        <v>2548</v>
      </c>
      <c r="C1143" s="3" t="s">
        <v>10</v>
      </c>
      <c r="D1143" s="4">
        <v>42999</v>
      </c>
      <c r="E1143" s="2">
        <v>6891</v>
      </c>
      <c r="F1143" s="3" t="s">
        <v>5</v>
      </c>
      <c r="G1143" s="3" t="s">
        <v>1</v>
      </c>
      <c r="H1143" s="3" t="s">
        <v>4</v>
      </c>
      <c r="I1143" s="2">
        <v>1975</v>
      </c>
      <c r="J1143" s="2">
        <v>850</v>
      </c>
      <c r="K1143" s="2">
        <v>46</v>
      </c>
      <c r="L1143" s="2">
        <v>0.7</v>
      </c>
      <c r="M1143" s="1">
        <v>6.51</v>
      </c>
      <c r="N1143" s="1">
        <v>9.7999999999999997E-5</v>
      </c>
      <c r="O1143" s="1">
        <v>0.54700000000000004</v>
      </c>
      <c r="P1143" s="1">
        <v>4.2400000000000001E-5</v>
      </c>
      <c r="Q1143" s="1">
        <v>0.23188472401884999</v>
      </c>
      <c r="R1143" s="1">
        <v>3.185322415775E-2</v>
      </c>
    </row>
    <row r="1144" spans="1:18" s="5" customFormat="1" x14ac:dyDescent="0.25">
      <c r="A1144" s="2">
        <v>2017</v>
      </c>
      <c r="B1144" s="2">
        <v>2548</v>
      </c>
      <c r="C1144" s="3" t="s">
        <v>10</v>
      </c>
      <c r="D1144" s="4">
        <v>42999</v>
      </c>
      <c r="E1144" s="2">
        <v>6892</v>
      </c>
      <c r="F1144" s="3" t="s">
        <v>2</v>
      </c>
      <c r="G1144" s="3" t="s">
        <v>1</v>
      </c>
      <c r="H1144" s="3" t="s">
        <v>0</v>
      </c>
      <c r="I1144" s="2">
        <v>2017</v>
      </c>
      <c r="J1144" s="2">
        <v>850</v>
      </c>
      <c r="K1144" s="2">
        <v>56</v>
      </c>
      <c r="L1144" s="2">
        <v>0.7</v>
      </c>
      <c r="M1144" s="1">
        <v>2.74</v>
      </c>
      <c r="N1144" s="1">
        <v>3.6000000000000001E-5</v>
      </c>
      <c r="O1144" s="1">
        <v>8.9999999999999993E-3</v>
      </c>
      <c r="P1144" s="1">
        <v>8.9999999999999996E-7</v>
      </c>
      <c r="Q1144" s="1">
        <v>0.106255245653098</v>
      </c>
      <c r="R1144" s="1">
        <v>4.71041640511288E-4</v>
      </c>
    </row>
    <row r="1145" spans="1:18" s="5" customFormat="1" x14ac:dyDescent="0.25">
      <c r="A1145" s="2">
        <v>2017</v>
      </c>
      <c r="B1145" s="2">
        <v>2549</v>
      </c>
      <c r="C1145" s="3" t="s">
        <v>10</v>
      </c>
      <c r="D1145" s="4">
        <v>42999</v>
      </c>
      <c r="E1145" s="2">
        <v>6889</v>
      </c>
      <c r="F1145" s="3" t="s">
        <v>5</v>
      </c>
      <c r="G1145" s="3" t="s">
        <v>1</v>
      </c>
      <c r="H1145" s="3" t="s">
        <v>4</v>
      </c>
      <c r="I1145" s="2">
        <v>1984</v>
      </c>
      <c r="J1145" s="2">
        <v>800</v>
      </c>
      <c r="K1145" s="2">
        <v>88</v>
      </c>
      <c r="L1145" s="2">
        <v>0.7</v>
      </c>
      <c r="M1145" s="1">
        <v>12.09</v>
      </c>
      <c r="N1145" s="1">
        <v>2.7999999999999998E-4</v>
      </c>
      <c r="O1145" s="1">
        <v>0.60499999999999998</v>
      </c>
      <c r="P1145" s="1">
        <v>4.3999999999999999E-5</v>
      </c>
      <c r="Q1145" s="1">
        <v>0.83925925813037106</v>
      </c>
      <c r="R1145" s="1">
        <v>6.1545679224333703E-2</v>
      </c>
    </row>
    <row r="1146" spans="1:18" s="5" customFormat="1" x14ac:dyDescent="0.25">
      <c r="A1146" s="2">
        <v>2017</v>
      </c>
      <c r="B1146" s="2">
        <v>2549</v>
      </c>
      <c r="C1146" s="3" t="s">
        <v>10</v>
      </c>
      <c r="D1146" s="4">
        <v>42999</v>
      </c>
      <c r="E1146" s="2">
        <v>6890</v>
      </c>
      <c r="F1146" s="3" t="s">
        <v>2</v>
      </c>
      <c r="G1146" s="3" t="s">
        <v>1</v>
      </c>
      <c r="H1146" s="3" t="s">
        <v>0</v>
      </c>
      <c r="I1146" s="2">
        <v>2017</v>
      </c>
      <c r="J1146" s="2">
        <v>800</v>
      </c>
      <c r="K1146" s="2">
        <v>105</v>
      </c>
      <c r="L1146" s="2">
        <v>0.7</v>
      </c>
      <c r="M1146" s="1">
        <v>0.26</v>
      </c>
      <c r="N1146" s="1">
        <v>3.9999999999999998E-6</v>
      </c>
      <c r="O1146" s="1">
        <v>8.9999999999999993E-3</v>
      </c>
      <c r="P1146" s="1">
        <v>3.9999999999999998E-7</v>
      </c>
      <c r="Q1146" s="1">
        <v>1.7888887963502399E-2</v>
      </c>
      <c r="R1146" s="1">
        <v>6.8703700143754197E-4</v>
      </c>
    </row>
    <row r="1147" spans="1:18" s="5" customFormat="1" x14ac:dyDescent="0.25">
      <c r="A1147" s="2">
        <v>2017</v>
      </c>
      <c r="B1147" s="2">
        <v>2550</v>
      </c>
      <c r="C1147" s="3" t="s">
        <v>10</v>
      </c>
      <c r="D1147" s="4">
        <v>42972</v>
      </c>
      <c r="E1147" s="2">
        <v>6887</v>
      </c>
      <c r="F1147" s="3" t="s">
        <v>5</v>
      </c>
      <c r="G1147" s="3" t="s">
        <v>1</v>
      </c>
      <c r="H1147" s="3" t="s">
        <v>4</v>
      </c>
      <c r="I1147" s="2">
        <v>1979</v>
      </c>
      <c r="J1147" s="2">
        <v>500</v>
      </c>
      <c r="K1147" s="2">
        <v>75</v>
      </c>
      <c r="L1147" s="2">
        <v>0.7</v>
      </c>
      <c r="M1147" s="1">
        <v>12.09</v>
      </c>
      <c r="N1147" s="1">
        <v>2.7999999999999998E-4</v>
      </c>
      <c r="O1147" s="1">
        <v>0.60499999999999998</v>
      </c>
      <c r="P1147" s="1">
        <v>4.3999999999999999E-5</v>
      </c>
      <c r="Q1147" s="1">
        <v>0.447048610509786</v>
      </c>
      <c r="R1147" s="1">
        <v>3.2783564927734599E-2</v>
      </c>
    </row>
    <row r="1148" spans="1:18" s="5" customFormat="1" x14ac:dyDescent="0.25">
      <c r="A1148" s="2">
        <v>2017</v>
      </c>
      <c r="B1148" s="2">
        <v>2550</v>
      </c>
      <c r="C1148" s="3" t="s">
        <v>10</v>
      </c>
      <c r="D1148" s="4">
        <v>42972</v>
      </c>
      <c r="E1148" s="2">
        <v>6888</v>
      </c>
      <c r="F1148" s="3" t="s">
        <v>2</v>
      </c>
      <c r="G1148" s="3" t="s">
        <v>1</v>
      </c>
      <c r="H1148" s="3" t="s">
        <v>0</v>
      </c>
      <c r="I1148" s="2">
        <v>2016</v>
      </c>
      <c r="J1148" s="2">
        <v>500</v>
      </c>
      <c r="K1148" s="2">
        <v>33</v>
      </c>
      <c r="L1148" s="2">
        <v>0.7</v>
      </c>
      <c r="M1148" s="1">
        <v>2.75</v>
      </c>
      <c r="N1148" s="1">
        <v>5.7000000000000003E-5</v>
      </c>
      <c r="O1148" s="1">
        <v>8.9999999999999993E-3</v>
      </c>
      <c r="P1148" s="1">
        <v>9.9999999999999995E-7</v>
      </c>
      <c r="Q1148" s="1">
        <v>3.6825809593268401E-2</v>
      </c>
      <c r="R1148" s="1">
        <v>1.4641202953073499E-4</v>
      </c>
    </row>
    <row r="1149" spans="1:18" s="5" customFormat="1" x14ac:dyDescent="0.25">
      <c r="A1149" s="2">
        <v>2017</v>
      </c>
      <c r="B1149" s="2">
        <v>2551</v>
      </c>
      <c r="C1149" s="3" t="s">
        <v>10</v>
      </c>
      <c r="D1149" s="4">
        <v>43035</v>
      </c>
      <c r="E1149" s="2">
        <v>6885</v>
      </c>
      <c r="F1149" s="3" t="s">
        <v>5</v>
      </c>
      <c r="G1149" s="3" t="s">
        <v>1</v>
      </c>
      <c r="H1149" s="3" t="s">
        <v>4</v>
      </c>
      <c r="I1149" s="2">
        <v>1980</v>
      </c>
      <c r="J1149" s="2">
        <v>200</v>
      </c>
      <c r="K1149" s="2">
        <v>93</v>
      </c>
      <c r="L1149" s="2">
        <v>0.7</v>
      </c>
      <c r="M1149" s="1">
        <v>12.09</v>
      </c>
      <c r="N1149" s="1">
        <v>2.7999999999999998E-4</v>
      </c>
      <c r="O1149" s="1">
        <v>0.60499999999999998</v>
      </c>
      <c r="P1149" s="1">
        <v>4.3999999999999999E-5</v>
      </c>
      <c r="Q1149" s="1">
        <v>0.20726944400616301</v>
      </c>
      <c r="R1149" s="1">
        <v>1.3987314891782E-2</v>
      </c>
    </row>
    <row r="1150" spans="1:18" s="5" customFormat="1" x14ac:dyDescent="0.25">
      <c r="A1150" s="2">
        <v>2017</v>
      </c>
      <c r="B1150" s="2">
        <v>2551</v>
      </c>
      <c r="C1150" s="3" t="s">
        <v>10</v>
      </c>
      <c r="D1150" s="4">
        <v>43035</v>
      </c>
      <c r="E1150" s="2">
        <v>6886</v>
      </c>
      <c r="F1150" s="3" t="s">
        <v>2</v>
      </c>
      <c r="G1150" s="3" t="s">
        <v>1</v>
      </c>
      <c r="H1150" s="3" t="s">
        <v>0</v>
      </c>
      <c r="I1150" s="2">
        <v>2017</v>
      </c>
      <c r="J1150" s="2">
        <v>200</v>
      </c>
      <c r="K1150" s="2">
        <v>105</v>
      </c>
      <c r="L1150" s="2">
        <v>0.7</v>
      </c>
      <c r="M1150" s="1">
        <v>0.26</v>
      </c>
      <c r="N1150" s="1">
        <v>3.9999999999999998E-6</v>
      </c>
      <c r="O1150" s="1">
        <v>8.9999999999999993E-3</v>
      </c>
      <c r="P1150" s="1">
        <v>3.9999999999999998E-7</v>
      </c>
      <c r="Q1150" s="1">
        <v>4.2777775502334603E-3</v>
      </c>
      <c r="R1150" s="1">
        <v>1.5231480601884801E-4</v>
      </c>
    </row>
    <row r="1151" spans="1:18" s="5" customFormat="1" x14ac:dyDescent="0.25">
      <c r="A1151" s="2">
        <v>2017</v>
      </c>
      <c r="B1151" s="2">
        <v>2552</v>
      </c>
      <c r="C1151" s="3" t="s">
        <v>10</v>
      </c>
      <c r="D1151" s="4">
        <v>42873</v>
      </c>
      <c r="E1151" s="2">
        <v>6883</v>
      </c>
      <c r="F1151" s="3" t="s">
        <v>5</v>
      </c>
      <c r="G1151" s="3" t="s">
        <v>1</v>
      </c>
      <c r="H1151" s="3" t="s">
        <v>4</v>
      </c>
      <c r="I1151" s="2">
        <v>1989</v>
      </c>
      <c r="J1151" s="2">
        <v>300</v>
      </c>
      <c r="K1151" s="2">
        <v>60</v>
      </c>
      <c r="L1151" s="2">
        <v>0.7</v>
      </c>
      <c r="M1151" s="1">
        <v>8.17</v>
      </c>
      <c r="N1151" s="1">
        <v>1.9000000000000001E-4</v>
      </c>
      <c r="O1151" s="1">
        <v>0.47899999999999998</v>
      </c>
      <c r="P1151" s="1">
        <v>3.6100000000000003E-5</v>
      </c>
      <c r="Q1151" s="1">
        <v>0.13959722174522701</v>
      </c>
      <c r="R1151" s="1">
        <v>1.16165273893147E-2</v>
      </c>
    </row>
    <row r="1152" spans="1:18" s="5" customFormat="1" x14ac:dyDescent="0.25">
      <c r="A1152" s="2">
        <v>2017</v>
      </c>
      <c r="B1152" s="2">
        <v>2552</v>
      </c>
      <c r="C1152" s="3" t="s">
        <v>10</v>
      </c>
      <c r="D1152" s="4">
        <v>42873</v>
      </c>
      <c r="E1152" s="2">
        <v>6884</v>
      </c>
      <c r="F1152" s="3" t="s">
        <v>2</v>
      </c>
      <c r="G1152" s="3" t="s">
        <v>1</v>
      </c>
      <c r="H1152" s="3" t="s">
        <v>0</v>
      </c>
      <c r="I1152" s="2">
        <v>2016</v>
      </c>
      <c r="J1152" s="2">
        <v>300</v>
      </c>
      <c r="K1152" s="2">
        <v>74</v>
      </c>
      <c r="L1152" s="2">
        <v>0.7</v>
      </c>
      <c r="M1152" s="1">
        <v>2.74</v>
      </c>
      <c r="N1152" s="1">
        <v>3.6000000000000001E-5</v>
      </c>
      <c r="O1152" s="1">
        <v>8.9999999999999993E-3</v>
      </c>
      <c r="P1152" s="1">
        <v>8.9999999999999996E-7</v>
      </c>
      <c r="Q1152" s="1">
        <v>4.7860184566210003E-2</v>
      </c>
      <c r="R1152" s="1">
        <v>1.7729165636826301E-4</v>
      </c>
    </row>
    <row r="1153" spans="1:18" s="5" customFormat="1" x14ac:dyDescent="0.25">
      <c r="A1153" s="2">
        <v>2017</v>
      </c>
      <c r="B1153" s="2">
        <v>2553</v>
      </c>
      <c r="C1153" s="3" t="s">
        <v>10</v>
      </c>
      <c r="D1153" s="4">
        <v>43024</v>
      </c>
      <c r="E1153" s="2">
        <v>6881</v>
      </c>
      <c r="F1153" s="3" t="s">
        <v>5</v>
      </c>
      <c r="G1153" s="3" t="s">
        <v>1</v>
      </c>
      <c r="H1153" s="3" t="s">
        <v>4</v>
      </c>
      <c r="I1153" s="2">
        <v>1967</v>
      </c>
      <c r="J1153" s="2">
        <v>200</v>
      </c>
      <c r="K1153" s="2">
        <v>69</v>
      </c>
      <c r="L1153" s="2">
        <v>0.7</v>
      </c>
      <c r="M1153" s="1">
        <v>12.09</v>
      </c>
      <c r="N1153" s="1">
        <v>2.7999999999999998E-4</v>
      </c>
      <c r="O1153" s="1">
        <v>0.60499999999999998</v>
      </c>
      <c r="P1153" s="1">
        <v>4.3999999999999999E-5</v>
      </c>
      <c r="Q1153" s="1">
        <v>0.161532407157262</v>
      </c>
      <c r="R1153" s="1">
        <v>1.1595833379207301E-2</v>
      </c>
    </row>
    <row r="1154" spans="1:18" s="5" customFormat="1" x14ac:dyDescent="0.25">
      <c r="A1154" s="2">
        <v>2017</v>
      </c>
      <c r="B1154" s="2">
        <v>2553</v>
      </c>
      <c r="C1154" s="3" t="s">
        <v>10</v>
      </c>
      <c r="D1154" s="4">
        <v>43024</v>
      </c>
      <c r="E1154" s="2">
        <v>6882</v>
      </c>
      <c r="F1154" s="3" t="s">
        <v>2</v>
      </c>
      <c r="G1154" s="3" t="s">
        <v>1</v>
      </c>
      <c r="H1154" s="3" t="s">
        <v>0</v>
      </c>
      <c r="I1154" s="2">
        <v>2017</v>
      </c>
      <c r="J1154" s="2">
        <v>200</v>
      </c>
      <c r="K1154" s="2">
        <v>85</v>
      </c>
      <c r="L1154" s="2">
        <v>0.7</v>
      </c>
      <c r="M1154" s="1">
        <v>0.26</v>
      </c>
      <c r="N1154" s="1">
        <v>3.4999999999999999E-6</v>
      </c>
      <c r="O1154" s="1">
        <v>8.9999999999999993E-3</v>
      </c>
      <c r="P1154" s="1">
        <v>8.9999999999999996E-7</v>
      </c>
      <c r="Q1154" s="1">
        <v>3.4564041376589898E-3</v>
      </c>
      <c r="R1154" s="1">
        <v>1.29861103489499E-4</v>
      </c>
    </row>
    <row r="1155" spans="1:18" s="5" customFormat="1" x14ac:dyDescent="0.25">
      <c r="A1155" s="2">
        <v>2017</v>
      </c>
      <c r="B1155" s="2">
        <v>2554</v>
      </c>
      <c r="C1155" s="3" t="s">
        <v>10</v>
      </c>
      <c r="D1155" s="4">
        <v>43018</v>
      </c>
      <c r="E1155" s="2">
        <v>6879</v>
      </c>
      <c r="F1155" s="3" t="s">
        <v>5</v>
      </c>
      <c r="G1155" s="3" t="s">
        <v>1</v>
      </c>
      <c r="H1155" s="3" t="s">
        <v>4</v>
      </c>
      <c r="I1155" s="2">
        <v>1988</v>
      </c>
      <c r="J1155" s="2">
        <v>300</v>
      </c>
      <c r="K1155" s="2">
        <v>88</v>
      </c>
      <c r="L1155" s="2">
        <v>0.7</v>
      </c>
      <c r="M1155" s="1">
        <v>8.17</v>
      </c>
      <c r="N1155" s="1">
        <v>1.9000000000000001E-4</v>
      </c>
      <c r="O1155" s="1">
        <v>0.47899999999999998</v>
      </c>
      <c r="P1155" s="1">
        <v>3.6100000000000003E-5</v>
      </c>
      <c r="Q1155" s="1">
        <v>0.205903703021701</v>
      </c>
      <c r="R1155" s="1">
        <v>1.7258184601885201E-2</v>
      </c>
    </row>
    <row r="1156" spans="1:18" s="5" customFormat="1" x14ac:dyDescent="0.25">
      <c r="A1156" s="2">
        <v>2017</v>
      </c>
      <c r="B1156" s="2">
        <v>2554</v>
      </c>
      <c r="C1156" s="3" t="s">
        <v>10</v>
      </c>
      <c r="D1156" s="4">
        <v>43018</v>
      </c>
      <c r="E1156" s="2">
        <v>6880</v>
      </c>
      <c r="F1156" s="3" t="s">
        <v>2</v>
      </c>
      <c r="G1156" s="3" t="s">
        <v>1</v>
      </c>
      <c r="H1156" s="3" t="s">
        <v>0</v>
      </c>
      <c r="I1156" s="2">
        <v>2017</v>
      </c>
      <c r="J1156" s="2">
        <v>300</v>
      </c>
      <c r="K1156" s="2">
        <v>100</v>
      </c>
      <c r="L1156" s="2">
        <v>0.7</v>
      </c>
      <c r="M1156" s="1">
        <v>0.26</v>
      </c>
      <c r="N1156" s="1">
        <v>3.9999999999999998E-6</v>
      </c>
      <c r="O1156" s="1">
        <v>8.9999999999999993E-3</v>
      </c>
      <c r="P1156" s="1">
        <v>3.9999999999999998E-7</v>
      </c>
      <c r="Q1156" s="1">
        <v>6.1574070814387804E-3</v>
      </c>
      <c r="R1156" s="1">
        <v>2.22222209631816E-4</v>
      </c>
    </row>
    <row r="1157" spans="1:18" s="5" customFormat="1" x14ac:dyDescent="0.25">
      <c r="A1157" s="2">
        <v>2017</v>
      </c>
      <c r="B1157" s="2">
        <v>2555</v>
      </c>
      <c r="C1157" s="3" t="s">
        <v>10</v>
      </c>
      <c r="D1157" s="4">
        <v>42989</v>
      </c>
      <c r="E1157" s="2">
        <v>6877</v>
      </c>
      <c r="F1157" s="3" t="s">
        <v>5</v>
      </c>
      <c r="G1157" s="3" t="s">
        <v>1</v>
      </c>
      <c r="H1157" s="3" t="s">
        <v>4</v>
      </c>
      <c r="I1157" s="2">
        <v>1976</v>
      </c>
      <c r="J1157" s="2">
        <v>400</v>
      </c>
      <c r="K1157" s="2">
        <v>81</v>
      </c>
      <c r="L1157" s="2">
        <v>0.7</v>
      </c>
      <c r="M1157" s="1">
        <v>12.09</v>
      </c>
      <c r="N1157" s="1">
        <v>2.7999999999999998E-4</v>
      </c>
      <c r="O1157" s="1">
        <v>0.60499999999999998</v>
      </c>
      <c r="P1157" s="1">
        <v>4.3999999999999999E-5</v>
      </c>
      <c r="Q1157" s="1">
        <v>0.38624999948045502</v>
      </c>
      <c r="R1157" s="1">
        <v>2.83250000975627E-2</v>
      </c>
    </row>
    <row r="1158" spans="1:18" s="5" customFormat="1" x14ac:dyDescent="0.25">
      <c r="A1158" s="2">
        <v>2017</v>
      </c>
      <c r="B1158" s="2">
        <v>2555</v>
      </c>
      <c r="C1158" s="3" t="s">
        <v>10</v>
      </c>
      <c r="D1158" s="4">
        <v>42989</v>
      </c>
      <c r="E1158" s="2">
        <v>6878</v>
      </c>
      <c r="F1158" s="3" t="s">
        <v>2</v>
      </c>
      <c r="G1158" s="3" t="s">
        <v>1</v>
      </c>
      <c r="H1158" s="3" t="s">
        <v>0</v>
      </c>
      <c r="I1158" s="2">
        <v>2017</v>
      </c>
      <c r="J1158" s="2">
        <v>400</v>
      </c>
      <c r="K1158" s="2">
        <v>99</v>
      </c>
      <c r="L1158" s="2">
        <v>0.7</v>
      </c>
      <c r="M1158" s="1">
        <v>2.74</v>
      </c>
      <c r="N1158" s="1">
        <v>3.6000000000000001E-5</v>
      </c>
      <c r="O1158" s="1">
        <v>0.112</v>
      </c>
      <c r="P1158" s="1">
        <v>7.9999999999999996E-6</v>
      </c>
      <c r="Q1158" s="1">
        <v>8.5922221128191895E-2</v>
      </c>
      <c r="R1158" s="1">
        <v>3.91111114890363E-3</v>
      </c>
    </row>
    <row r="1159" spans="1:18" s="5" customFormat="1" x14ac:dyDescent="0.25">
      <c r="A1159" s="2">
        <v>2017</v>
      </c>
      <c r="B1159" s="2">
        <v>2556</v>
      </c>
      <c r="C1159" s="3" t="s">
        <v>10</v>
      </c>
      <c r="D1159" s="4">
        <v>42991</v>
      </c>
      <c r="E1159" s="2">
        <v>6875</v>
      </c>
      <c r="F1159" s="3" t="s">
        <v>5</v>
      </c>
      <c r="G1159" s="3" t="s">
        <v>1</v>
      </c>
      <c r="H1159" s="3" t="s">
        <v>4</v>
      </c>
      <c r="I1159" s="2">
        <v>1989</v>
      </c>
      <c r="J1159" s="2">
        <v>350</v>
      </c>
      <c r="K1159" s="2">
        <v>88</v>
      </c>
      <c r="L1159" s="2">
        <v>0.7</v>
      </c>
      <c r="M1159" s="1">
        <v>8.17</v>
      </c>
      <c r="N1159" s="1">
        <v>1.9000000000000001E-4</v>
      </c>
      <c r="O1159" s="1">
        <v>0.47899999999999998</v>
      </c>
      <c r="P1159" s="1">
        <v>3.6100000000000003E-5</v>
      </c>
      <c r="Q1159" s="1">
        <v>0.24631682028433499</v>
      </c>
      <c r="R1159" s="1">
        <v>2.1292756964373299E-2</v>
      </c>
    </row>
    <row r="1160" spans="1:18" s="5" customFormat="1" x14ac:dyDescent="0.25">
      <c r="A1160" s="2">
        <v>2017</v>
      </c>
      <c r="B1160" s="2">
        <v>2556</v>
      </c>
      <c r="C1160" s="3" t="s">
        <v>10</v>
      </c>
      <c r="D1160" s="4">
        <v>42991</v>
      </c>
      <c r="E1160" s="2">
        <v>6876</v>
      </c>
      <c r="F1160" s="3" t="s">
        <v>2</v>
      </c>
      <c r="G1160" s="3" t="s">
        <v>1</v>
      </c>
      <c r="H1160" s="3" t="s">
        <v>0</v>
      </c>
      <c r="I1160" s="2">
        <v>2016</v>
      </c>
      <c r="J1160" s="2">
        <v>350</v>
      </c>
      <c r="K1160" s="2">
        <v>110</v>
      </c>
      <c r="L1160" s="2">
        <v>0.7</v>
      </c>
      <c r="M1160" s="1">
        <v>0.26</v>
      </c>
      <c r="N1160" s="1">
        <v>3.9999999999999998E-6</v>
      </c>
      <c r="O1160" s="1">
        <v>8.9999999999999993E-3</v>
      </c>
      <c r="P1160" s="1">
        <v>3.9999999999999998E-7</v>
      </c>
      <c r="Q1160" s="1">
        <v>7.9317125440556604E-3</v>
      </c>
      <c r="R1160" s="1">
        <v>2.88155848023968E-4</v>
      </c>
    </row>
    <row r="1161" spans="1:18" s="5" customFormat="1" x14ac:dyDescent="0.25">
      <c r="A1161" s="2">
        <v>2017</v>
      </c>
      <c r="B1161" s="2">
        <v>2557</v>
      </c>
      <c r="C1161" s="3" t="s">
        <v>10</v>
      </c>
      <c r="D1161" s="4">
        <v>42983</v>
      </c>
      <c r="E1161" s="2">
        <v>6873</v>
      </c>
      <c r="F1161" s="3" t="s">
        <v>5</v>
      </c>
      <c r="G1161" s="3" t="s">
        <v>1</v>
      </c>
      <c r="H1161" s="3" t="s">
        <v>4</v>
      </c>
      <c r="I1161" s="2">
        <v>1978</v>
      </c>
      <c r="J1161" s="2">
        <v>800</v>
      </c>
      <c r="K1161" s="2">
        <v>186</v>
      </c>
      <c r="L1161" s="2">
        <v>0.7</v>
      </c>
      <c r="M1161" s="1">
        <v>11.16</v>
      </c>
      <c r="N1161" s="1">
        <v>2.5999999999999998E-4</v>
      </c>
      <c r="O1161" s="1">
        <v>0.39600000000000002</v>
      </c>
      <c r="P1161" s="1">
        <v>2.8799999999999999E-5</v>
      </c>
      <c r="Q1161" s="1">
        <v>1.63955551108994</v>
      </c>
      <c r="R1161" s="1">
        <v>8.5146663867614103E-2</v>
      </c>
    </row>
    <row r="1162" spans="1:18" s="5" customFormat="1" x14ac:dyDescent="0.25">
      <c r="A1162" s="2">
        <v>2017</v>
      </c>
      <c r="B1162" s="2">
        <v>2557</v>
      </c>
      <c r="C1162" s="3" t="s">
        <v>10</v>
      </c>
      <c r="D1162" s="4">
        <v>42983</v>
      </c>
      <c r="E1162" s="2">
        <v>6874</v>
      </c>
      <c r="F1162" s="3" t="s">
        <v>2</v>
      </c>
      <c r="G1162" s="3" t="s">
        <v>1</v>
      </c>
      <c r="H1162" s="3" t="s">
        <v>0</v>
      </c>
      <c r="I1162" s="2">
        <v>2016</v>
      </c>
      <c r="J1162" s="2">
        <v>800</v>
      </c>
      <c r="K1162" s="2">
        <v>141</v>
      </c>
      <c r="L1162" s="2">
        <v>0.7</v>
      </c>
      <c r="M1162" s="1">
        <v>2.3199999999999998</v>
      </c>
      <c r="N1162" s="1">
        <v>3.0000000000000001E-5</v>
      </c>
      <c r="O1162" s="1">
        <v>0.112</v>
      </c>
      <c r="P1162" s="1">
        <v>7.9999999999999996E-6</v>
      </c>
      <c r="Q1162" s="1">
        <v>0.212370360679527</v>
      </c>
      <c r="R1162" s="1">
        <v>1.25333334137531E-2</v>
      </c>
    </row>
    <row r="1163" spans="1:18" s="5" customFormat="1" x14ac:dyDescent="0.25">
      <c r="A1163" s="2">
        <v>2016</v>
      </c>
      <c r="B1163" s="2">
        <v>2558</v>
      </c>
      <c r="C1163" s="3" t="s">
        <v>10</v>
      </c>
      <c r="D1163" s="4">
        <v>43021</v>
      </c>
      <c r="E1163" s="2">
        <v>6871</v>
      </c>
      <c r="F1163" s="3" t="s">
        <v>5</v>
      </c>
      <c r="G1163" s="3" t="s">
        <v>1</v>
      </c>
      <c r="H1163" s="3" t="s">
        <v>8</v>
      </c>
      <c r="I1163" s="2">
        <v>2000</v>
      </c>
      <c r="J1163" s="2">
        <v>800</v>
      </c>
      <c r="K1163" s="2">
        <v>81</v>
      </c>
      <c r="L1163" s="2">
        <v>0.7</v>
      </c>
      <c r="M1163" s="1">
        <v>6.54</v>
      </c>
      <c r="N1163" s="1">
        <v>1.4999999999999999E-4</v>
      </c>
      <c r="O1163" s="1">
        <v>0.55200000000000005</v>
      </c>
      <c r="P1163" s="1">
        <v>4.0200000000000001E-5</v>
      </c>
      <c r="Q1163" s="1">
        <v>0.41699999526595399</v>
      </c>
      <c r="R1163" s="1">
        <v>5.1719998735247998E-2</v>
      </c>
    </row>
    <row r="1164" spans="1:18" s="5" customFormat="1" x14ac:dyDescent="0.25">
      <c r="A1164" s="2">
        <v>2016</v>
      </c>
      <c r="B1164" s="2">
        <v>2558</v>
      </c>
      <c r="C1164" s="3" t="s">
        <v>10</v>
      </c>
      <c r="D1164" s="4">
        <v>43021</v>
      </c>
      <c r="E1164" s="2">
        <v>6872</v>
      </c>
      <c r="F1164" s="3" t="s">
        <v>2</v>
      </c>
      <c r="G1164" s="3" t="s">
        <v>1</v>
      </c>
      <c r="H1164" s="3" t="s">
        <v>0</v>
      </c>
      <c r="I1164" s="2">
        <v>2017</v>
      </c>
      <c r="J1164" s="2">
        <v>800</v>
      </c>
      <c r="K1164" s="2">
        <v>100</v>
      </c>
      <c r="L1164" s="2">
        <v>0.7</v>
      </c>
      <c r="M1164" s="1">
        <v>0.26</v>
      </c>
      <c r="N1164" s="1">
        <v>3.9999999999999998E-6</v>
      </c>
      <c r="O1164" s="1">
        <v>8.9999999999999993E-3</v>
      </c>
      <c r="P1164" s="1">
        <v>3.9999999999999998E-7</v>
      </c>
      <c r="Q1164" s="1">
        <v>1.7037036155716601E-2</v>
      </c>
      <c r="R1164" s="1">
        <v>6.5432095375004E-4</v>
      </c>
    </row>
    <row r="1165" spans="1:18" s="5" customFormat="1" x14ac:dyDescent="0.25">
      <c r="A1165" s="2">
        <v>2016</v>
      </c>
      <c r="B1165" s="2">
        <v>2559</v>
      </c>
      <c r="C1165" s="3" t="s">
        <v>10</v>
      </c>
      <c r="D1165" s="4">
        <v>42976</v>
      </c>
      <c r="E1165" s="2">
        <v>6869</v>
      </c>
      <c r="F1165" s="3" t="s">
        <v>5</v>
      </c>
      <c r="G1165" s="3" t="s">
        <v>1</v>
      </c>
      <c r="H1165" s="3" t="s">
        <v>4</v>
      </c>
      <c r="I1165" s="2">
        <v>1989</v>
      </c>
      <c r="J1165" s="2">
        <v>800</v>
      </c>
      <c r="K1165" s="2">
        <v>97</v>
      </c>
      <c r="L1165" s="2">
        <v>0.7</v>
      </c>
      <c r="M1165" s="1">
        <v>8.17</v>
      </c>
      <c r="N1165" s="1">
        <v>1.9000000000000001E-4</v>
      </c>
      <c r="O1165" s="1">
        <v>0.47899999999999998</v>
      </c>
      <c r="P1165" s="1">
        <v>3.6100000000000003E-5</v>
      </c>
      <c r="Q1165" s="1">
        <v>0.62570987484876905</v>
      </c>
      <c r="R1165" s="1">
        <v>5.46193807624544E-2</v>
      </c>
    </row>
    <row r="1166" spans="1:18" s="5" customFormat="1" x14ac:dyDescent="0.25">
      <c r="A1166" s="2">
        <v>2016</v>
      </c>
      <c r="B1166" s="2">
        <v>2559</v>
      </c>
      <c r="C1166" s="3" t="s">
        <v>10</v>
      </c>
      <c r="D1166" s="4">
        <v>42976</v>
      </c>
      <c r="E1166" s="2">
        <v>6870</v>
      </c>
      <c r="F1166" s="3" t="s">
        <v>2</v>
      </c>
      <c r="G1166" s="3" t="s">
        <v>1</v>
      </c>
      <c r="H1166" s="3" t="s">
        <v>13</v>
      </c>
      <c r="I1166" s="2">
        <v>2015</v>
      </c>
      <c r="J1166" s="2">
        <v>800</v>
      </c>
      <c r="K1166" s="2">
        <v>101</v>
      </c>
      <c r="L1166" s="2">
        <v>0.7</v>
      </c>
      <c r="M1166" s="1">
        <v>2.3199999999999998</v>
      </c>
      <c r="N1166" s="1">
        <v>3.0000000000000001E-5</v>
      </c>
      <c r="O1166" s="1">
        <v>0.112</v>
      </c>
      <c r="P1166" s="1">
        <v>7.9999999999999996E-6</v>
      </c>
      <c r="Q1166" s="1">
        <v>0.15212344984845499</v>
      </c>
      <c r="R1166" s="1">
        <v>8.9777778353834197E-3</v>
      </c>
    </row>
    <row r="1167" spans="1:18" s="5" customFormat="1" x14ac:dyDescent="0.25">
      <c r="A1167" s="2">
        <v>2016</v>
      </c>
      <c r="B1167" s="2">
        <v>2560</v>
      </c>
      <c r="C1167" s="3" t="s">
        <v>10</v>
      </c>
      <c r="D1167" s="4">
        <v>43033</v>
      </c>
      <c r="E1167" s="2">
        <v>6867</v>
      </c>
      <c r="F1167" s="3" t="s">
        <v>5</v>
      </c>
      <c r="G1167" s="3" t="s">
        <v>1</v>
      </c>
      <c r="H1167" s="3" t="s">
        <v>4</v>
      </c>
      <c r="I1167" s="2">
        <v>1981</v>
      </c>
      <c r="J1167" s="2">
        <v>300</v>
      </c>
      <c r="K1167" s="2">
        <v>187</v>
      </c>
      <c r="L1167" s="2">
        <v>0.7</v>
      </c>
      <c r="M1167" s="1">
        <v>10.23</v>
      </c>
      <c r="N1167" s="1">
        <v>2.4000000000000001E-4</v>
      </c>
      <c r="O1167" s="1">
        <v>0.39600000000000002</v>
      </c>
      <c r="P1167" s="1">
        <v>2.8799999999999999E-5</v>
      </c>
      <c r="Q1167" s="1">
        <v>0.56749302292662895</v>
      </c>
      <c r="R1167" s="1">
        <v>3.2101665611378699E-2</v>
      </c>
    </row>
    <row r="1168" spans="1:18" s="5" customFormat="1" x14ac:dyDescent="0.25">
      <c r="A1168" s="2">
        <v>2016</v>
      </c>
      <c r="B1168" s="2">
        <v>2560</v>
      </c>
      <c r="C1168" s="3" t="s">
        <v>10</v>
      </c>
      <c r="D1168" s="4">
        <v>43033</v>
      </c>
      <c r="E1168" s="2">
        <v>6868</v>
      </c>
      <c r="F1168" s="3" t="s">
        <v>2</v>
      </c>
      <c r="G1168" s="3" t="s">
        <v>1</v>
      </c>
      <c r="H1168" s="3" t="s">
        <v>0</v>
      </c>
      <c r="I1168" s="2">
        <v>2017</v>
      </c>
      <c r="J1168" s="2">
        <v>300</v>
      </c>
      <c r="K1168" s="2">
        <v>105</v>
      </c>
      <c r="L1168" s="2">
        <v>0.7</v>
      </c>
      <c r="M1168" s="1">
        <v>0.26</v>
      </c>
      <c r="N1168" s="1">
        <v>3.9999999999999998E-6</v>
      </c>
      <c r="O1168" s="1">
        <v>8.9999999999999993E-3</v>
      </c>
      <c r="P1168" s="1">
        <v>3.9999999999999998E-7</v>
      </c>
      <c r="Q1168" s="1">
        <v>6.4652774355107197E-3</v>
      </c>
      <c r="R1168" s="1">
        <v>2.3333332011340701E-4</v>
      </c>
    </row>
    <row r="1169" spans="1:18" s="5" customFormat="1" x14ac:dyDescent="0.25">
      <c r="A1169" s="2">
        <v>2017</v>
      </c>
      <c r="B1169" s="2">
        <v>2562</v>
      </c>
      <c r="C1169" s="3" t="s">
        <v>7</v>
      </c>
      <c r="D1169" s="4">
        <v>42947</v>
      </c>
      <c r="E1169" s="2">
        <v>6853</v>
      </c>
      <c r="F1169" s="3" t="s">
        <v>5</v>
      </c>
      <c r="G1169" s="3" t="s">
        <v>1</v>
      </c>
      <c r="H1169" s="3" t="s">
        <v>8</v>
      </c>
      <c r="I1169" s="2">
        <v>2000</v>
      </c>
      <c r="J1169" s="2">
        <v>500</v>
      </c>
      <c r="K1169" s="2">
        <v>95</v>
      </c>
      <c r="L1169" s="2">
        <v>0.7</v>
      </c>
      <c r="M1169" s="1">
        <v>6.54</v>
      </c>
      <c r="N1169" s="1">
        <v>1.4999999999999999E-4</v>
      </c>
      <c r="O1169" s="1">
        <v>0.55200000000000005</v>
      </c>
      <c r="P1169" s="1">
        <v>4.0200000000000001E-5</v>
      </c>
      <c r="Q1169" s="1">
        <v>0.30017360747343802</v>
      </c>
      <c r="R1169" s="1">
        <v>3.6438656486623901E-2</v>
      </c>
    </row>
    <row r="1170" spans="1:18" s="5" customFormat="1" x14ac:dyDescent="0.25">
      <c r="A1170" s="2">
        <v>2017</v>
      </c>
      <c r="B1170" s="2">
        <v>2562</v>
      </c>
      <c r="C1170" s="3" t="s">
        <v>7</v>
      </c>
      <c r="D1170" s="4">
        <v>42947</v>
      </c>
      <c r="E1170" s="2">
        <v>6854</v>
      </c>
      <c r="F1170" s="3" t="s">
        <v>2</v>
      </c>
      <c r="G1170" s="3" t="s">
        <v>1</v>
      </c>
      <c r="H1170" s="3" t="s">
        <v>0</v>
      </c>
      <c r="I1170" s="2">
        <v>2016</v>
      </c>
      <c r="J1170" s="2">
        <v>500</v>
      </c>
      <c r="K1170" s="2">
        <v>111</v>
      </c>
      <c r="L1170" s="2">
        <v>0.7</v>
      </c>
      <c r="M1170" s="1">
        <v>2.3199999999999998</v>
      </c>
      <c r="N1170" s="1">
        <v>3.0000000000000001E-5</v>
      </c>
      <c r="O1170" s="1">
        <v>0.112</v>
      </c>
      <c r="P1170" s="1">
        <v>7.9999999999999996E-6</v>
      </c>
      <c r="Q1170" s="1">
        <v>0.102563652720806</v>
      </c>
      <c r="R1170" s="1">
        <v>5.6527778273949298E-3</v>
      </c>
    </row>
    <row r="1171" spans="1:18" s="5" customFormat="1" x14ac:dyDescent="0.25">
      <c r="A1171" s="2">
        <v>2017</v>
      </c>
      <c r="B1171" s="2">
        <v>2563</v>
      </c>
      <c r="C1171" s="3" t="s">
        <v>7</v>
      </c>
      <c r="D1171" s="4">
        <v>43047</v>
      </c>
      <c r="E1171" s="2">
        <v>6851</v>
      </c>
      <c r="F1171" s="3" t="s">
        <v>5</v>
      </c>
      <c r="G1171" s="3" t="s">
        <v>1</v>
      </c>
      <c r="H1171" s="3" t="s">
        <v>4</v>
      </c>
      <c r="I1171" s="2">
        <v>1980</v>
      </c>
      <c r="J1171" s="2">
        <v>150</v>
      </c>
      <c r="K1171" s="2">
        <v>72</v>
      </c>
      <c r="L1171" s="2">
        <v>0.7</v>
      </c>
      <c r="M1171" s="1">
        <v>12.09</v>
      </c>
      <c r="N1171" s="1">
        <v>2.7999999999999998E-4</v>
      </c>
      <c r="O1171" s="1">
        <v>0.60499999999999998</v>
      </c>
      <c r="P1171" s="1">
        <v>4.3999999999999999E-5</v>
      </c>
      <c r="Q1171" s="1">
        <v>0.115449999698086</v>
      </c>
      <c r="R1171" s="1">
        <v>7.3516667184562899E-3</v>
      </c>
    </row>
    <row r="1172" spans="1:18" s="5" customFormat="1" x14ac:dyDescent="0.25">
      <c r="A1172" s="2">
        <v>2017</v>
      </c>
      <c r="B1172" s="2">
        <v>2563</v>
      </c>
      <c r="C1172" s="3" t="s">
        <v>7</v>
      </c>
      <c r="D1172" s="4">
        <v>43047</v>
      </c>
      <c r="E1172" s="2">
        <v>6852</v>
      </c>
      <c r="F1172" s="3" t="s">
        <v>2</v>
      </c>
      <c r="G1172" s="3" t="s">
        <v>1</v>
      </c>
      <c r="H1172" s="3" t="s">
        <v>0</v>
      </c>
      <c r="I1172" s="2">
        <v>2017</v>
      </c>
      <c r="J1172" s="2">
        <v>150</v>
      </c>
      <c r="K1172" s="2">
        <v>100</v>
      </c>
      <c r="L1172" s="2">
        <v>0.7</v>
      </c>
      <c r="M1172" s="1">
        <v>0.26</v>
      </c>
      <c r="N1172" s="1">
        <v>3.9999999999999998E-6</v>
      </c>
      <c r="O1172" s="1">
        <v>8.9999999999999993E-3</v>
      </c>
      <c r="P1172" s="1">
        <v>3.9999999999999998E-7</v>
      </c>
      <c r="Q1172" s="1">
        <v>3.0439813191761502E-3</v>
      </c>
      <c r="R1172" s="1">
        <v>1.07638882612241E-4</v>
      </c>
    </row>
    <row r="1173" spans="1:18" s="5" customFormat="1" x14ac:dyDescent="0.25">
      <c r="A1173" s="2">
        <v>2017</v>
      </c>
      <c r="B1173" s="2">
        <v>2564</v>
      </c>
      <c r="C1173" s="3" t="s">
        <v>7</v>
      </c>
      <c r="D1173" s="4">
        <v>42905</v>
      </c>
      <c r="E1173" s="2">
        <v>6849</v>
      </c>
      <c r="F1173" s="3" t="s">
        <v>5</v>
      </c>
      <c r="G1173" s="3" t="s">
        <v>1</v>
      </c>
      <c r="H1173" s="3" t="s">
        <v>4</v>
      </c>
      <c r="I1173" s="2">
        <v>1975</v>
      </c>
      <c r="J1173" s="2">
        <v>200</v>
      </c>
      <c r="K1173" s="2">
        <v>58</v>
      </c>
      <c r="L1173" s="2">
        <v>0.7</v>
      </c>
      <c r="M1173" s="1">
        <v>12.09</v>
      </c>
      <c r="N1173" s="1">
        <v>2.7999999999999998E-4</v>
      </c>
      <c r="O1173" s="1">
        <v>0.60499999999999998</v>
      </c>
      <c r="P1173" s="1">
        <v>4.3999999999999999E-5</v>
      </c>
      <c r="Q1173" s="1">
        <v>0.13177098740524201</v>
      </c>
      <c r="R1173" s="1">
        <v>9.1170988098022501E-3</v>
      </c>
    </row>
    <row r="1174" spans="1:18" s="5" customFormat="1" x14ac:dyDescent="0.25">
      <c r="A1174" s="2">
        <v>2017</v>
      </c>
      <c r="B1174" s="2">
        <v>2564</v>
      </c>
      <c r="C1174" s="3" t="s">
        <v>7</v>
      </c>
      <c r="D1174" s="4">
        <v>42905</v>
      </c>
      <c r="E1174" s="2">
        <v>6850</v>
      </c>
      <c r="F1174" s="3" t="s">
        <v>2</v>
      </c>
      <c r="G1174" s="3" t="s">
        <v>1</v>
      </c>
      <c r="H1174" s="3" t="s">
        <v>0</v>
      </c>
      <c r="I1174" s="2">
        <v>2016</v>
      </c>
      <c r="J1174" s="2">
        <v>200</v>
      </c>
      <c r="K1174" s="2">
        <v>65</v>
      </c>
      <c r="L1174" s="2">
        <v>0.7</v>
      </c>
      <c r="M1174" s="1">
        <v>2.74</v>
      </c>
      <c r="N1174" s="1">
        <v>3.6000000000000001E-5</v>
      </c>
      <c r="O1174" s="1">
        <v>8.9999999999999993E-3</v>
      </c>
      <c r="P1174" s="1">
        <v>8.9999999999999996E-7</v>
      </c>
      <c r="Q1174" s="1">
        <v>2.7845678646571202E-2</v>
      </c>
      <c r="R1174" s="1">
        <v>9.9305549727264102E-5</v>
      </c>
    </row>
    <row r="1175" spans="1:18" s="5" customFormat="1" x14ac:dyDescent="0.25">
      <c r="A1175" s="2">
        <v>2017</v>
      </c>
      <c r="B1175" s="2">
        <v>2565</v>
      </c>
      <c r="C1175" s="3" t="s">
        <v>7</v>
      </c>
      <c r="D1175" s="4">
        <v>43018</v>
      </c>
      <c r="E1175" s="2">
        <v>6847</v>
      </c>
      <c r="F1175" s="3" t="s">
        <v>5</v>
      </c>
      <c r="G1175" s="3" t="s">
        <v>1</v>
      </c>
      <c r="H1175" s="3" t="s">
        <v>4</v>
      </c>
      <c r="I1175" s="2">
        <v>1983</v>
      </c>
      <c r="J1175" s="2">
        <v>500</v>
      </c>
      <c r="K1175" s="2">
        <v>198</v>
      </c>
      <c r="L1175" s="2">
        <v>0.7</v>
      </c>
      <c r="M1175" s="1">
        <v>10.23</v>
      </c>
      <c r="N1175" s="1">
        <v>2.4000000000000001E-4</v>
      </c>
      <c r="O1175" s="1">
        <v>0.39600000000000002</v>
      </c>
      <c r="P1175" s="1">
        <v>2.8799999999999999E-5</v>
      </c>
      <c r="Q1175" s="1">
        <v>1.0014582757528701</v>
      </c>
      <c r="R1175" s="1">
        <v>5.6649998137727101E-2</v>
      </c>
    </row>
    <row r="1176" spans="1:18" s="5" customFormat="1" x14ac:dyDescent="0.25">
      <c r="A1176" s="2">
        <v>2017</v>
      </c>
      <c r="B1176" s="2">
        <v>2565</v>
      </c>
      <c r="C1176" s="3" t="s">
        <v>7</v>
      </c>
      <c r="D1176" s="4">
        <v>43018</v>
      </c>
      <c r="E1176" s="2">
        <v>6848</v>
      </c>
      <c r="F1176" s="3" t="s">
        <v>2</v>
      </c>
      <c r="G1176" s="3" t="s">
        <v>1</v>
      </c>
      <c r="H1176" s="3" t="s">
        <v>0</v>
      </c>
      <c r="I1176" s="2">
        <v>2017</v>
      </c>
      <c r="J1176" s="2">
        <v>500</v>
      </c>
      <c r="K1176" s="2">
        <v>175</v>
      </c>
      <c r="L1176" s="2">
        <v>0.7</v>
      </c>
      <c r="M1176" s="1">
        <v>0.26</v>
      </c>
      <c r="N1176" s="1">
        <v>3.5999999999999998E-6</v>
      </c>
      <c r="O1176" s="1">
        <v>8.9999999999999993E-3</v>
      </c>
      <c r="P1176" s="1">
        <v>2.9999999999999999E-7</v>
      </c>
      <c r="Q1176" s="1">
        <v>1.81616502645141E-2</v>
      </c>
      <c r="R1176" s="1">
        <v>6.5827542738614096E-4</v>
      </c>
    </row>
    <row r="1177" spans="1:18" s="5" customFormat="1" x14ac:dyDescent="0.25">
      <c r="A1177" s="2">
        <v>2016</v>
      </c>
      <c r="B1177" s="2">
        <v>2566</v>
      </c>
      <c r="C1177" s="3" t="s">
        <v>7</v>
      </c>
      <c r="D1177" s="4">
        <v>42986</v>
      </c>
      <c r="E1177" s="2">
        <v>6845</v>
      </c>
      <c r="F1177" s="3" t="s">
        <v>5</v>
      </c>
      <c r="G1177" s="3" t="s">
        <v>1</v>
      </c>
      <c r="H1177" s="3" t="s">
        <v>4</v>
      </c>
      <c r="I1177" s="2">
        <v>1980</v>
      </c>
      <c r="J1177" s="2">
        <v>400</v>
      </c>
      <c r="K1177" s="2">
        <v>110</v>
      </c>
      <c r="L1177" s="2">
        <v>0.7</v>
      </c>
      <c r="M1177" s="1">
        <v>12.09</v>
      </c>
      <c r="N1177" s="1">
        <v>2.7999999999999998E-4</v>
      </c>
      <c r="O1177" s="1">
        <v>0.60499999999999998</v>
      </c>
      <c r="P1177" s="1">
        <v>4.3999999999999999E-5</v>
      </c>
      <c r="Q1177" s="1">
        <v>0.52453703633148197</v>
      </c>
      <c r="R1177" s="1">
        <v>3.84660495152086E-2</v>
      </c>
    </row>
    <row r="1178" spans="1:18" s="5" customFormat="1" x14ac:dyDescent="0.25">
      <c r="A1178" s="2">
        <v>2016</v>
      </c>
      <c r="B1178" s="2">
        <v>2566</v>
      </c>
      <c r="C1178" s="3" t="s">
        <v>7</v>
      </c>
      <c r="D1178" s="4">
        <v>42986</v>
      </c>
      <c r="E1178" s="2">
        <v>6846</v>
      </c>
      <c r="F1178" s="3" t="s">
        <v>2</v>
      </c>
      <c r="G1178" s="3" t="s">
        <v>1</v>
      </c>
      <c r="H1178" s="3" t="s">
        <v>0</v>
      </c>
      <c r="I1178" s="2">
        <v>2016</v>
      </c>
      <c r="J1178" s="2">
        <v>400</v>
      </c>
      <c r="K1178" s="2">
        <v>125</v>
      </c>
      <c r="L1178" s="2">
        <v>0.7</v>
      </c>
      <c r="M1178" s="1">
        <v>2.3199999999999998</v>
      </c>
      <c r="N1178" s="1">
        <v>3.0000000000000001E-5</v>
      </c>
      <c r="O1178" s="1">
        <v>0.112</v>
      </c>
      <c r="P1178" s="1">
        <v>7.9999999999999996E-6</v>
      </c>
      <c r="Q1178" s="1">
        <v>9.1820983456632393E-2</v>
      </c>
      <c r="R1178" s="1">
        <v>4.9382716526561003E-3</v>
      </c>
    </row>
    <row r="1179" spans="1:18" s="5" customFormat="1" x14ac:dyDescent="0.25">
      <c r="A1179" s="2">
        <v>2016</v>
      </c>
      <c r="B1179" s="2">
        <v>2567</v>
      </c>
      <c r="C1179" s="3" t="s">
        <v>7</v>
      </c>
      <c r="D1179" s="4">
        <v>42872</v>
      </c>
      <c r="E1179" s="2">
        <v>6843</v>
      </c>
      <c r="F1179" s="3" t="s">
        <v>5</v>
      </c>
      <c r="G1179" s="3" t="s">
        <v>1</v>
      </c>
      <c r="H1179" s="3" t="s">
        <v>4</v>
      </c>
      <c r="I1179" s="2">
        <v>1970</v>
      </c>
      <c r="J1179" s="2">
        <v>100</v>
      </c>
      <c r="K1179" s="2">
        <v>75</v>
      </c>
      <c r="L1179" s="2">
        <v>0.7</v>
      </c>
      <c r="M1179" s="1">
        <v>12.09</v>
      </c>
      <c r="N1179" s="1">
        <v>2.7999999999999998E-4</v>
      </c>
      <c r="O1179" s="1">
        <v>0.60499999999999998</v>
      </c>
      <c r="P1179" s="1">
        <v>4.3999999999999999E-5</v>
      </c>
      <c r="Q1179" s="1">
        <v>7.8229166438183895E-2</v>
      </c>
      <c r="R1179" s="1">
        <v>4.7997685573006E-3</v>
      </c>
    </row>
    <row r="1180" spans="1:18" s="5" customFormat="1" x14ac:dyDescent="0.25">
      <c r="A1180" s="2">
        <v>2016</v>
      </c>
      <c r="B1180" s="2">
        <v>2567</v>
      </c>
      <c r="C1180" s="3" t="s">
        <v>7</v>
      </c>
      <c r="D1180" s="4">
        <v>42872</v>
      </c>
      <c r="E1180" s="2">
        <v>6844</v>
      </c>
      <c r="F1180" s="3" t="s">
        <v>2</v>
      </c>
      <c r="G1180" s="3" t="s">
        <v>1</v>
      </c>
      <c r="H1180" s="3" t="s">
        <v>0</v>
      </c>
      <c r="I1180" s="2">
        <v>2016</v>
      </c>
      <c r="J1180" s="2">
        <v>100</v>
      </c>
      <c r="K1180" s="2">
        <v>95</v>
      </c>
      <c r="L1180" s="2">
        <v>0.7</v>
      </c>
      <c r="M1180" s="1">
        <v>0.26</v>
      </c>
      <c r="N1180" s="1">
        <v>3.4999999999999999E-6</v>
      </c>
      <c r="O1180" s="1">
        <v>8.9999999999999993E-3</v>
      </c>
      <c r="P1180" s="1">
        <v>8.9999999999999996E-7</v>
      </c>
      <c r="Q1180" s="1">
        <v>1.91869202722377E-3</v>
      </c>
      <c r="R1180" s="1">
        <v>6.9270829222035701E-5</v>
      </c>
    </row>
    <row r="1181" spans="1:18" s="5" customFormat="1" x14ac:dyDescent="0.25">
      <c r="A1181" s="2">
        <v>2017</v>
      </c>
      <c r="B1181" s="2">
        <v>2568</v>
      </c>
      <c r="C1181" s="3" t="s">
        <v>7</v>
      </c>
      <c r="D1181" s="4">
        <v>42963</v>
      </c>
      <c r="E1181" s="2">
        <v>6841</v>
      </c>
      <c r="F1181" s="3" t="s">
        <v>5</v>
      </c>
      <c r="G1181" s="3" t="s">
        <v>20</v>
      </c>
      <c r="H1181" s="3" t="s">
        <v>4</v>
      </c>
      <c r="I1181" s="2">
        <v>1978</v>
      </c>
      <c r="J1181" s="2">
        <v>970</v>
      </c>
      <c r="K1181" s="2">
        <v>180</v>
      </c>
      <c r="L1181" s="2">
        <v>0.51</v>
      </c>
      <c r="M1181" s="1">
        <v>11.16</v>
      </c>
      <c r="N1181" s="1">
        <v>2.5999999999999998E-4</v>
      </c>
      <c r="O1181" s="1">
        <v>0.39600000000000002</v>
      </c>
      <c r="P1181" s="1">
        <v>2.8799999999999999E-5</v>
      </c>
      <c r="Q1181" s="1">
        <v>1.4016499596463201</v>
      </c>
      <c r="R1181" s="1">
        <v>7.2791568914139099E-2</v>
      </c>
    </row>
    <row r="1182" spans="1:18" s="5" customFormat="1" x14ac:dyDescent="0.25">
      <c r="A1182" s="2">
        <v>2017</v>
      </c>
      <c r="B1182" s="2">
        <v>2568</v>
      </c>
      <c r="C1182" s="3" t="s">
        <v>7</v>
      </c>
      <c r="D1182" s="4">
        <v>42963</v>
      </c>
      <c r="E1182" s="2">
        <v>6842</v>
      </c>
      <c r="F1182" s="3" t="s">
        <v>2</v>
      </c>
      <c r="G1182" s="3" t="s">
        <v>20</v>
      </c>
      <c r="H1182" s="3" t="s">
        <v>0</v>
      </c>
      <c r="I1182" s="2">
        <v>2016</v>
      </c>
      <c r="J1182" s="2">
        <v>970</v>
      </c>
      <c r="K1182" s="2">
        <v>174</v>
      </c>
      <c r="L1182" s="2">
        <v>0.51</v>
      </c>
      <c r="M1182" s="1">
        <v>0.26</v>
      </c>
      <c r="N1182" s="1">
        <v>3.9999999999999998E-6</v>
      </c>
      <c r="O1182" s="1">
        <v>8.9999999999999993E-3</v>
      </c>
      <c r="P1182" s="1">
        <v>3.9999999999999998E-7</v>
      </c>
      <c r="Q1182" s="1">
        <v>2.65102910550668E-2</v>
      </c>
      <c r="R1182" s="1">
        <v>1.03801927137697E-3</v>
      </c>
    </row>
    <row r="1183" spans="1:18" s="5" customFormat="1" x14ac:dyDescent="0.25">
      <c r="A1183" s="2">
        <v>2017</v>
      </c>
      <c r="B1183" s="2">
        <v>2569</v>
      </c>
      <c r="C1183" s="3" t="s">
        <v>7</v>
      </c>
      <c r="D1183" s="4">
        <v>42941</v>
      </c>
      <c r="E1183" s="2">
        <v>6839</v>
      </c>
      <c r="F1183" s="3" t="s">
        <v>5</v>
      </c>
      <c r="G1183" s="3" t="s">
        <v>1</v>
      </c>
      <c r="H1183" s="3" t="s">
        <v>8</v>
      </c>
      <c r="I1183" s="2">
        <v>2003</v>
      </c>
      <c r="J1183" s="2">
        <v>800</v>
      </c>
      <c r="K1183" s="2">
        <v>87</v>
      </c>
      <c r="L1183" s="2">
        <v>0.7</v>
      </c>
      <c r="M1183" s="1">
        <v>6.54</v>
      </c>
      <c r="N1183" s="1">
        <v>1.4999999999999999E-4</v>
      </c>
      <c r="O1183" s="1">
        <v>0.55200000000000005</v>
      </c>
      <c r="P1183" s="1">
        <v>4.0200000000000001E-5</v>
      </c>
      <c r="Q1183" s="1">
        <v>0.44788888380417302</v>
      </c>
      <c r="R1183" s="1">
        <v>5.55511097526738E-2</v>
      </c>
    </row>
    <row r="1184" spans="1:18" s="5" customFormat="1" x14ac:dyDescent="0.25">
      <c r="A1184" s="2">
        <v>2017</v>
      </c>
      <c r="B1184" s="2">
        <v>2569</v>
      </c>
      <c r="C1184" s="3" t="s">
        <v>7</v>
      </c>
      <c r="D1184" s="4">
        <v>42941</v>
      </c>
      <c r="E1184" s="2">
        <v>6840</v>
      </c>
      <c r="F1184" s="3" t="s">
        <v>2</v>
      </c>
      <c r="G1184" s="3" t="s">
        <v>1</v>
      </c>
      <c r="H1184" s="3" t="s">
        <v>0</v>
      </c>
      <c r="I1184" s="2">
        <v>2016</v>
      </c>
      <c r="J1184" s="2">
        <v>800</v>
      </c>
      <c r="K1184" s="2">
        <v>100</v>
      </c>
      <c r="L1184" s="2">
        <v>0.7</v>
      </c>
      <c r="M1184" s="1">
        <v>0.26</v>
      </c>
      <c r="N1184" s="1">
        <v>3.9999999999999998E-6</v>
      </c>
      <c r="O1184" s="1">
        <v>8.9999999999999993E-3</v>
      </c>
      <c r="P1184" s="1">
        <v>3.9999999999999998E-7</v>
      </c>
      <c r="Q1184" s="1">
        <v>1.7037036155716601E-2</v>
      </c>
      <c r="R1184" s="1">
        <v>6.5432095375004E-4</v>
      </c>
    </row>
    <row r="1185" spans="1:18" s="5" customFormat="1" x14ac:dyDescent="0.25">
      <c r="A1185" s="2">
        <v>2017</v>
      </c>
      <c r="B1185" s="2">
        <v>2570</v>
      </c>
      <c r="C1185" s="3" t="s">
        <v>7</v>
      </c>
      <c r="D1185" s="4">
        <v>42986</v>
      </c>
      <c r="E1185" s="2">
        <v>6837</v>
      </c>
      <c r="F1185" s="3" t="s">
        <v>5</v>
      </c>
      <c r="G1185" s="3" t="s">
        <v>1</v>
      </c>
      <c r="H1185" s="3" t="s">
        <v>6</v>
      </c>
      <c r="I1185" s="2">
        <v>2004</v>
      </c>
      <c r="J1185" s="2">
        <v>400</v>
      </c>
      <c r="K1185" s="2">
        <v>81</v>
      </c>
      <c r="L1185" s="2">
        <v>0.7</v>
      </c>
      <c r="M1185" s="1">
        <v>4.75</v>
      </c>
      <c r="N1185" s="1">
        <v>7.1000000000000005E-5</v>
      </c>
      <c r="O1185" s="1">
        <v>0.192</v>
      </c>
      <c r="P1185" s="1">
        <v>1.4100000000000001E-5</v>
      </c>
      <c r="Q1185" s="1">
        <v>0.131529998157527</v>
      </c>
      <c r="R1185" s="1">
        <v>7.3379999246745596E-3</v>
      </c>
    </row>
    <row r="1186" spans="1:18" s="5" customFormat="1" x14ac:dyDescent="0.25">
      <c r="A1186" s="2">
        <v>2017</v>
      </c>
      <c r="B1186" s="2">
        <v>2570</v>
      </c>
      <c r="C1186" s="3" t="s">
        <v>7</v>
      </c>
      <c r="D1186" s="4">
        <v>42986</v>
      </c>
      <c r="E1186" s="2">
        <v>6838</v>
      </c>
      <c r="F1186" s="3" t="s">
        <v>2</v>
      </c>
      <c r="G1186" s="3" t="s">
        <v>1</v>
      </c>
      <c r="H1186" s="3" t="s">
        <v>13</v>
      </c>
      <c r="I1186" s="2">
        <v>2015</v>
      </c>
      <c r="J1186" s="2">
        <v>400</v>
      </c>
      <c r="K1186" s="2">
        <v>101</v>
      </c>
      <c r="L1186" s="2">
        <v>0.7</v>
      </c>
      <c r="M1186" s="1">
        <v>2.3199999999999998</v>
      </c>
      <c r="N1186" s="1">
        <v>3.0000000000000001E-5</v>
      </c>
      <c r="O1186" s="1">
        <v>0.112</v>
      </c>
      <c r="P1186" s="1">
        <v>7.9999999999999996E-6</v>
      </c>
      <c r="Q1186" s="1">
        <v>7.4191354632959006E-2</v>
      </c>
      <c r="R1186" s="1">
        <v>3.9901234953461304E-3</v>
      </c>
    </row>
    <row r="1187" spans="1:18" s="5" customFormat="1" x14ac:dyDescent="0.25">
      <c r="A1187" s="2">
        <v>2015</v>
      </c>
      <c r="B1187" s="2">
        <v>2571</v>
      </c>
      <c r="C1187" s="3" t="s">
        <v>7</v>
      </c>
      <c r="D1187" s="4">
        <v>43074</v>
      </c>
      <c r="E1187" s="2">
        <v>6836</v>
      </c>
      <c r="F1187" s="3" t="s">
        <v>5</v>
      </c>
      <c r="G1187" s="3" t="s">
        <v>1</v>
      </c>
      <c r="H1187" s="3" t="s">
        <v>8</v>
      </c>
      <c r="I1187" s="2">
        <v>1997</v>
      </c>
      <c r="J1187" s="2">
        <v>1500</v>
      </c>
      <c r="K1187" s="2">
        <v>225</v>
      </c>
      <c r="L1187" s="2">
        <v>0.7</v>
      </c>
      <c r="M1187" s="1">
        <v>5.93</v>
      </c>
      <c r="N1187" s="1">
        <v>1.3999999999999999E-4</v>
      </c>
      <c r="O1187" s="1">
        <v>0.12</v>
      </c>
      <c r="P1187" s="1">
        <v>6.3999999999999997E-6</v>
      </c>
      <c r="Q1187" s="1">
        <v>1.9817707665656801</v>
      </c>
      <c r="R1187" s="1">
        <v>5.1249998662447699E-2</v>
      </c>
    </row>
    <row r="1188" spans="1:18" s="5" customFormat="1" x14ac:dyDescent="0.25">
      <c r="A1188" s="2">
        <v>2015</v>
      </c>
      <c r="B1188" s="2">
        <v>2571</v>
      </c>
      <c r="C1188" s="3" t="s">
        <v>7</v>
      </c>
      <c r="D1188" s="4">
        <v>43074</v>
      </c>
      <c r="E1188" s="2">
        <v>6940</v>
      </c>
      <c r="F1188" s="3" t="s">
        <v>2</v>
      </c>
      <c r="G1188" s="3" t="s">
        <v>1</v>
      </c>
      <c r="H1188" s="3" t="s">
        <v>0</v>
      </c>
      <c r="I1188" s="2">
        <v>2015</v>
      </c>
      <c r="J1188" s="2">
        <v>1500</v>
      </c>
      <c r="K1188" s="2">
        <v>281</v>
      </c>
      <c r="L1188" s="2">
        <v>0.7</v>
      </c>
      <c r="M1188" s="1">
        <v>0.26</v>
      </c>
      <c r="N1188" s="1">
        <v>3.5999999999999998E-6</v>
      </c>
      <c r="O1188" s="1">
        <v>8.9999999999999993E-3</v>
      </c>
      <c r="P1188" s="1">
        <v>2.9999999999999999E-7</v>
      </c>
      <c r="Q1188" s="1">
        <v>9.3341430249923196E-2</v>
      </c>
      <c r="R1188" s="1">
        <v>3.6588540042356201E-3</v>
      </c>
    </row>
    <row r="1189" spans="1:18" s="5" customFormat="1" x14ac:dyDescent="0.25">
      <c r="A1189" s="2">
        <v>2017</v>
      </c>
      <c r="B1189" s="2">
        <v>2572</v>
      </c>
      <c r="C1189" s="3" t="s">
        <v>7</v>
      </c>
      <c r="D1189" s="4">
        <v>42989</v>
      </c>
      <c r="E1189" s="2">
        <v>6834</v>
      </c>
      <c r="F1189" s="3" t="s">
        <v>5</v>
      </c>
      <c r="G1189" s="3" t="s">
        <v>1</v>
      </c>
      <c r="H1189" s="3" t="s">
        <v>4</v>
      </c>
      <c r="I1189" s="2">
        <v>1982</v>
      </c>
      <c r="J1189" s="2">
        <v>400</v>
      </c>
      <c r="K1189" s="2">
        <v>82</v>
      </c>
      <c r="L1189" s="2">
        <v>0.7</v>
      </c>
      <c r="M1189" s="1">
        <v>12.09</v>
      </c>
      <c r="N1189" s="1">
        <v>2.7999999999999998E-4</v>
      </c>
      <c r="O1189" s="1">
        <v>0.60499999999999998</v>
      </c>
      <c r="P1189" s="1">
        <v>4.3999999999999999E-5</v>
      </c>
      <c r="Q1189" s="1">
        <v>0.39101851799255899</v>
      </c>
      <c r="R1189" s="1">
        <v>2.8674691456791902E-2</v>
      </c>
    </row>
    <row r="1190" spans="1:18" s="5" customFormat="1" x14ac:dyDescent="0.25">
      <c r="A1190" s="2">
        <v>2017</v>
      </c>
      <c r="B1190" s="2">
        <v>2572</v>
      </c>
      <c r="C1190" s="3" t="s">
        <v>7</v>
      </c>
      <c r="D1190" s="4">
        <v>42989</v>
      </c>
      <c r="E1190" s="2">
        <v>6835</v>
      </c>
      <c r="F1190" s="3" t="s">
        <v>2</v>
      </c>
      <c r="G1190" s="3" t="s">
        <v>1</v>
      </c>
      <c r="H1190" s="3" t="s">
        <v>13</v>
      </c>
      <c r="I1190" s="2">
        <v>2015</v>
      </c>
      <c r="J1190" s="2">
        <v>400</v>
      </c>
      <c r="K1190" s="2">
        <v>101</v>
      </c>
      <c r="L1190" s="2">
        <v>0.7</v>
      </c>
      <c r="M1190" s="1">
        <v>2.3199999999999998</v>
      </c>
      <c r="N1190" s="1">
        <v>3.0000000000000001E-5</v>
      </c>
      <c r="O1190" s="1">
        <v>0.112</v>
      </c>
      <c r="P1190" s="1">
        <v>7.9999999999999996E-6</v>
      </c>
      <c r="Q1190" s="1">
        <v>7.4191354632959006E-2</v>
      </c>
      <c r="R1190" s="1">
        <v>3.9901234953461304E-3</v>
      </c>
    </row>
    <row r="1191" spans="1:18" s="5" customFormat="1" x14ac:dyDescent="0.25">
      <c r="A1191" s="2">
        <v>2017</v>
      </c>
      <c r="B1191" s="2">
        <v>2573</v>
      </c>
      <c r="C1191" s="3" t="s">
        <v>7</v>
      </c>
      <c r="D1191" s="4">
        <v>43018</v>
      </c>
      <c r="E1191" s="2">
        <v>6832</v>
      </c>
      <c r="F1191" s="3" t="s">
        <v>5</v>
      </c>
      <c r="G1191" s="3" t="s">
        <v>1</v>
      </c>
      <c r="H1191" s="3" t="s">
        <v>8</v>
      </c>
      <c r="I1191" s="2">
        <v>2002</v>
      </c>
      <c r="J1191" s="2">
        <v>1500</v>
      </c>
      <c r="K1191" s="2">
        <v>175</v>
      </c>
      <c r="L1191" s="2">
        <v>0.7</v>
      </c>
      <c r="M1191" s="1">
        <v>5.93</v>
      </c>
      <c r="N1191" s="1">
        <v>1.3999999999999999E-4</v>
      </c>
      <c r="O1191" s="1">
        <v>0.12</v>
      </c>
      <c r="P1191" s="1">
        <v>6.3999999999999997E-6</v>
      </c>
      <c r="Q1191" s="1">
        <v>1.54137726288442</v>
      </c>
      <c r="R1191" s="1">
        <v>3.9861110070792703E-2</v>
      </c>
    </row>
    <row r="1192" spans="1:18" s="5" customFormat="1" x14ac:dyDescent="0.25">
      <c r="A1192" s="2">
        <v>2017</v>
      </c>
      <c r="B1192" s="2">
        <v>2573</v>
      </c>
      <c r="C1192" s="3" t="s">
        <v>7</v>
      </c>
      <c r="D1192" s="4">
        <v>43018</v>
      </c>
      <c r="E1192" s="2">
        <v>6833</v>
      </c>
      <c r="F1192" s="3" t="s">
        <v>2</v>
      </c>
      <c r="G1192" s="3" t="s">
        <v>1</v>
      </c>
      <c r="H1192" s="3" t="s">
        <v>0</v>
      </c>
      <c r="I1192" s="2">
        <v>2017</v>
      </c>
      <c r="J1192" s="2">
        <v>1500</v>
      </c>
      <c r="K1192" s="2">
        <v>210</v>
      </c>
      <c r="L1192" s="2">
        <v>0.7</v>
      </c>
      <c r="M1192" s="1">
        <v>0.26</v>
      </c>
      <c r="N1192" s="1">
        <v>3.5999999999999998E-6</v>
      </c>
      <c r="O1192" s="1">
        <v>8.9999999999999993E-3</v>
      </c>
      <c r="P1192" s="1">
        <v>2.9999999999999999E-7</v>
      </c>
      <c r="Q1192" s="1">
        <v>6.9756940756170394E-2</v>
      </c>
      <c r="R1192" s="1">
        <v>2.73437487861025E-3</v>
      </c>
    </row>
    <row r="1193" spans="1:18" s="5" customFormat="1" x14ac:dyDescent="0.25">
      <c r="A1193" s="2">
        <v>2017</v>
      </c>
      <c r="B1193" s="2">
        <v>2574</v>
      </c>
      <c r="C1193" s="3" t="s">
        <v>7</v>
      </c>
      <c r="D1193" s="4">
        <v>43038</v>
      </c>
      <c r="E1193" s="2">
        <v>6830</v>
      </c>
      <c r="F1193" s="3" t="s">
        <v>5</v>
      </c>
      <c r="G1193" s="3" t="s">
        <v>1</v>
      </c>
      <c r="H1193" s="3" t="s">
        <v>4</v>
      </c>
      <c r="I1193" s="2">
        <v>1995</v>
      </c>
      <c r="J1193" s="2">
        <v>600</v>
      </c>
      <c r="K1193" s="2">
        <v>30</v>
      </c>
      <c r="L1193" s="2">
        <v>0.7</v>
      </c>
      <c r="M1193" s="1">
        <v>6.42</v>
      </c>
      <c r="N1193" s="1">
        <v>9.7E-5</v>
      </c>
      <c r="O1193" s="1">
        <v>0.54700000000000004</v>
      </c>
      <c r="P1193" s="1">
        <v>4.2400000000000001E-5</v>
      </c>
      <c r="Q1193" s="1">
        <v>0.105333332008852</v>
      </c>
      <c r="R1193" s="1">
        <v>1.46638883590665E-2</v>
      </c>
    </row>
    <row r="1194" spans="1:18" s="5" customFormat="1" x14ac:dyDescent="0.25">
      <c r="A1194" s="2">
        <v>2017</v>
      </c>
      <c r="B1194" s="2">
        <v>2574</v>
      </c>
      <c r="C1194" s="3" t="s">
        <v>7</v>
      </c>
      <c r="D1194" s="4">
        <v>43038</v>
      </c>
      <c r="E1194" s="2">
        <v>6831</v>
      </c>
      <c r="F1194" s="3" t="s">
        <v>2</v>
      </c>
      <c r="G1194" s="3" t="s">
        <v>1</v>
      </c>
      <c r="H1194" s="3" t="s">
        <v>0</v>
      </c>
      <c r="I1194" s="2">
        <v>2017</v>
      </c>
      <c r="J1194" s="2">
        <v>600</v>
      </c>
      <c r="K1194" s="2">
        <v>37</v>
      </c>
      <c r="L1194" s="2">
        <v>0.7</v>
      </c>
      <c r="M1194" s="1">
        <v>2.75</v>
      </c>
      <c r="N1194" s="1">
        <v>5.7000000000000003E-5</v>
      </c>
      <c r="O1194" s="1">
        <v>8.9999999999999993E-3</v>
      </c>
      <c r="P1194" s="1">
        <v>9.9999999999999995E-7</v>
      </c>
      <c r="Q1194" s="1">
        <v>5.0035647352915297E-2</v>
      </c>
      <c r="R1194" s="1">
        <v>2.0555554528868501E-4</v>
      </c>
    </row>
    <row r="1195" spans="1:18" s="5" customFormat="1" x14ac:dyDescent="0.25">
      <c r="A1195" s="2">
        <v>2017</v>
      </c>
      <c r="B1195" s="2">
        <v>2575</v>
      </c>
      <c r="C1195" s="3" t="s">
        <v>7</v>
      </c>
      <c r="D1195" s="4">
        <v>42961</v>
      </c>
      <c r="E1195" s="2">
        <v>6828</v>
      </c>
      <c r="F1195" s="3" t="s">
        <v>5</v>
      </c>
      <c r="G1195" s="3" t="s">
        <v>18</v>
      </c>
      <c r="H1195" s="3" t="s">
        <v>8</v>
      </c>
      <c r="I1195" s="2">
        <v>2002</v>
      </c>
      <c r="J1195" s="2">
        <v>500</v>
      </c>
      <c r="K1195" s="2">
        <v>73</v>
      </c>
      <c r="L1195" s="2">
        <v>0.2</v>
      </c>
      <c r="M1195" s="1">
        <v>6.54</v>
      </c>
      <c r="N1195" s="1">
        <v>1.4999999999999999E-4</v>
      </c>
      <c r="O1195" s="1">
        <v>0.55200000000000005</v>
      </c>
      <c r="P1195" s="1">
        <v>4.0200000000000001E-5</v>
      </c>
      <c r="Q1195" s="1">
        <v>6.4695768426149894E-2</v>
      </c>
      <c r="R1195" s="1">
        <v>7.6765873459374301E-3</v>
      </c>
    </row>
    <row r="1196" spans="1:18" s="5" customFormat="1" x14ac:dyDescent="0.25">
      <c r="A1196" s="2">
        <v>2017</v>
      </c>
      <c r="B1196" s="2">
        <v>2575</v>
      </c>
      <c r="C1196" s="3" t="s">
        <v>7</v>
      </c>
      <c r="D1196" s="4">
        <v>42961</v>
      </c>
      <c r="E1196" s="2">
        <v>6829</v>
      </c>
      <c r="F1196" s="3" t="s">
        <v>2</v>
      </c>
      <c r="G1196" s="3" t="s">
        <v>18</v>
      </c>
      <c r="H1196" s="3" t="s">
        <v>0</v>
      </c>
      <c r="I1196" s="2">
        <v>2016</v>
      </c>
      <c r="J1196" s="2">
        <v>500</v>
      </c>
      <c r="K1196" s="2">
        <v>74</v>
      </c>
      <c r="L1196" s="2">
        <v>0.2</v>
      </c>
      <c r="M1196" s="1">
        <v>2.74</v>
      </c>
      <c r="N1196" s="1">
        <v>3.6000000000000001E-5</v>
      </c>
      <c r="O1196" s="1">
        <v>8.9999999999999993E-3</v>
      </c>
      <c r="P1196" s="1">
        <v>8.9999999999999996E-7</v>
      </c>
      <c r="Q1196" s="1">
        <v>2.3084215615287701E-2</v>
      </c>
      <c r="R1196" s="1">
        <v>9.1765870713028804E-5</v>
      </c>
    </row>
    <row r="1197" spans="1:18" s="5" customFormat="1" x14ac:dyDescent="0.25">
      <c r="A1197" s="2">
        <v>2017</v>
      </c>
      <c r="B1197" s="2">
        <v>2576</v>
      </c>
      <c r="C1197" s="3" t="s">
        <v>7</v>
      </c>
      <c r="D1197" s="4">
        <v>42948</v>
      </c>
      <c r="E1197" s="2">
        <v>6826</v>
      </c>
      <c r="F1197" s="3" t="s">
        <v>5</v>
      </c>
      <c r="G1197" s="3" t="s">
        <v>1</v>
      </c>
      <c r="H1197" s="3" t="s">
        <v>4</v>
      </c>
      <c r="I1197" s="2">
        <v>1978</v>
      </c>
      <c r="J1197" s="2">
        <v>1000</v>
      </c>
      <c r="K1197" s="2">
        <v>150</v>
      </c>
      <c r="L1197" s="2">
        <v>0.7</v>
      </c>
      <c r="M1197" s="1">
        <v>11.16</v>
      </c>
      <c r="N1197" s="1">
        <v>2.5999999999999998E-4</v>
      </c>
      <c r="O1197" s="1">
        <v>0.39600000000000002</v>
      </c>
      <c r="P1197" s="1">
        <v>2.8799999999999999E-5</v>
      </c>
      <c r="Q1197" s="1">
        <v>1.65277773295357</v>
      </c>
      <c r="R1197" s="1">
        <v>8.5833330511707703E-2</v>
      </c>
    </row>
    <row r="1198" spans="1:18" s="5" customFormat="1" x14ac:dyDescent="0.25">
      <c r="A1198" s="2">
        <v>2017</v>
      </c>
      <c r="B1198" s="2">
        <v>2576</v>
      </c>
      <c r="C1198" s="3" t="s">
        <v>7</v>
      </c>
      <c r="D1198" s="4">
        <v>42948</v>
      </c>
      <c r="E1198" s="2">
        <v>6827</v>
      </c>
      <c r="F1198" s="3" t="s">
        <v>2</v>
      </c>
      <c r="G1198" s="3" t="s">
        <v>1</v>
      </c>
      <c r="H1198" s="3" t="s">
        <v>0</v>
      </c>
      <c r="I1198" s="2">
        <v>2017</v>
      </c>
      <c r="J1198" s="2">
        <v>1000</v>
      </c>
      <c r="K1198" s="2">
        <v>133</v>
      </c>
      <c r="L1198" s="2">
        <v>0.7</v>
      </c>
      <c r="M1198" s="1">
        <v>0.26</v>
      </c>
      <c r="N1198" s="1">
        <v>3.9999999999999998E-6</v>
      </c>
      <c r="O1198" s="1">
        <v>8.9999999999999993E-3</v>
      </c>
      <c r="P1198" s="1">
        <v>3.9999999999999998E-7</v>
      </c>
      <c r="Q1198" s="1">
        <v>2.8734566428012299E-2</v>
      </c>
      <c r="R1198" s="1">
        <v>1.12885796810613E-3</v>
      </c>
    </row>
    <row r="1199" spans="1:18" s="5" customFormat="1" x14ac:dyDescent="0.25">
      <c r="A1199" s="2">
        <v>2017</v>
      </c>
      <c r="B1199" s="2">
        <v>2577</v>
      </c>
      <c r="C1199" s="3" t="s">
        <v>7</v>
      </c>
      <c r="D1199" s="4">
        <v>42930</v>
      </c>
      <c r="E1199" s="2">
        <v>6824</v>
      </c>
      <c r="F1199" s="3" t="s">
        <v>5</v>
      </c>
      <c r="G1199" s="3" t="s">
        <v>1</v>
      </c>
      <c r="H1199" s="3" t="s">
        <v>4</v>
      </c>
      <c r="I1199" s="2">
        <v>1990</v>
      </c>
      <c r="J1199" s="2">
        <v>500</v>
      </c>
      <c r="K1199" s="2">
        <v>81</v>
      </c>
      <c r="L1199" s="2">
        <v>0.7</v>
      </c>
      <c r="M1199" s="1">
        <v>8.17</v>
      </c>
      <c r="N1199" s="1">
        <v>1.9000000000000001E-4</v>
      </c>
      <c r="O1199" s="1">
        <v>0.47899999999999998</v>
      </c>
      <c r="P1199" s="1">
        <v>3.6100000000000003E-5</v>
      </c>
      <c r="Q1199" s="1">
        <v>0.32656249911565899</v>
      </c>
      <c r="R1199" s="1">
        <v>2.85062489804047E-2</v>
      </c>
    </row>
    <row r="1200" spans="1:18" s="5" customFormat="1" x14ac:dyDescent="0.25">
      <c r="A1200" s="2">
        <v>2017</v>
      </c>
      <c r="B1200" s="2">
        <v>2577</v>
      </c>
      <c r="C1200" s="3" t="s">
        <v>7</v>
      </c>
      <c r="D1200" s="4">
        <v>42930</v>
      </c>
      <c r="E1200" s="2">
        <v>6825</v>
      </c>
      <c r="F1200" s="3" t="s">
        <v>2</v>
      </c>
      <c r="G1200" s="3" t="s">
        <v>1</v>
      </c>
      <c r="H1200" s="3" t="s">
        <v>0</v>
      </c>
      <c r="I1200" s="2">
        <v>2016</v>
      </c>
      <c r="J1200" s="2">
        <v>500</v>
      </c>
      <c r="K1200" s="2">
        <v>98</v>
      </c>
      <c r="L1200" s="2">
        <v>0.7</v>
      </c>
      <c r="M1200" s="1">
        <v>2.74</v>
      </c>
      <c r="N1200" s="1">
        <v>3.6000000000000001E-5</v>
      </c>
      <c r="O1200" s="1">
        <v>0.112</v>
      </c>
      <c r="P1200" s="1">
        <v>7.9999999999999996E-6</v>
      </c>
      <c r="Q1200" s="1">
        <v>0.10699845544888099</v>
      </c>
      <c r="R1200" s="1">
        <v>4.9907407845468802E-3</v>
      </c>
    </row>
    <row r="1201" spans="1:18" s="5" customFormat="1" x14ac:dyDescent="0.25">
      <c r="A1201" s="2">
        <v>2017</v>
      </c>
      <c r="B1201" s="2">
        <v>2578</v>
      </c>
      <c r="C1201" s="3" t="s">
        <v>7</v>
      </c>
      <c r="D1201" s="4">
        <v>43035</v>
      </c>
      <c r="E1201" s="2">
        <v>6822</v>
      </c>
      <c r="F1201" s="3" t="s">
        <v>5</v>
      </c>
      <c r="G1201" s="3" t="s">
        <v>1</v>
      </c>
      <c r="H1201" s="3" t="s">
        <v>6</v>
      </c>
      <c r="I1201" s="2">
        <v>2005</v>
      </c>
      <c r="J1201" s="2">
        <v>800</v>
      </c>
      <c r="K1201" s="2">
        <v>40</v>
      </c>
      <c r="L1201" s="2">
        <v>0.7</v>
      </c>
      <c r="M1201" s="1">
        <v>4.63</v>
      </c>
      <c r="N1201" s="1">
        <v>9.2999999999999997E-5</v>
      </c>
      <c r="O1201" s="1">
        <v>0.28000000000000003</v>
      </c>
      <c r="P1201" s="1">
        <v>2.1800000000000001E-5</v>
      </c>
      <c r="Q1201" s="1">
        <v>0.14187654432461899</v>
      </c>
      <c r="R1201" s="1">
        <v>1.3372839446512E-2</v>
      </c>
    </row>
    <row r="1202" spans="1:18" s="5" customFormat="1" x14ac:dyDescent="0.25">
      <c r="A1202" s="2">
        <v>2017</v>
      </c>
      <c r="B1202" s="2">
        <v>2578</v>
      </c>
      <c r="C1202" s="3" t="s">
        <v>7</v>
      </c>
      <c r="D1202" s="4">
        <v>43035</v>
      </c>
      <c r="E1202" s="2">
        <v>6823</v>
      </c>
      <c r="F1202" s="3" t="s">
        <v>2</v>
      </c>
      <c r="G1202" s="3" t="s">
        <v>1</v>
      </c>
      <c r="H1202" s="3" t="s">
        <v>0</v>
      </c>
      <c r="I1202" s="2">
        <v>2017</v>
      </c>
      <c r="J1202" s="2">
        <v>800</v>
      </c>
      <c r="K1202" s="2">
        <v>48</v>
      </c>
      <c r="L1202" s="2">
        <v>0.7</v>
      </c>
      <c r="M1202" s="1">
        <v>2.75</v>
      </c>
      <c r="N1202" s="1">
        <v>5.7000000000000003E-5</v>
      </c>
      <c r="O1202" s="1">
        <v>8.9999999999999993E-3</v>
      </c>
      <c r="P1202" s="1">
        <v>9.9999999999999995E-7</v>
      </c>
      <c r="Q1202" s="1">
        <v>8.8237035665527097E-2</v>
      </c>
      <c r="R1202" s="1">
        <v>3.8518516684687699E-4</v>
      </c>
    </row>
    <row r="1203" spans="1:18" s="5" customFormat="1" x14ac:dyDescent="0.25">
      <c r="A1203" s="2">
        <v>2016</v>
      </c>
      <c r="B1203" s="2">
        <v>2580</v>
      </c>
      <c r="C1203" s="3" t="s">
        <v>10</v>
      </c>
      <c r="D1203" s="4">
        <v>42927</v>
      </c>
      <c r="E1203" s="2">
        <v>6863</v>
      </c>
      <c r="F1203" s="3" t="s">
        <v>5</v>
      </c>
      <c r="G1203" s="3" t="s">
        <v>20</v>
      </c>
      <c r="H1203" s="3" t="s">
        <v>4</v>
      </c>
      <c r="I1203" s="2">
        <v>1973</v>
      </c>
      <c r="J1203" s="2">
        <v>600</v>
      </c>
      <c r="K1203" s="2">
        <v>165</v>
      </c>
      <c r="L1203" s="2">
        <v>0.51</v>
      </c>
      <c r="M1203" s="1">
        <v>11.16</v>
      </c>
      <c r="N1203" s="1">
        <v>2.5999999999999998E-4</v>
      </c>
      <c r="O1203" s="1">
        <v>0.39600000000000002</v>
      </c>
      <c r="P1203" s="1">
        <v>2.8799999999999999E-5</v>
      </c>
      <c r="Q1203" s="1">
        <v>0.79474997711904505</v>
      </c>
      <c r="R1203" s="1">
        <v>4.1273570002862303E-2</v>
      </c>
    </row>
    <row r="1204" spans="1:18" s="5" customFormat="1" x14ac:dyDescent="0.25">
      <c r="A1204" s="2">
        <v>2016</v>
      </c>
      <c r="B1204" s="2">
        <v>2580</v>
      </c>
      <c r="C1204" s="3" t="s">
        <v>10</v>
      </c>
      <c r="D1204" s="4">
        <v>42927</v>
      </c>
      <c r="E1204" s="2">
        <v>6864</v>
      </c>
      <c r="F1204" s="3" t="s">
        <v>2</v>
      </c>
      <c r="G1204" s="3" t="s">
        <v>20</v>
      </c>
      <c r="H1204" s="3" t="s">
        <v>13</v>
      </c>
      <c r="I1204" s="2">
        <v>2016</v>
      </c>
      <c r="J1204" s="2">
        <v>600</v>
      </c>
      <c r="K1204" s="2">
        <v>160</v>
      </c>
      <c r="L1204" s="2">
        <v>0.51</v>
      </c>
      <c r="M1204" s="1">
        <v>2.3199999999999998</v>
      </c>
      <c r="N1204" s="1">
        <v>3.0000000000000001E-5</v>
      </c>
      <c r="O1204" s="1">
        <v>0.112</v>
      </c>
      <c r="P1204" s="1">
        <v>7.9999999999999996E-6</v>
      </c>
      <c r="Q1204" s="1">
        <v>0.130063485905899</v>
      </c>
      <c r="R1204" s="1">
        <v>7.3396825857360102E-3</v>
      </c>
    </row>
    <row r="1205" spans="1:18" s="5" customFormat="1" x14ac:dyDescent="0.25">
      <c r="A1205" s="2">
        <v>2016</v>
      </c>
      <c r="B1205" s="2">
        <v>2581</v>
      </c>
      <c r="C1205" s="3" t="s">
        <v>10</v>
      </c>
      <c r="D1205" s="4">
        <v>42927</v>
      </c>
      <c r="E1205" s="2">
        <v>6861</v>
      </c>
      <c r="F1205" s="3" t="s">
        <v>5</v>
      </c>
      <c r="G1205" s="3" t="s">
        <v>20</v>
      </c>
      <c r="H1205" s="3" t="s">
        <v>4</v>
      </c>
      <c r="I1205" s="2">
        <v>1967</v>
      </c>
      <c r="J1205" s="2">
        <v>600</v>
      </c>
      <c r="K1205" s="2">
        <v>165</v>
      </c>
      <c r="L1205" s="2">
        <v>0.51</v>
      </c>
      <c r="M1205" s="1">
        <v>13.02</v>
      </c>
      <c r="N1205" s="1">
        <v>2.9999999999999997E-4</v>
      </c>
      <c r="O1205" s="1">
        <v>0.55400000000000005</v>
      </c>
      <c r="P1205" s="1">
        <v>4.0299999999999997E-5</v>
      </c>
      <c r="Q1205" s="1">
        <v>0.92498216055362403</v>
      </c>
      <c r="R1205" s="1">
        <v>5.7747381837899299E-2</v>
      </c>
    </row>
    <row r="1206" spans="1:18" s="5" customFormat="1" x14ac:dyDescent="0.25">
      <c r="A1206" s="2">
        <v>2016</v>
      </c>
      <c r="B1206" s="2">
        <v>2581</v>
      </c>
      <c r="C1206" s="3" t="s">
        <v>10</v>
      </c>
      <c r="D1206" s="4">
        <v>42927</v>
      </c>
      <c r="E1206" s="2">
        <v>6862</v>
      </c>
      <c r="F1206" s="3" t="s">
        <v>2</v>
      </c>
      <c r="G1206" s="3" t="s">
        <v>20</v>
      </c>
      <c r="H1206" s="3" t="s">
        <v>13</v>
      </c>
      <c r="I1206" s="2">
        <v>2016</v>
      </c>
      <c r="J1206" s="2">
        <v>600</v>
      </c>
      <c r="K1206" s="2">
        <v>160</v>
      </c>
      <c r="L1206" s="2">
        <v>0.51</v>
      </c>
      <c r="M1206" s="1">
        <v>2.3199999999999998</v>
      </c>
      <c r="N1206" s="1">
        <v>3.0000000000000001E-5</v>
      </c>
      <c r="O1206" s="1">
        <v>0.112</v>
      </c>
      <c r="P1206" s="1">
        <v>7.9999999999999996E-6</v>
      </c>
      <c r="Q1206" s="1">
        <v>0.130063485905899</v>
      </c>
      <c r="R1206" s="1">
        <v>7.3396825857360102E-3</v>
      </c>
    </row>
    <row r="1207" spans="1:18" s="5" customFormat="1" x14ac:dyDescent="0.25">
      <c r="A1207" s="2">
        <v>2016</v>
      </c>
      <c r="B1207" s="2">
        <v>2582</v>
      </c>
      <c r="C1207" s="3" t="s">
        <v>10</v>
      </c>
      <c r="D1207" s="4">
        <v>43038</v>
      </c>
      <c r="E1207" s="2">
        <v>6857</v>
      </c>
      <c r="F1207" s="3" t="s">
        <v>5</v>
      </c>
      <c r="G1207" s="3" t="s">
        <v>1</v>
      </c>
      <c r="H1207" s="3" t="s">
        <v>4</v>
      </c>
      <c r="I1207" s="2">
        <v>1991</v>
      </c>
      <c r="J1207" s="2">
        <v>350</v>
      </c>
      <c r="K1207" s="2">
        <v>95</v>
      </c>
      <c r="L1207" s="2">
        <v>0.7</v>
      </c>
      <c r="M1207" s="1">
        <v>8.17</v>
      </c>
      <c r="N1207" s="1">
        <v>1.9000000000000001E-4</v>
      </c>
      <c r="O1207" s="1">
        <v>0.47899999999999998</v>
      </c>
      <c r="P1207" s="1">
        <v>3.6100000000000003E-5</v>
      </c>
      <c r="Q1207" s="1">
        <v>0.26079185873109501</v>
      </c>
      <c r="R1207" s="1">
        <v>2.2014013522971599E-2</v>
      </c>
    </row>
    <row r="1208" spans="1:18" s="5" customFormat="1" x14ac:dyDescent="0.25">
      <c r="A1208" s="2">
        <v>2016</v>
      </c>
      <c r="B1208" s="2">
        <v>2582</v>
      </c>
      <c r="C1208" s="3" t="s">
        <v>10</v>
      </c>
      <c r="D1208" s="4">
        <v>43038</v>
      </c>
      <c r="E1208" s="2">
        <v>6858</v>
      </c>
      <c r="F1208" s="3" t="s">
        <v>2</v>
      </c>
      <c r="G1208" s="3" t="s">
        <v>1</v>
      </c>
      <c r="H1208" s="3" t="s">
        <v>0</v>
      </c>
      <c r="I1208" s="2">
        <v>2016</v>
      </c>
      <c r="J1208" s="2">
        <v>350</v>
      </c>
      <c r="K1208" s="2">
        <v>100</v>
      </c>
      <c r="L1208" s="2">
        <v>0.7</v>
      </c>
      <c r="M1208" s="1">
        <v>0.26</v>
      </c>
      <c r="N1208" s="1">
        <v>3.9999999999999998E-6</v>
      </c>
      <c r="O1208" s="1">
        <v>8.9999999999999993E-3</v>
      </c>
      <c r="P1208" s="1">
        <v>3.9999999999999998E-7</v>
      </c>
      <c r="Q1208" s="1">
        <v>7.2106477673233201E-3</v>
      </c>
      <c r="R1208" s="1">
        <v>2.61959861839971E-4</v>
      </c>
    </row>
    <row r="1209" spans="1:18" s="5" customFormat="1" x14ac:dyDescent="0.25">
      <c r="A1209" s="2">
        <v>2016</v>
      </c>
      <c r="B1209" s="2">
        <v>2583</v>
      </c>
      <c r="C1209" s="3" t="s">
        <v>10</v>
      </c>
      <c r="D1209" s="4">
        <v>43033</v>
      </c>
      <c r="E1209" s="2">
        <v>6865</v>
      </c>
      <c r="F1209" s="3" t="s">
        <v>5</v>
      </c>
      <c r="G1209" s="3" t="s">
        <v>1</v>
      </c>
      <c r="H1209" s="3" t="s">
        <v>4</v>
      </c>
      <c r="I1209" s="2">
        <v>1979</v>
      </c>
      <c r="J1209" s="2">
        <v>350</v>
      </c>
      <c r="K1209" s="2">
        <v>216</v>
      </c>
      <c r="L1209" s="2">
        <v>0.7</v>
      </c>
      <c r="M1209" s="1">
        <v>11.16</v>
      </c>
      <c r="N1209" s="1">
        <v>2.5999999999999998E-4</v>
      </c>
      <c r="O1209" s="1">
        <v>0.39600000000000002</v>
      </c>
      <c r="P1209" s="1">
        <v>2.8799999999999999E-5</v>
      </c>
      <c r="Q1209" s="1">
        <v>0.83299997740859799</v>
      </c>
      <c r="R1209" s="1">
        <v>4.32599985779007E-2</v>
      </c>
    </row>
    <row r="1210" spans="1:18" s="5" customFormat="1" x14ac:dyDescent="0.25">
      <c r="A1210" s="2">
        <v>2016</v>
      </c>
      <c r="B1210" s="2">
        <v>2583</v>
      </c>
      <c r="C1210" s="3" t="s">
        <v>10</v>
      </c>
      <c r="D1210" s="4">
        <v>43033</v>
      </c>
      <c r="E1210" s="2">
        <v>6866</v>
      </c>
      <c r="F1210" s="3" t="s">
        <v>2</v>
      </c>
      <c r="G1210" s="3" t="s">
        <v>1</v>
      </c>
      <c r="H1210" s="3" t="s">
        <v>0</v>
      </c>
      <c r="I1210" s="2">
        <v>2017</v>
      </c>
      <c r="J1210" s="2">
        <v>350</v>
      </c>
      <c r="K1210" s="2">
        <v>215</v>
      </c>
      <c r="L1210" s="2">
        <v>0.7</v>
      </c>
      <c r="M1210" s="1">
        <v>0.26</v>
      </c>
      <c r="N1210" s="1">
        <v>3.5999999999999998E-6</v>
      </c>
      <c r="O1210" s="1">
        <v>8.9999999999999993E-3</v>
      </c>
      <c r="P1210" s="1">
        <v>2.9999999999999999E-7</v>
      </c>
      <c r="Q1210" s="1">
        <v>1.5462248401175001E-2</v>
      </c>
      <c r="R1210" s="1">
        <v>5.5305263120136001E-4</v>
      </c>
    </row>
    <row r="1211" spans="1:18" s="5" customFormat="1" x14ac:dyDescent="0.25">
      <c r="A1211" s="2">
        <v>2017</v>
      </c>
      <c r="B1211" s="2">
        <v>2584</v>
      </c>
      <c r="C1211" s="3" t="s">
        <v>10</v>
      </c>
      <c r="D1211" s="4">
        <v>43059</v>
      </c>
      <c r="E1211" s="2">
        <v>6855</v>
      </c>
      <c r="F1211" s="3" t="s">
        <v>5</v>
      </c>
      <c r="G1211" s="3" t="s">
        <v>1</v>
      </c>
      <c r="H1211" s="3" t="s">
        <v>4</v>
      </c>
      <c r="I1211" s="2">
        <v>1965</v>
      </c>
      <c r="J1211" s="2">
        <v>400</v>
      </c>
      <c r="K1211" s="2">
        <v>58</v>
      </c>
      <c r="L1211" s="2">
        <v>0.7</v>
      </c>
      <c r="M1211" s="1">
        <v>12.09</v>
      </c>
      <c r="N1211" s="1">
        <v>2.7999999999999998E-4</v>
      </c>
      <c r="O1211" s="1">
        <v>0.60499999999999998</v>
      </c>
      <c r="P1211" s="1">
        <v>4.3999999999999999E-5</v>
      </c>
      <c r="Q1211" s="1">
        <v>0.276574073702054</v>
      </c>
      <c r="R1211" s="1">
        <v>2.0282098835291799E-2</v>
      </c>
    </row>
    <row r="1212" spans="1:18" s="5" customFormat="1" x14ac:dyDescent="0.25">
      <c r="A1212" s="2">
        <v>2017</v>
      </c>
      <c r="B1212" s="2">
        <v>2584</v>
      </c>
      <c r="C1212" s="3" t="s">
        <v>10</v>
      </c>
      <c r="D1212" s="4">
        <v>43059</v>
      </c>
      <c r="E1212" s="2">
        <v>6856</v>
      </c>
      <c r="F1212" s="3" t="s">
        <v>2</v>
      </c>
      <c r="G1212" s="3" t="s">
        <v>1</v>
      </c>
      <c r="H1212" s="3" t="s">
        <v>0</v>
      </c>
      <c r="I1212" s="2">
        <v>2016</v>
      </c>
      <c r="J1212" s="2">
        <v>400</v>
      </c>
      <c r="K1212" s="2">
        <v>58</v>
      </c>
      <c r="L1212" s="2">
        <v>0.7</v>
      </c>
      <c r="M1212" s="1">
        <v>2.74</v>
      </c>
      <c r="N1212" s="1">
        <v>3.6000000000000001E-5</v>
      </c>
      <c r="O1212" s="1">
        <v>8.9999999999999993E-3</v>
      </c>
      <c r="P1212" s="1">
        <v>8.9999999999999996E-7</v>
      </c>
      <c r="Q1212" s="1">
        <v>5.0338270963991197E-2</v>
      </c>
      <c r="R1212" s="1">
        <v>1.9333332221000099E-4</v>
      </c>
    </row>
    <row r="1213" spans="1:18" s="5" customFormat="1" x14ac:dyDescent="0.25">
      <c r="A1213" s="2">
        <v>2016</v>
      </c>
      <c r="B1213" s="2">
        <v>2585</v>
      </c>
      <c r="C1213" s="3" t="s">
        <v>10</v>
      </c>
      <c r="D1213" s="4">
        <v>42942</v>
      </c>
      <c r="E1213" s="2">
        <v>6859</v>
      </c>
      <c r="F1213" s="3" t="s">
        <v>5</v>
      </c>
      <c r="G1213" s="3" t="s">
        <v>20</v>
      </c>
      <c r="H1213" s="3" t="s">
        <v>4</v>
      </c>
      <c r="I1213" s="2">
        <v>1971</v>
      </c>
      <c r="J1213" s="2">
        <v>600</v>
      </c>
      <c r="K1213" s="2">
        <v>165</v>
      </c>
      <c r="L1213" s="2">
        <v>0.51</v>
      </c>
      <c r="M1213" s="1">
        <v>11.16</v>
      </c>
      <c r="N1213" s="1">
        <v>2.5999999999999998E-4</v>
      </c>
      <c r="O1213" s="1">
        <v>0.39600000000000002</v>
      </c>
      <c r="P1213" s="1">
        <v>2.8799999999999999E-5</v>
      </c>
      <c r="Q1213" s="1">
        <v>0.79474997711904505</v>
      </c>
      <c r="R1213" s="1">
        <v>4.1273570002862303E-2</v>
      </c>
    </row>
    <row r="1214" spans="1:18" s="5" customFormat="1" x14ac:dyDescent="0.25">
      <c r="A1214" s="2">
        <v>2016</v>
      </c>
      <c r="B1214" s="2">
        <v>2585</v>
      </c>
      <c r="C1214" s="3" t="s">
        <v>10</v>
      </c>
      <c r="D1214" s="4">
        <v>42942</v>
      </c>
      <c r="E1214" s="2">
        <v>6860</v>
      </c>
      <c r="F1214" s="3" t="s">
        <v>2</v>
      </c>
      <c r="G1214" s="3" t="s">
        <v>20</v>
      </c>
      <c r="H1214" s="3" t="s">
        <v>13</v>
      </c>
      <c r="I1214" s="2">
        <v>2015</v>
      </c>
      <c r="J1214" s="2">
        <v>600</v>
      </c>
      <c r="K1214" s="2">
        <v>160</v>
      </c>
      <c r="L1214" s="2">
        <v>0.51</v>
      </c>
      <c r="M1214" s="1">
        <v>2.3199999999999998</v>
      </c>
      <c r="N1214" s="1">
        <v>3.0000000000000001E-5</v>
      </c>
      <c r="O1214" s="1">
        <v>0.112</v>
      </c>
      <c r="P1214" s="1">
        <v>7.9999999999999996E-6</v>
      </c>
      <c r="Q1214" s="1">
        <v>0.130063485905899</v>
      </c>
      <c r="R1214" s="1">
        <v>7.3396825857360102E-3</v>
      </c>
    </row>
    <row r="1215" spans="1:18" s="5" customFormat="1" x14ac:dyDescent="0.25">
      <c r="A1215" s="2">
        <v>2016</v>
      </c>
      <c r="B1215" s="2">
        <v>2586</v>
      </c>
      <c r="C1215" s="3" t="s">
        <v>9</v>
      </c>
      <c r="D1215" s="4">
        <v>43066</v>
      </c>
      <c r="E1215" s="2">
        <v>6951</v>
      </c>
      <c r="F1215" s="3" t="s">
        <v>5</v>
      </c>
      <c r="G1215" s="3" t="s">
        <v>1</v>
      </c>
      <c r="H1215" s="3" t="s">
        <v>4</v>
      </c>
      <c r="I1215" s="2">
        <v>1981</v>
      </c>
      <c r="J1215" s="2">
        <v>250</v>
      </c>
      <c r="K1215" s="2">
        <v>84</v>
      </c>
      <c r="L1215" s="2">
        <v>0.7</v>
      </c>
      <c r="M1215" s="1">
        <v>12.09</v>
      </c>
      <c r="N1215" s="1">
        <v>2.7999999999999998E-4</v>
      </c>
      <c r="O1215" s="1">
        <v>0.60499999999999998</v>
      </c>
      <c r="P1215" s="1">
        <v>4.3999999999999999E-5</v>
      </c>
      <c r="Q1215" s="1">
        <v>0.241273147723577</v>
      </c>
      <c r="R1215" s="1">
        <v>1.6932870446751701E-2</v>
      </c>
    </row>
    <row r="1216" spans="1:18" s="5" customFormat="1" x14ac:dyDescent="0.25">
      <c r="A1216" s="2">
        <v>2016</v>
      </c>
      <c r="B1216" s="2">
        <v>2586</v>
      </c>
      <c r="C1216" s="3" t="s">
        <v>9</v>
      </c>
      <c r="D1216" s="4">
        <v>43066</v>
      </c>
      <c r="E1216" s="2">
        <v>6952</v>
      </c>
      <c r="F1216" s="3" t="s">
        <v>2</v>
      </c>
      <c r="G1216" s="3" t="s">
        <v>1</v>
      </c>
      <c r="H1216" s="3" t="s">
        <v>0</v>
      </c>
      <c r="I1216" s="2">
        <v>2016</v>
      </c>
      <c r="J1216" s="2">
        <v>250</v>
      </c>
      <c r="K1216" s="2">
        <v>105</v>
      </c>
      <c r="L1216" s="2">
        <v>0.7</v>
      </c>
      <c r="M1216" s="1">
        <v>0.26</v>
      </c>
      <c r="N1216" s="1">
        <v>3.9999999999999998E-6</v>
      </c>
      <c r="O1216" s="1">
        <v>8.9999999999999993E-3</v>
      </c>
      <c r="P1216" s="1">
        <v>3.9999999999999998E-7</v>
      </c>
      <c r="Q1216" s="1">
        <v>5.3674765670253801E-3</v>
      </c>
      <c r="R1216" s="1">
        <v>1.9241897047569999E-4</v>
      </c>
    </row>
    <row r="1217" spans="1:18" s="5" customFormat="1" x14ac:dyDescent="0.25">
      <c r="A1217" s="2">
        <v>2017</v>
      </c>
      <c r="B1217" s="2">
        <v>2587</v>
      </c>
      <c r="C1217" s="3" t="s">
        <v>9</v>
      </c>
      <c r="D1217" s="4">
        <v>42944</v>
      </c>
      <c r="E1217" s="2">
        <v>6945</v>
      </c>
      <c r="F1217" s="3" t="s">
        <v>5</v>
      </c>
      <c r="G1217" s="3" t="s">
        <v>1</v>
      </c>
      <c r="H1217" s="3" t="s">
        <v>4</v>
      </c>
      <c r="I1217" s="2">
        <v>1994</v>
      </c>
      <c r="J1217" s="2">
        <v>650</v>
      </c>
      <c r="K1217" s="2">
        <v>100</v>
      </c>
      <c r="L1217" s="2">
        <v>0.7</v>
      </c>
      <c r="M1217" s="1">
        <v>8.17</v>
      </c>
      <c r="N1217" s="1">
        <v>1.9000000000000001E-4</v>
      </c>
      <c r="O1217" s="1">
        <v>0.47899999999999998</v>
      </c>
      <c r="P1217" s="1">
        <v>3.6100000000000003E-5</v>
      </c>
      <c r="Q1217" s="1">
        <v>0.52411265290167497</v>
      </c>
      <c r="R1217" s="1">
        <v>4.5750769968550702E-2</v>
      </c>
    </row>
    <row r="1218" spans="1:18" s="5" customFormat="1" x14ac:dyDescent="0.25">
      <c r="A1218" s="2">
        <v>2017</v>
      </c>
      <c r="B1218" s="2">
        <v>2587</v>
      </c>
      <c r="C1218" s="3" t="s">
        <v>9</v>
      </c>
      <c r="D1218" s="4">
        <v>42944</v>
      </c>
      <c r="E1218" s="2">
        <v>6946</v>
      </c>
      <c r="F1218" s="3" t="s">
        <v>2</v>
      </c>
      <c r="G1218" s="3" t="s">
        <v>1</v>
      </c>
      <c r="H1218" s="3" t="s">
        <v>0</v>
      </c>
      <c r="I1218" s="2">
        <v>2016</v>
      </c>
      <c r="J1218" s="2">
        <v>650</v>
      </c>
      <c r="K1218" s="2">
        <v>125</v>
      </c>
      <c r="L1218" s="2">
        <v>0.7</v>
      </c>
      <c r="M1218" s="1">
        <v>2.3199999999999998</v>
      </c>
      <c r="N1218" s="1">
        <v>3.0000000000000001E-5</v>
      </c>
      <c r="O1218" s="1">
        <v>0.112</v>
      </c>
      <c r="P1218" s="1">
        <v>7.9999999999999996E-6</v>
      </c>
      <c r="Q1218" s="1">
        <v>0.15156008181389599</v>
      </c>
      <c r="R1218" s="1">
        <v>8.6516204356524695E-3</v>
      </c>
    </row>
    <row r="1219" spans="1:18" s="5" customFormat="1" x14ac:dyDescent="0.25">
      <c r="A1219" s="2">
        <v>2017</v>
      </c>
      <c r="B1219" s="2">
        <v>2588</v>
      </c>
      <c r="C1219" s="3" t="s">
        <v>9</v>
      </c>
      <c r="D1219" s="4">
        <v>42962</v>
      </c>
      <c r="E1219" s="2">
        <v>6964</v>
      </c>
      <c r="F1219" s="3" t="s">
        <v>5</v>
      </c>
      <c r="G1219" s="3" t="s">
        <v>1</v>
      </c>
      <c r="H1219" s="3" t="s">
        <v>4</v>
      </c>
      <c r="I1219" s="2">
        <v>1991</v>
      </c>
      <c r="J1219" s="2">
        <v>800</v>
      </c>
      <c r="K1219" s="2">
        <v>91</v>
      </c>
      <c r="L1219" s="2">
        <v>0.7</v>
      </c>
      <c r="M1219" s="1">
        <v>8.17</v>
      </c>
      <c r="N1219" s="1">
        <v>1.9000000000000001E-4</v>
      </c>
      <c r="O1219" s="1">
        <v>0.47899999999999998</v>
      </c>
      <c r="P1219" s="1">
        <v>3.6100000000000003E-5</v>
      </c>
      <c r="Q1219" s="1">
        <v>0.58700617124987597</v>
      </c>
      <c r="R1219" s="1">
        <v>5.1240862364776797E-2</v>
      </c>
    </row>
    <row r="1220" spans="1:18" s="5" customFormat="1" x14ac:dyDescent="0.25">
      <c r="A1220" s="2">
        <v>2017</v>
      </c>
      <c r="B1220" s="2">
        <v>2588</v>
      </c>
      <c r="C1220" s="3" t="s">
        <v>9</v>
      </c>
      <c r="D1220" s="4">
        <v>42962</v>
      </c>
      <c r="E1220" s="2">
        <v>6965</v>
      </c>
      <c r="F1220" s="3" t="s">
        <v>2</v>
      </c>
      <c r="G1220" s="3" t="s">
        <v>1</v>
      </c>
      <c r="H1220" s="3" t="s">
        <v>0</v>
      </c>
      <c r="I1220" s="2">
        <v>2016</v>
      </c>
      <c r="J1220" s="2">
        <v>800</v>
      </c>
      <c r="K1220" s="2">
        <v>94</v>
      </c>
      <c r="L1220" s="2">
        <v>0.7</v>
      </c>
      <c r="M1220" s="1">
        <v>2.74</v>
      </c>
      <c r="N1220" s="1">
        <v>3.6000000000000001E-5</v>
      </c>
      <c r="O1220" s="1">
        <v>0.112</v>
      </c>
      <c r="P1220" s="1">
        <v>7.9999999999999996E-6</v>
      </c>
      <c r="Q1220" s="1">
        <v>0.16734320787561499</v>
      </c>
      <c r="R1220" s="1">
        <v>8.35555560916873E-3</v>
      </c>
    </row>
    <row r="1221" spans="1:18" s="5" customFormat="1" x14ac:dyDescent="0.25">
      <c r="A1221" s="2">
        <v>2017</v>
      </c>
      <c r="B1221" s="2">
        <v>2589</v>
      </c>
      <c r="C1221" s="3" t="s">
        <v>9</v>
      </c>
      <c r="D1221" s="4">
        <v>42949</v>
      </c>
      <c r="E1221" s="2">
        <v>6962</v>
      </c>
      <c r="F1221" s="3" t="s">
        <v>5</v>
      </c>
      <c r="G1221" s="3" t="s">
        <v>24</v>
      </c>
      <c r="H1221" s="3" t="s">
        <v>4</v>
      </c>
      <c r="I1221" s="2">
        <v>1990</v>
      </c>
      <c r="J1221" s="2">
        <v>1250</v>
      </c>
      <c r="K1221" s="2">
        <v>102</v>
      </c>
      <c r="L1221" s="2">
        <v>0.51</v>
      </c>
      <c r="M1221" s="1">
        <v>8.17</v>
      </c>
      <c r="N1221" s="1">
        <v>1.9000000000000001E-4</v>
      </c>
      <c r="O1221" s="1">
        <v>0.47899999999999998</v>
      </c>
      <c r="P1221" s="1">
        <v>3.6100000000000003E-5</v>
      </c>
      <c r="Q1221" s="1">
        <v>0.749020334022656</v>
      </c>
      <c r="R1221" s="1">
        <v>6.5383380488748394E-2</v>
      </c>
    </row>
    <row r="1222" spans="1:18" s="5" customFormat="1" x14ac:dyDescent="0.25">
      <c r="A1222" s="2">
        <v>2017</v>
      </c>
      <c r="B1222" s="2">
        <v>2589</v>
      </c>
      <c r="C1222" s="3" t="s">
        <v>9</v>
      </c>
      <c r="D1222" s="4">
        <v>42949</v>
      </c>
      <c r="E1222" s="2">
        <v>6963</v>
      </c>
      <c r="F1222" s="3" t="s">
        <v>2</v>
      </c>
      <c r="G1222" s="3" t="s">
        <v>24</v>
      </c>
      <c r="H1222" s="3" t="s">
        <v>13</v>
      </c>
      <c r="I1222" s="2">
        <v>2011</v>
      </c>
      <c r="J1222" s="2">
        <v>1250</v>
      </c>
      <c r="K1222" s="2">
        <v>108</v>
      </c>
      <c r="L1222" s="2">
        <v>0.51</v>
      </c>
      <c r="M1222" s="1">
        <v>2.3199999999999998</v>
      </c>
      <c r="N1222" s="1">
        <v>3.0000000000000001E-5</v>
      </c>
      <c r="O1222" s="1">
        <v>0.112</v>
      </c>
      <c r="P1222" s="1">
        <v>7.9999999999999996E-6</v>
      </c>
      <c r="Q1222" s="1">
        <v>0.190301330301303</v>
      </c>
      <c r="R1222" s="1">
        <v>1.22946428800255E-2</v>
      </c>
    </row>
    <row r="1223" spans="1:18" s="5" customFormat="1" x14ac:dyDescent="0.25">
      <c r="A1223" s="2">
        <v>2017</v>
      </c>
      <c r="B1223" s="2">
        <v>2590</v>
      </c>
      <c r="C1223" s="3" t="s">
        <v>9</v>
      </c>
      <c r="D1223" s="4">
        <v>42990</v>
      </c>
      <c r="E1223" s="2">
        <v>6960</v>
      </c>
      <c r="F1223" s="3" t="s">
        <v>5</v>
      </c>
      <c r="G1223" s="3" t="s">
        <v>1</v>
      </c>
      <c r="H1223" s="3" t="s">
        <v>4</v>
      </c>
      <c r="I1223" s="2">
        <v>1984</v>
      </c>
      <c r="J1223" s="2">
        <v>400</v>
      </c>
      <c r="K1223" s="2">
        <v>81</v>
      </c>
      <c r="L1223" s="2">
        <v>0.7</v>
      </c>
      <c r="M1223" s="1">
        <v>12.09</v>
      </c>
      <c r="N1223" s="1">
        <v>2.7999999999999998E-4</v>
      </c>
      <c r="O1223" s="1">
        <v>0.60499999999999998</v>
      </c>
      <c r="P1223" s="1">
        <v>4.3999999999999999E-5</v>
      </c>
      <c r="Q1223" s="1">
        <v>0.38624999948045502</v>
      </c>
      <c r="R1223" s="1">
        <v>2.83250000975627E-2</v>
      </c>
    </row>
    <row r="1224" spans="1:18" s="5" customFormat="1" x14ac:dyDescent="0.25">
      <c r="A1224" s="2">
        <v>2017</v>
      </c>
      <c r="B1224" s="2">
        <v>2590</v>
      </c>
      <c r="C1224" s="3" t="s">
        <v>9</v>
      </c>
      <c r="D1224" s="4">
        <v>42990</v>
      </c>
      <c r="E1224" s="2">
        <v>6961</v>
      </c>
      <c r="F1224" s="3" t="s">
        <v>2</v>
      </c>
      <c r="G1224" s="3" t="s">
        <v>1</v>
      </c>
      <c r="H1224" s="3" t="s">
        <v>0</v>
      </c>
      <c r="I1224" s="2">
        <v>2015</v>
      </c>
      <c r="J1224" s="2">
        <v>400</v>
      </c>
      <c r="K1224" s="2">
        <v>93</v>
      </c>
      <c r="L1224" s="2">
        <v>0.7</v>
      </c>
      <c r="M1224" s="1">
        <v>0.26</v>
      </c>
      <c r="N1224" s="1">
        <v>3.4999999999999999E-6</v>
      </c>
      <c r="O1224" s="1">
        <v>8.9999999999999993E-3</v>
      </c>
      <c r="P1224" s="1">
        <v>8.9999999999999996E-7</v>
      </c>
      <c r="Q1224" s="1">
        <v>7.6638884873897403E-3</v>
      </c>
      <c r="R1224" s="1">
        <v>3.0999998216431102E-4</v>
      </c>
    </row>
    <row r="1225" spans="1:18" s="5" customFormat="1" x14ac:dyDescent="0.25">
      <c r="A1225" s="2">
        <v>2017</v>
      </c>
      <c r="B1225" s="2">
        <v>2591</v>
      </c>
      <c r="C1225" s="3" t="s">
        <v>9</v>
      </c>
      <c r="D1225" s="4">
        <v>43028</v>
      </c>
      <c r="E1225" s="2">
        <v>6958</v>
      </c>
      <c r="F1225" s="3" t="s">
        <v>5</v>
      </c>
      <c r="G1225" s="3" t="s">
        <v>1</v>
      </c>
      <c r="H1225" s="3" t="s">
        <v>6</v>
      </c>
      <c r="I1225" s="2">
        <v>2007</v>
      </c>
      <c r="J1225" s="2">
        <v>400</v>
      </c>
      <c r="K1225" s="2">
        <v>95</v>
      </c>
      <c r="L1225" s="2">
        <v>0.7</v>
      </c>
      <c r="M1225" s="1">
        <v>4.75</v>
      </c>
      <c r="N1225" s="1">
        <v>7.1000000000000005E-5</v>
      </c>
      <c r="O1225" s="1">
        <v>0.192</v>
      </c>
      <c r="P1225" s="1">
        <v>1.4100000000000001E-5</v>
      </c>
      <c r="Q1225" s="1">
        <v>0.15176542990268899</v>
      </c>
      <c r="R1225" s="1">
        <v>8.1101851037417502E-3</v>
      </c>
    </row>
    <row r="1226" spans="1:18" s="5" customFormat="1" x14ac:dyDescent="0.25">
      <c r="A1226" s="2">
        <v>2017</v>
      </c>
      <c r="B1226" s="2">
        <v>2591</v>
      </c>
      <c r="C1226" s="3" t="s">
        <v>9</v>
      </c>
      <c r="D1226" s="4">
        <v>43028</v>
      </c>
      <c r="E1226" s="2">
        <v>6959</v>
      </c>
      <c r="F1226" s="3" t="s">
        <v>2</v>
      </c>
      <c r="G1226" s="3" t="s">
        <v>1</v>
      </c>
      <c r="H1226" s="3" t="s">
        <v>0</v>
      </c>
      <c r="I1226" s="2">
        <v>2017</v>
      </c>
      <c r="J1226" s="2">
        <v>400</v>
      </c>
      <c r="K1226" s="2">
        <v>106</v>
      </c>
      <c r="L1226" s="2">
        <v>0.7</v>
      </c>
      <c r="M1226" s="1">
        <v>2.3199999999999998</v>
      </c>
      <c r="N1226" s="1">
        <v>3.0000000000000001E-5</v>
      </c>
      <c r="O1226" s="1">
        <v>0.112</v>
      </c>
      <c r="P1226" s="1">
        <v>7.9999999999999996E-6</v>
      </c>
      <c r="Q1226" s="1">
        <v>7.7864193971224294E-2</v>
      </c>
      <c r="R1226" s="1">
        <v>4.18765436145238E-3</v>
      </c>
    </row>
    <row r="1227" spans="1:18" s="5" customFormat="1" x14ac:dyDescent="0.25">
      <c r="A1227" s="2">
        <v>2017</v>
      </c>
      <c r="B1227" s="2">
        <v>2592</v>
      </c>
      <c r="C1227" s="3" t="s">
        <v>9</v>
      </c>
      <c r="D1227" s="4">
        <v>43028</v>
      </c>
      <c r="E1227" s="2">
        <v>6957</v>
      </c>
      <c r="F1227" s="3" t="s">
        <v>5</v>
      </c>
      <c r="G1227" s="3" t="s">
        <v>1</v>
      </c>
      <c r="H1227" s="3" t="s">
        <v>6</v>
      </c>
      <c r="I1227" s="2">
        <v>2006</v>
      </c>
      <c r="J1227" s="2">
        <v>400</v>
      </c>
      <c r="K1227" s="2">
        <v>95</v>
      </c>
      <c r="L1227" s="2">
        <v>0.7</v>
      </c>
      <c r="M1227" s="1">
        <v>4.75</v>
      </c>
      <c r="N1227" s="1">
        <v>7.1000000000000005E-5</v>
      </c>
      <c r="O1227" s="1">
        <v>0.192</v>
      </c>
      <c r="P1227" s="1">
        <v>1.4100000000000001E-5</v>
      </c>
      <c r="Q1227" s="1">
        <v>0.15259814596378901</v>
      </c>
      <c r="R1227" s="1">
        <v>8.2755554718117203E-3</v>
      </c>
    </row>
    <row r="1228" spans="1:18" s="5" customFormat="1" x14ac:dyDescent="0.25">
      <c r="A1228" s="2">
        <v>2017</v>
      </c>
      <c r="B1228" s="2">
        <v>2592</v>
      </c>
      <c r="C1228" s="3" t="s">
        <v>9</v>
      </c>
      <c r="D1228" s="4">
        <v>43028</v>
      </c>
      <c r="E1228" s="2">
        <v>6966</v>
      </c>
      <c r="F1228" s="3" t="s">
        <v>2</v>
      </c>
      <c r="G1228" s="3" t="s">
        <v>1</v>
      </c>
      <c r="H1228" s="3" t="s">
        <v>0</v>
      </c>
      <c r="I1228" s="2">
        <v>2017</v>
      </c>
      <c r="J1228" s="2">
        <v>400</v>
      </c>
      <c r="K1228" s="2">
        <v>106</v>
      </c>
      <c r="L1228" s="2">
        <v>0.7</v>
      </c>
      <c r="M1228" s="1">
        <v>2.3199999999999998</v>
      </c>
      <c r="N1228" s="1">
        <v>3.0000000000000001E-5</v>
      </c>
      <c r="O1228" s="1">
        <v>0.112</v>
      </c>
      <c r="P1228" s="1">
        <v>7.9999999999999996E-6</v>
      </c>
      <c r="Q1228" s="1">
        <v>7.7864193971224294E-2</v>
      </c>
      <c r="R1228" s="1">
        <v>4.18765436145238E-3</v>
      </c>
    </row>
    <row r="1229" spans="1:18" s="5" customFormat="1" x14ac:dyDescent="0.25">
      <c r="A1229" s="2">
        <v>2017</v>
      </c>
      <c r="B1229" s="2">
        <v>2593</v>
      </c>
      <c r="C1229" s="3" t="s">
        <v>9</v>
      </c>
      <c r="D1229" s="4">
        <v>43026</v>
      </c>
      <c r="E1229" s="2">
        <v>6955</v>
      </c>
      <c r="F1229" s="3" t="s">
        <v>5</v>
      </c>
      <c r="G1229" s="3" t="s">
        <v>1</v>
      </c>
      <c r="H1229" s="3" t="s">
        <v>4</v>
      </c>
      <c r="I1229" s="2">
        <v>1991</v>
      </c>
      <c r="J1229" s="2">
        <v>400</v>
      </c>
      <c r="K1229" s="2">
        <v>109</v>
      </c>
      <c r="L1229" s="2">
        <v>0.7</v>
      </c>
      <c r="M1229" s="1">
        <v>8.17</v>
      </c>
      <c r="N1229" s="1">
        <v>1.9000000000000001E-4</v>
      </c>
      <c r="O1229" s="1">
        <v>0.47899999999999998</v>
      </c>
      <c r="P1229" s="1">
        <v>3.6100000000000003E-5</v>
      </c>
      <c r="Q1229" s="1">
        <v>0.351558641023278</v>
      </c>
      <c r="R1229" s="1">
        <v>3.06882087789048E-2</v>
      </c>
    </row>
    <row r="1230" spans="1:18" s="5" customFormat="1" x14ac:dyDescent="0.25">
      <c r="A1230" s="2">
        <v>2017</v>
      </c>
      <c r="B1230" s="2">
        <v>2593</v>
      </c>
      <c r="C1230" s="3" t="s">
        <v>9</v>
      </c>
      <c r="D1230" s="4">
        <v>43026</v>
      </c>
      <c r="E1230" s="2">
        <v>6956</v>
      </c>
      <c r="F1230" s="3" t="s">
        <v>2</v>
      </c>
      <c r="G1230" s="3" t="s">
        <v>1</v>
      </c>
      <c r="H1230" s="3" t="s">
        <v>0</v>
      </c>
      <c r="I1230" s="2">
        <v>2017</v>
      </c>
      <c r="J1230" s="2">
        <v>400</v>
      </c>
      <c r="K1230" s="2">
        <v>106</v>
      </c>
      <c r="L1230" s="2">
        <v>0.7</v>
      </c>
      <c r="M1230" s="1">
        <v>2.3199999999999998</v>
      </c>
      <c r="N1230" s="1">
        <v>3.0000000000000001E-5</v>
      </c>
      <c r="O1230" s="1">
        <v>0.112</v>
      </c>
      <c r="P1230" s="1">
        <v>7.9999999999999996E-6</v>
      </c>
      <c r="Q1230" s="1">
        <v>7.7864193971224294E-2</v>
      </c>
      <c r="R1230" s="1">
        <v>4.18765436145238E-3</v>
      </c>
    </row>
    <row r="1231" spans="1:18" s="5" customFormat="1" x14ac:dyDescent="0.25">
      <c r="A1231" s="2">
        <v>2015</v>
      </c>
      <c r="B1231" s="2">
        <v>2594</v>
      </c>
      <c r="C1231" s="3" t="s">
        <v>9</v>
      </c>
      <c r="D1231" s="4">
        <v>42996</v>
      </c>
      <c r="E1231" s="2">
        <v>6953</v>
      </c>
      <c r="F1231" s="3" t="s">
        <v>5</v>
      </c>
      <c r="G1231" s="3" t="s">
        <v>1</v>
      </c>
      <c r="H1231" s="3" t="s">
        <v>4</v>
      </c>
      <c r="I1231" s="2">
        <v>1989</v>
      </c>
      <c r="J1231" s="2">
        <v>200</v>
      </c>
      <c r="K1231" s="2">
        <v>60</v>
      </c>
      <c r="L1231" s="2">
        <v>0.7</v>
      </c>
      <c r="M1231" s="1">
        <v>8.17</v>
      </c>
      <c r="N1231" s="1">
        <v>1.9000000000000001E-4</v>
      </c>
      <c r="O1231" s="1">
        <v>0.47899999999999998</v>
      </c>
      <c r="P1231" s="1">
        <v>3.6100000000000003E-5</v>
      </c>
      <c r="Q1231" s="1">
        <v>8.6555555138945098E-2</v>
      </c>
      <c r="R1231" s="1">
        <v>6.5075924096028399E-3</v>
      </c>
    </row>
    <row r="1232" spans="1:18" s="5" customFormat="1" x14ac:dyDescent="0.25">
      <c r="A1232" s="2">
        <v>2015</v>
      </c>
      <c r="B1232" s="2">
        <v>2594</v>
      </c>
      <c r="C1232" s="3" t="s">
        <v>9</v>
      </c>
      <c r="D1232" s="4">
        <v>42996</v>
      </c>
      <c r="E1232" s="2">
        <v>6954</v>
      </c>
      <c r="F1232" s="3" t="s">
        <v>2</v>
      </c>
      <c r="G1232" s="3" t="s">
        <v>1</v>
      </c>
      <c r="H1232" s="3" t="s">
        <v>0</v>
      </c>
      <c r="I1232" s="2">
        <v>2017</v>
      </c>
      <c r="J1232" s="2">
        <v>200</v>
      </c>
      <c r="K1232" s="2">
        <v>74</v>
      </c>
      <c r="L1232" s="2">
        <v>0.7</v>
      </c>
      <c r="M1232" s="1">
        <v>2.74</v>
      </c>
      <c r="N1232" s="1">
        <v>3.6000000000000001E-5</v>
      </c>
      <c r="O1232" s="1">
        <v>8.9999999999999993E-3</v>
      </c>
      <c r="P1232" s="1">
        <v>8.9999999999999996E-7</v>
      </c>
      <c r="Q1232" s="1">
        <v>3.1701234151481003E-2</v>
      </c>
      <c r="R1232" s="1">
        <v>1.1305554892027E-4</v>
      </c>
    </row>
    <row r="1233" spans="1:18" s="5" customFormat="1" x14ac:dyDescent="0.25">
      <c r="A1233" s="2">
        <v>2017</v>
      </c>
      <c r="B1233" s="2">
        <v>2595</v>
      </c>
      <c r="C1233" s="3" t="s">
        <v>9</v>
      </c>
      <c r="D1233" s="4">
        <v>43019</v>
      </c>
      <c r="E1233" s="2">
        <v>6949</v>
      </c>
      <c r="F1233" s="3" t="s">
        <v>5</v>
      </c>
      <c r="G1233" s="3" t="s">
        <v>22</v>
      </c>
      <c r="H1233" s="3" t="s">
        <v>8</v>
      </c>
      <c r="I1233" s="2">
        <v>2000</v>
      </c>
      <c r="J1233" s="2">
        <v>150</v>
      </c>
      <c r="K1233" s="2">
        <v>64</v>
      </c>
      <c r="L1233" s="2">
        <v>0.37</v>
      </c>
      <c r="M1233" s="1">
        <v>6.54</v>
      </c>
      <c r="N1233" s="1">
        <v>1.4999999999999999E-4</v>
      </c>
      <c r="O1233" s="1">
        <v>0.55200000000000005</v>
      </c>
      <c r="P1233" s="1">
        <v>4.0200000000000001E-5</v>
      </c>
      <c r="Q1233" s="1">
        <v>2.7544444742119301E-2</v>
      </c>
      <c r="R1233" s="1">
        <v>2.6806793521048401E-3</v>
      </c>
    </row>
    <row r="1234" spans="1:18" s="5" customFormat="1" x14ac:dyDescent="0.25">
      <c r="A1234" s="2">
        <v>2017</v>
      </c>
      <c r="B1234" s="2">
        <v>2595</v>
      </c>
      <c r="C1234" s="3" t="s">
        <v>9</v>
      </c>
      <c r="D1234" s="4">
        <v>43019</v>
      </c>
      <c r="E1234" s="2">
        <v>6950</v>
      </c>
      <c r="F1234" s="3" t="s">
        <v>2</v>
      </c>
      <c r="G1234" s="3" t="s">
        <v>22</v>
      </c>
      <c r="H1234" s="3" t="s">
        <v>0</v>
      </c>
      <c r="I1234" s="2">
        <v>2016</v>
      </c>
      <c r="J1234" s="2">
        <v>150</v>
      </c>
      <c r="K1234" s="2">
        <v>74</v>
      </c>
      <c r="L1234" s="2">
        <v>0.37</v>
      </c>
      <c r="M1234" s="1">
        <v>2.74</v>
      </c>
      <c r="N1234" s="1">
        <v>3.6000000000000001E-5</v>
      </c>
      <c r="O1234" s="1">
        <v>8.9999999999999993E-3</v>
      </c>
      <c r="P1234" s="1">
        <v>8.9999999999999996E-7</v>
      </c>
      <c r="Q1234" s="1">
        <v>1.2526531293589001E-2</v>
      </c>
      <c r="R1234" s="1">
        <v>4.3799849916088597E-5</v>
      </c>
    </row>
    <row r="1235" spans="1:18" s="5" customFormat="1" x14ac:dyDescent="0.25">
      <c r="A1235" s="2">
        <v>2017</v>
      </c>
      <c r="B1235" s="2">
        <v>2596</v>
      </c>
      <c r="C1235" s="3" t="s">
        <v>9</v>
      </c>
      <c r="D1235" s="4">
        <v>42962</v>
      </c>
      <c r="E1235" s="2">
        <v>6947</v>
      </c>
      <c r="F1235" s="3" t="s">
        <v>5</v>
      </c>
      <c r="G1235" s="3" t="s">
        <v>1</v>
      </c>
      <c r="H1235" s="3" t="s">
        <v>4</v>
      </c>
      <c r="I1235" s="2">
        <v>1983</v>
      </c>
      <c r="J1235" s="2">
        <v>270</v>
      </c>
      <c r="K1235" s="2">
        <v>30</v>
      </c>
      <c r="L1235" s="2">
        <v>0.7</v>
      </c>
      <c r="M1235" s="1">
        <v>6.51</v>
      </c>
      <c r="N1235" s="1">
        <v>9.7999999999999997E-5</v>
      </c>
      <c r="O1235" s="1">
        <v>0.54700000000000004</v>
      </c>
      <c r="P1235" s="1">
        <v>4.2400000000000001E-5</v>
      </c>
      <c r="Q1235" s="1">
        <v>4.7137125416954903E-2</v>
      </c>
      <c r="R1235" s="1">
        <v>6.2091997767178301E-3</v>
      </c>
    </row>
    <row r="1236" spans="1:18" s="5" customFormat="1" x14ac:dyDescent="0.25">
      <c r="A1236" s="2">
        <v>2017</v>
      </c>
      <c r="B1236" s="2">
        <v>2596</v>
      </c>
      <c r="C1236" s="3" t="s">
        <v>9</v>
      </c>
      <c r="D1236" s="4">
        <v>42962</v>
      </c>
      <c r="E1236" s="2">
        <v>6948</v>
      </c>
      <c r="F1236" s="3" t="s">
        <v>2</v>
      </c>
      <c r="G1236" s="3" t="s">
        <v>1</v>
      </c>
      <c r="H1236" s="3" t="s">
        <v>0</v>
      </c>
      <c r="I1236" s="2">
        <v>2015</v>
      </c>
      <c r="J1236" s="2">
        <v>270</v>
      </c>
      <c r="K1236" s="2">
        <v>74</v>
      </c>
      <c r="L1236" s="2">
        <v>0.7</v>
      </c>
      <c r="M1236" s="1">
        <v>2.74</v>
      </c>
      <c r="N1236" s="1">
        <v>3.6000000000000001E-5</v>
      </c>
      <c r="O1236" s="1">
        <v>8.9999999999999993E-3</v>
      </c>
      <c r="P1236" s="1">
        <v>8.9999999999999996E-7</v>
      </c>
      <c r="Q1236" s="1">
        <v>4.2990916108062098E-2</v>
      </c>
      <c r="R1236" s="1">
        <v>1.5748124082471499E-4</v>
      </c>
    </row>
    <row r="1237" spans="1:18" s="5" customFormat="1" x14ac:dyDescent="0.25">
      <c r="A1237" s="2">
        <v>2017</v>
      </c>
      <c r="B1237" s="2">
        <v>2597</v>
      </c>
      <c r="C1237" s="3" t="s">
        <v>9</v>
      </c>
      <c r="D1237" s="4">
        <v>43000</v>
      </c>
      <c r="E1237" s="2">
        <v>6936</v>
      </c>
      <c r="F1237" s="3" t="s">
        <v>5</v>
      </c>
      <c r="G1237" s="3" t="s">
        <v>1</v>
      </c>
      <c r="H1237" s="3" t="s">
        <v>8</v>
      </c>
      <c r="I1237" s="2">
        <v>1999</v>
      </c>
      <c r="J1237" s="2">
        <v>300</v>
      </c>
      <c r="K1237" s="2">
        <v>90</v>
      </c>
      <c r="L1237" s="2">
        <v>0.7</v>
      </c>
      <c r="M1237" s="1">
        <v>6.54</v>
      </c>
      <c r="N1237" s="1">
        <v>1.4999999999999999E-4</v>
      </c>
      <c r="O1237" s="1">
        <v>0.55200000000000005</v>
      </c>
      <c r="P1237" s="1">
        <v>4.0200000000000001E-5</v>
      </c>
      <c r="Q1237" s="1">
        <v>0.15781249754190399</v>
      </c>
      <c r="R1237" s="1">
        <v>1.7278749491314999E-2</v>
      </c>
    </row>
    <row r="1238" spans="1:18" s="5" customFormat="1" x14ac:dyDescent="0.25">
      <c r="A1238" s="2">
        <v>2017</v>
      </c>
      <c r="B1238" s="2">
        <v>2597</v>
      </c>
      <c r="C1238" s="3" t="s">
        <v>9</v>
      </c>
      <c r="D1238" s="4">
        <v>43000</v>
      </c>
      <c r="E1238" s="2">
        <v>6944</v>
      </c>
      <c r="F1238" s="3" t="s">
        <v>2</v>
      </c>
      <c r="G1238" s="3" t="s">
        <v>1</v>
      </c>
      <c r="H1238" s="3" t="s">
        <v>13</v>
      </c>
      <c r="I1238" s="2">
        <v>2015</v>
      </c>
      <c r="J1238" s="2">
        <v>300</v>
      </c>
      <c r="K1238" s="2">
        <v>99</v>
      </c>
      <c r="L1238" s="2">
        <v>0.7</v>
      </c>
      <c r="M1238" s="1">
        <v>2.74</v>
      </c>
      <c r="N1238" s="1">
        <v>3.6000000000000001E-5</v>
      </c>
      <c r="O1238" s="1">
        <v>0.112</v>
      </c>
      <c r="P1238" s="1">
        <v>7.9999999999999996E-6</v>
      </c>
      <c r="Q1238" s="1">
        <v>6.4029165838578206E-2</v>
      </c>
      <c r="R1238" s="1">
        <v>2.8416666968035702E-3</v>
      </c>
    </row>
    <row r="1239" spans="1:18" s="5" customFormat="1" x14ac:dyDescent="0.25">
      <c r="A1239" s="2">
        <v>2017</v>
      </c>
      <c r="B1239" s="2">
        <v>2598</v>
      </c>
      <c r="C1239" s="3" t="s">
        <v>10</v>
      </c>
      <c r="D1239" s="4">
        <v>42944</v>
      </c>
      <c r="E1239" s="2">
        <v>6792</v>
      </c>
      <c r="F1239" s="3" t="s">
        <v>5</v>
      </c>
      <c r="G1239" s="3" t="s">
        <v>1</v>
      </c>
      <c r="H1239" s="3" t="s">
        <v>4</v>
      </c>
      <c r="I1239" s="2">
        <v>1980</v>
      </c>
      <c r="J1239" s="2">
        <v>850</v>
      </c>
      <c r="K1239" s="2">
        <v>72</v>
      </c>
      <c r="L1239" s="2">
        <v>0.7</v>
      </c>
      <c r="M1239" s="1">
        <v>12.09</v>
      </c>
      <c r="N1239" s="1">
        <v>2.7999999999999998E-4</v>
      </c>
      <c r="O1239" s="1">
        <v>0.60499999999999998</v>
      </c>
      <c r="P1239" s="1">
        <v>4.3999999999999999E-5</v>
      </c>
      <c r="Q1239" s="1">
        <v>0.72958333235197004</v>
      </c>
      <c r="R1239" s="1">
        <v>5.3502777962062799E-2</v>
      </c>
    </row>
    <row r="1240" spans="1:18" s="5" customFormat="1" x14ac:dyDescent="0.25">
      <c r="A1240" s="2">
        <v>2017</v>
      </c>
      <c r="B1240" s="2">
        <v>2598</v>
      </c>
      <c r="C1240" s="3" t="s">
        <v>10</v>
      </c>
      <c r="D1240" s="4">
        <v>42944</v>
      </c>
      <c r="E1240" s="2">
        <v>6941</v>
      </c>
      <c r="F1240" s="3" t="s">
        <v>2</v>
      </c>
      <c r="G1240" s="3" t="s">
        <v>1</v>
      </c>
      <c r="H1240" s="3" t="s">
        <v>28</v>
      </c>
      <c r="I1240" s="2">
        <v>2014</v>
      </c>
      <c r="J1240" s="2">
        <v>850</v>
      </c>
      <c r="K1240" s="2">
        <v>100</v>
      </c>
      <c r="L1240" s="2">
        <v>0.7</v>
      </c>
      <c r="M1240" s="1">
        <v>2.15</v>
      </c>
      <c r="N1240" s="1">
        <v>2.6999999999999999E-5</v>
      </c>
      <c r="O1240" s="1">
        <v>8.9999999999999993E-3</v>
      </c>
      <c r="P1240" s="1">
        <v>3.9999999999999998E-7</v>
      </c>
      <c r="Q1240" s="1">
        <v>0.148536847873731</v>
      </c>
      <c r="R1240" s="1">
        <v>7.0177465529967797E-4</v>
      </c>
    </row>
    <row r="1241" spans="1:18" s="5" customFormat="1" x14ac:dyDescent="0.25">
      <c r="A1241" s="2">
        <v>2015</v>
      </c>
      <c r="B1241" s="2">
        <v>2599</v>
      </c>
      <c r="C1241" s="3" t="s">
        <v>11</v>
      </c>
      <c r="D1241" s="4">
        <v>42852</v>
      </c>
      <c r="E1241" s="2">
        <v>6586</v>
      </c>
      <c r="F1241" s="3" t="s">
        <v>5</v>
      </c>
      <c r="G1241" s="3" t="s">
        <v>1</v>
      </c>
      <c r="H1241" s="3" t="s">
        <v>4</v>
      </c>
      <c r="I1241" s="2">
        <v>1978</v>
      </c>
      <c r="J1241" s="2">
        <v>1500</v>
      </c>
      <c r="K1241" s="2">
        <v>70</v>
      </c>
      <c r="L1241" s="2">
        <v>0.7</v>
      </c>
      <c r="M1241" s="1">
        <v>12.09</v>
      </c>
      <c r="N1241" s="1">
        <v>2.7999999999999998E-4</v>
      </c>
      <c r="O1241" s="1">
        <v>0.60499999999999998</v>
      </c>
      <c r="P1241" s="1">
        <v>4.3999999999999999E-5</v>
      </c>
      <c r="Q1241" s="1">
        <v>1.2517361094274</v>
      </c>
      <c r="R1241" s="1">
        <v>9.1793981797656798E-2</v>
      </c>
    </row>
    <row r="1242" spans="1:18" s="5" customFormat="1" x14ac:dyDescent="0.25">
      <c r="A1242" s="2">
        <v>2015</v>
      </c>
      <c r="B1242" s="2">
        <v>2599</v>
      </c>
      <c r="C1242" s="3" t="s">
        <v>11</v>
      </c>
      <c r="D1242" s="4">
        <v>42852</v>
      </c>
      <c r="E1242" s="2">
        <v>6587</v>
      </c>
      <c r="F1242" s="3" t="s">
        <v>2</v>
      </c>
      <c r="G1242" s="3" t="s">
        <v>1</v>
      </c>
      <c r="H1242" s="3" t="s">
        <v>0</v>
      </c>
      <c r="I1242" s="2">
        <v>2015</v>
      </c>
      <c r="J1242" s="2">
        <v>1500</v>
      </c>
      <c r="K1242" s="2">
        <v>80</v>
      </c>
      <c r="L1242" s="2">
        <v>0.7</v>
      </c>
      <c r="M1242" s="1">
        <v>0.26</v>
      </c>
      <c r="N1242" s="1">
        <v>3.4999999999999999E-6</v>
      </c>
      <c r="O1242" s="1">
        <v>8.9999999999999993E-3</v>
      </c>
      <c r="P1242" s="1">
        <v>8.9999999999999996E-7</v>
      </c>
      <c r="Q1242" s="1">
        <v>2.6504628328564799E-2</v>
      </c>
      <c r="R1242" s="1">
        <v>1.45833325525709E-3</v>
      </c>
    </row>
    <row r="1243" spans="1:18" s="5" customFormat="1" x14ac:dyDescent="0.25">
      <c r="A1243" s="2">
        <v>2018</v>
      </c>
      <c r="B1243" s="2">
        <v>2601</v>
      </c>
      <c r="C1243" s="3" t="s">
        <v>10</v>
      </c>
      <c r="D1243" s="4">
        <v>43215</v>
      </c>
      <c r="E1243" s="2">
        <v>7328</v>
      </c>
      <c r="F1243" s="3" t="s">
        <v>5</v>
      </c>
      <c r="G1243" s="3" t="s">
        <v>1</v>
      </c>
      <c r="H1243" s="3" t="s">
        <v>6</v>
      </c>
      <c r="I1243" s="2">
        <v>2007</v>
      </c>
      <c r="J1243" s="2">
        <v>600</v>
      </c>
      <c r="K1243" s="2">
        <v>64</v>
      </c>
      <c r="L1243" s="2">
        <v>0.7</v>
      </c>
      <c r="M1243" s="1">
        <v>4.75</v>
      </c>
      <c r="N1243" s="1">
        <v>7.1000000000000005E-5</v>
      </c>
      <c r="O1243" s="1">
        <v>0.192</v>
      </c>
      <c r="P1243" s="1">
        <v>1.4100000000000001E-5</v>
      </c>
      <c r="Q1243" s="1">
        <v>0.160936294183668</v>
      </c>
      <c r="R1243" s="1">
        <v>9.6995554523332406E-3</v>
      </c>
    </row>
    <row r="1244" spans="1:18" s="5" customFormat="1" x14ac:dyDescent="0.25">
      <c r="A1244" s="2">
        <v>2018</v>
      </c>
      <c r="B1244" s="2">
        <v>2601</v>
      </c>
      <c r="C1244" s="3" t="s">
        <v>10</v>
      </c>
      <c r="D1244" s="4">
        <v>43215</v>
      </c>
      <c r="E1244" s="2">
        <v>7329</v>
      </c>
      <c r="F1244" s="3" t="s">
        <v>2</v>
      </c>
      <c r="G1244" s="3" t="s">
        <v>1</v>
      </c>
      <c r="H1244" s="3" t="s">
        <v>0</v>
      </c>
      <c r="I1244" s="2">
        <v>2016</v>
      </c>
      <c r="J1244" s="2">
        <v>600</v>
      </c>
      <c r="K1244" s="2">
        <v>74</v>
      </c>
      <c r="L1244" s="2">
        <v>0.7</v>
      </c>
      <c r="M1244" s="1">
        <v>2.74</v>
      </c>
      <c r="N1244" s="1">
        <v>3.6000000000000001E-5</v>
      </c>
      <c r="O1244" s="1">
        <v>8.9999999999999993E-3</v>
      </c>
      <c r="P1244" s="1">
        <v>8.9999999999999996E-7</v>
      </c>
      <c r="Q1244" s="1">
        <v>9.7570369166350798E-2</v>
      </c>
      <c r="R1244" s="1">
        <v>4.0083331066367498E-4</v>
      </c>
    </row>
    <row r="1245" spans="1:18" s="5" customFormat="1" x14ac:dyDescent="0.25">
      <c r="A1245" s="2">
        <v>2017</v>
      </c>
      <c r="B1245" s="2">
        <v>2603</v>
      </c>
      <c r="C1245" s="3" t="s">
        <v>9</v>
      </c>
      <c r="D1245" s="4">
        <v>43126</v>
      </c>
      <c r="E1245" s="2">
        <v>7416</v>
      </c>
      <c r="F1245" s="3" t="s">
        <v>5</v>
      </c>
      <c r="G1245" s="3" t="s">
        <v>1</v>
      </c>
      <c r="H1245" s="3" t="s">
        <v>4</v>
      </c>
      <c r="I1245" s="2">
        <v>1975</v>
      </c>
      <c r="J1245" s="2">
        <v>150</v>
      </c>
      <c r="K1245" s="2">
        <v>192</v>
      </c>
      <c r="L1245" s="2">
        <v>0.7</v>
      </c>
      <c r="M1245" s="1">
        <v>11.16</v>
      </c>
      <c r="N1245" s="1">
        <v>2.5999999999999998E-4</v>
      </c>
      <c r="O1245" s="1">
        <v>0.39600000000000002</v>
      </c>
      <c r="P1245" s="1">
        <v>2.8799999999999999E-5</v>
      </c>
      <c r="Q1245" s="1">
        <v>0.28873332513628103</v>
      </c>
      <c r="R1245" s="1">
        <v>1.3311999600232599E-2</v>
      </c>
    </row>
    <row r="1246" spans="1:18" s="5" customFormat="1" x14ac:dyDescent="0.25">
      <c r="A1246" s="2">
        <v>2017</v>
      </c>
      <c r="B1246" s="2">
        <v>2603</v>
      </c>
      <c r="C1246" s="3" t="s">
        <v>9</v>
      </c>
      <c r="D1246" s="4">
        <v>43126</v>
      </c>
      <c r="E1246" s="2">
        <v>7417</v>
      </c>
      <c r="F1246" s="3" t="s">
        <v>2</v>
      </c>
      <c r="G1246" s="3" t="s">
        <v>1</v>
      </c>
      <c r="H1246" s="3" t="s">
        <v>0</v>
      </c>
      <c r="I1246" s="2">
        <v>2017</v>
      </c>
      <c r="J1246" s="2">
        <v>150</v>
      </c>
      <c r="K1246" s="2">
        <v>105</v>
      </c>
      <c r="L1246" s="2">
        <v>0.7</v>
      </c>
      <c r="M1246" s="1">
        <v>0.26</v>
      </c>
      <c r="N1246" s="1">
        <v>3.9999999999999998E-6</v>
      </c>
      <c r="O1246" s="1">
        <v>8.9999999999999993E-3</v>
      </c>
      <c r="P1246" s="1">
        <v>3.9999999999999998E-7</v>
      </c>
      <c r="Q1246" s="1">
        <v>3.1961803851349598E-3</v>
      </c>
      <c r="R1246" s="1">
        <v>1.13020826742853E-4</v>
      </c>
    </row>
    <row r="1247" spans="1:18" s="5" customFormat="1" x14ac:dyDescent="0.25">
      <c r="A1247" s="2">
        <v>2017</v>
      </c>
      <c r="B1247" s="2">
        <v>2605</v>
      </c>
      <c r="C1247" s="3" t="s">
        <v>9</v>
      </c>
      <c r="D1247" s="4">
        <v>43202</v>
      </c>
      <c r="E1247" s="2">
        <v>7410</v>
      </c>
      <c r="F1247" s="3" t="s">
        <v>5</v>
      </c>
      <c r="G1247" s="3" t="s">
        <v>1</v>
      </c>
      <c r="H1247" s="3" t="s">
        <v>4</v>
      </c>
      <c r="I1247" s="2">
        <v>1963</v>
      </c>
      <c r="J1247" s="2">
        <v>500</v>
      </c>
      <c r="K1247" s="2">
        <v>100</v>
      </c>
      <c r="L1247" s="2">
        <v>0.7</v>
      </c>
      <c r="M1247" s="1">
        <v>12.09</v>
      </c>
      <c r="N1247" s="1">
        <v>2.7999999999999998E-4</v>
      </c>
      <c r="O1247" s="1">
        <v>0.60499999999999998</v>
      </c>
      <c r="P1247" s="1">
        <v>4.3999999999999999E-5</v>
      </c>
      <c r="Q1247" s="1">
        <v>0.59606481401304801</v>
      </c>
      <c r="R1247" s="1">
        <v>4.3711419903646097E-2</v>
      </c>
    </row>
    <row r="1248" spans="1:18" s="5" customFormat="1" x14ac:dyDescent="0.25">
      <c r="A1248" s="2">
        <v>2017</v>
      </c>
      <c r="B1248" s="2">
        <v>2605</v>
      </c>
      <c r="C1248" s="3" t="s">
        <v>9</v>
      </c>
      <c r="D1248" s="4">
        <v>43202</v>
      </c>
      <c r="E1248" s="2">
        <v>7411</v>
      </c>
      <c r="F1248" s="3" t="s">
        <v>2</v>
      </c>
      <c r="G1248" s="3" t="s">
        <v>1</v>
      </c>
      <c r="H1248" s="3" t="s">
        <v>0</v>
      </c>
      <c r="I1248" s="2">
        <v>2017</v>
      </c>
      <c r="J1248" s="2">
        <v>500</v>
      </c>
      <c r="K1248" s="2">
        <v>115</v>
      </c>
      <c r="L1248" s="2">
        <v>0.7</v>
      </c>
      <c r="M1248" s="1">
        <v>0.26</v>
      </c>
      <c r="N1248" s="1">
        <v>3.9999999999999998E-6</v>
      </c>
      <c r="O1248" s="1">
        <v>8.9999999999999993E-3</v>
      </c>
      <c r="P1248" s="1">
        <v>3.9999999999999998E-7</v>
      </c>
      <c r="Q1248" s="1">
        <v>1.1979166038423099E-2</v>
      </c>
      <c r="R1248" s="1">
        <v>4.4367281527972501E-4</v>
      </c>
    </row>
    <row r="1249" spans="1:18" s="5" customFormat="1" x14ac:dyDescent="0.25">
      <c r="A1249" s="2">
        <v>2015</v>
      </c>
      <c r="B1249" s="2">
        <v>2609</v>
      </c>
      <c r="C1249" s="3" t="s">
        <v>9</v>
      </c>
      <c r="D1249" s="4">
        <v>43146</v>
      </c>
      <c r="E1249" s="2">
        <v>7404</v>
      </c>
      <c r="F1249" s="3" t="s">
        <v>5</v>
      </c>
      <c r="G1249" s="3" t="s">
        <v>1</v>
      </c>
      <c r="H1249" s="3" t="s">
        <v>4</v>
      </c>
      <c r="I1249" s="2">
        <v>1965</v>
      </c>
      <c r="J1249" s="2">
        <v>1000</v>
      </c>
      <c r="K1249" s="2">
        <v>64</v>
      </c>
      <c r="L1249" s="2">
        <v>0.7</v>
      </c>
      <c r="M1249" s="1">
        <v>12.09</v>
      </c>
      <c r="N1249" s="1">
        <v>2.7999999999999998E-4</v>
      </c>
      <c r="O1249" s="1">
        <v>0.60499999999999998</v>
      </c>
      <c r="P1249" s="1">
        <v>4.3999999999999999E-5</v>
      </c>
      <c r="Q1249" s="1">
        <v>0.76296296193670099</v>
      </c>
      <c r="R1249" s="1">
        <v>5.5950617476666999E-2</v>
      </c>
    </row>
    <row r="1250" spans="1:18" s="5" customFormat="1" x14ac:dyDescent="0.25">
      <c r="A1250" s="2">
        <v>2015</v>
      </c>
      <c r="B1250" s="2">
        <v>2609</v>
      </c>
      <c r="C1250" s="3" t="s">
        <v>9</v>
      </c>
      <c r="D1250" s="4">
        <v>43146</v>
      </c>
      <c r="E1250" s="2">
        <v>7405</v>
      </c>
      <c r="F1250" s="3" t="s">
        <v>2</v>
      </c>
      <c r="G1250" s="3" t="s">
        <v>1</v>
      </c>
      <c r="H1250" s="3" t="s">
        <v>0</v>
      </c>
      <c r="I1250" s="2">
        <v>2017</v>
      </c>
      <c r="J1250" s="2">
        <v>1000</v>
      </c>
      <c r="K1250" s="2">
        <v>80</v>
      </c>
      <c r="L1250" s="2">
        <v>0.7</v>
      </c>
      <c r="M1250" s="1">
        <v>0.26</v>
      </c>
      <c r="N1250" s="1">
        <v>3.4999999999999999E-6</v>
      </c>
      <c r="O1250" s="1">
        <v>8.9999999999999993E-3</v>
      </c>
      <c r="P1250" s="1">
        <v>8.9999999999999996E-7</v>
      </c>
      <c r="Q1250" s="1">
        <v>1.7129628764042799E-2</v>
      </c>
      <c r="R1250" s="1">
        <v>8.3333328750728004E-4</v>
      </c>
    </row>
    <row r="1251" spans="1:18" s="5" customFormat="1" x14ac:dyDescent="0.25">
      <c r="A1251" s="2">
        <v>2018</v>
      </c>
      <c r="B1251" s="2">
        <v>2611</v>
      </c>
      <c r="C1251" s="3" t="s">
        <v>9</v>
      </c>
      <c r="D1251" s="4">
        <v>43179</v>
      </c>
      <c r="E1251" s="2">
        <v>7400</v>
      </c>
      <c r="F1251" s="3" t="s">
        <v>5</v>
      </c>
      <c r="G1251" s="3" t="s">
        <v>1</v>
      </c>
      <c r="H1251" s="3" t="s">
        <v>4</v>
      </c>
      <c r="I1251" s="2">
        <v>1981</v>
      </c>
      <c r="J1251" s="2">
        <v>400</v>
      </c>
      <c r="K1251" s="2">
        <v>45</v>
      </c>
      <c r="L1251" s="2">
        <v>0.7</v>
      </c>
      <c r="M1251" s="1">
        <v>6.51</v>
      </c>
      <c r="N1251" s="1">
        <v>9.7999999999999997E-5</v>
      </c>
      <c r="O1251" s="1">
        <v>0.54700000000000004</v>
      </c>
      <c r="P1251" s="1">
        <v>4.2400000000000001E-5</v>
      </c>
      <c r="Q1251" s="1">
        <v>0.106750000827092</v>
      </c>
      <c r="R1251" s="1">
        <v>1.46638883590665E-2</v>
      </c>
    </row>
    <row r="1252" spans="1:18" s="5" customFormat="1" x14ac:dyDescent="0.25">
      <c r="A1252" s="2">
        <v>2018</v>
      </c>
      <c r="B1252" s="2">
        <v>2611</v>
      </c>
      <c r="C1252" s="3" t="s">
        <v>9</v>
      </c>
      <c r="D1252" s="4">
        <v>43179</v>
      </c>
      <c r="E1252" s="2">
        <v>7401</v>
      </c>
      <c r="F1252" s="3" t="s">
        <v>2</v>
      </c>
      <c r="G1252" s="3" t="s">
        <v>1</v>
      </c>
      <c r="H1252" s="3" t="s">
        <v>0</v>
      </c>
      <c r="I1252" s="2">
        <v>2016</v>
      </c>
      <c r="J1252" s="2">
        <v>400</v>
      </c>
      <c r="K1252" s="2">
        <v>55</v>
      </c>
      <c r="L1252" s="2">
        <v>0.7</v>
      </c>
      <c r="M1252" s="1">
        <v>2.74</v>
      </c>
      <c r="N1252" s="1">
        <v>3.6000000000000001E-5</v>
      </c>
      <c r="O1252" s="1">
        <v>8.9999999999999993E-3</v>
      </c>
      <c r="P1252" s="1">
        <v>8.9999999999999996E-7</v>
      </c>
      <c r="Q1252" s="1">
        <v>4.7734567293439903E-2</v>
      </c>
      <c r="R1252" s="1">
        <v>1.8333332278534499E-4</v>
      </c>
    </row>
    <row r="1253" spans="1:18" s="5" customFormat="1" x14ac:dyDescent="0.25">
      <c r="A1253" s="2">
        <v>2017</v>
      </c>
      <c r="B1253" s="2">
        <v>2612</v>
      </c>
      <c r="C1253" s="3" t="s">
        <v>9</v>
      </c>
      <c r="D1253" s="4">
        <v>43159</v>
      </c>
      <c r="E1253" s="2">
        <v>7398</v>
      </c>
      <c r="F1253" s="3" t="s">
        <v>5</v>
      </c>
      <c r="G1253" s="3" t="s">
        <v>1</v>
      </c>
      <c r="H1253" s="3" t="s">
        <v>8</v>
      </c>
      <c r="I1253" s="2">
        <v>1999</v>
      </c>
      <c r="J1253" s="2">
        <v>1000</v>
      </c>
      <c r="K1253" s="2">
        <v>120</v>
      </c>
      <c r="L1253" s="2">
        <v>0.7</v>
      </c>
      <c r="M1253" s="1">
        <v>6.54</v>
      </c>
      <c r="N1253" s="1">
        <v>1.4999999999999999E-4</v>
      </c>
      <c r="O1253" s="1">
        <v>0.30399999999999999</v>
      </c>
      <c r="P1253" s="1">
        <v>2.2099999999999998E-5</v>
      </c>
      <c r="Q1253" s="1">
        <v>0.77222221345547104</v>
      </c>
      <c r="R1253" s="1">
        <v>5.2703700916934E-2</v>
      </c>
    </row>
    <row r="1254" spans="1:18" s="5" customFormat="1" x14ac:dyDescent="0.25">
      <c r="A1254" s="2">
        <v>2017</v>
      </c>
      <c r="B1254" s="2">
        <v>2612</v>
      </c>
      <c r="C1254" s="3" t="s">
        <v>9</v>
      </c>
      <c r="D1254" s="4">
        <v>43159</v>
      </c>
      <c r="E1254" s="2">
        <v>7399</v>
      </c>
      <c r="F1254" s="3" t="s">
        <v>2</v>
      </c>
      <c r="G1254" s="3" t="s">
        <v>1</v>
      </c>
      <c r="H1254" s="3" t="s">
        <v>0</v>
      </c>
      <c r="I1254" s="2">
        <v>2017</v>
      </c>
      <c r="J1254" s="2">
        <v>1000</v>
      </c>
      <c r="K1254" s="2">
        <v>145</v>
      </c>
      <c r="L1254" s="2">
        <v>0.7</v>
      </c>
      <c r="M1254" s="1">
        <v>0.26</v>
      </c>
      <c r="N1254" s="1">
        <v>3.9999999999999998E-6</v>
      </c>
      <c r="O1254" s="1">
        <v>8.9999999999999993E-3</v>
      </c>
      <c r="P1254" s="1">
        <v>3.9999999999999998E-7</v>
      </c>
      <c r="Q1254" s="1">
        <v>3.1327158887682602E-2</v>
      </c>
      <c r="R1254" s="1">
        <v>1.23070981485255E-3</v>
      </c>
    </row>
    <row r="1255" spans="1:18" s="5" customFormat="1" x14ac:dyDescent="0.25">
      <c r="A1255" s="2">
        <v>2017</v>
      </c>
      <c r="B1255" s="2">
        <v>2614</v>
      </c>
      <c r="C1255" s="3" t="s">
        <v>9</v>
      </c>
      <c r="D1255" s="4">
        <v>43193</v>
      </c>
      <c r="E1255" s="2">
        <v>7394</v>
      </c>
      <c r="F1255" s="3" t="s">
        <v>5</v>
      </c>
      <c r="G1255" s="3" t="s">
        <v>1</v>
      </c>
      <c r="H1255" s="3" t="s">
        <v>4</v>
      </c>
      <c r="I1255" s="2">
        <v>1977</v>
      </c>
      <c r="J1255" s="2">
        <v>300</v>
      </c>
      <c r="K1255" s="2">
        <v>73</v>
      </c>
      <c r="L1255" s="2">
        <v>0.7</v>
      </c>
      <c r="M1255" s="1">
        <v>12.09</v>
      </c>
      <c r="N1255" s="1">
        <v>2.7999999999999998E-4</v>
      </c>
      <c r="O1255" s="1">
        <v>0.60499999999999998</v>
      </c>
      <c r="P1255" s="1">
        <v>4.3999999999999999E-5</v>
      </c>
      <c r="Q1255" s="1">
        <v>0.26107638853771498</v>
      </c>
      <c r="R1255" s="1">
        <v>1.9145601917797E-2</v>
      </c>
    </row>
    <row r="1256" spans="1:18" s="5" customFormat="1" x14ac:dyDescent="0.25">
      <c r="A1256" s="2">
        <v>2017</v>
      </c>
      <c r="B1256" s="2">
        <v>2614</v>
      </c>
      <c r="C1256" s="3" t="s">
        <v>9</v>
      </c>
      <c r="D1256" s="4">
        <v>43193</v>
      </c>
      <c r="E1256" s="2">
        <v>7395</v>
      </c>
      <c r="F1256" s="3" t="s">
        <v>2</v>
      </c>
      <c r="G1256" s="3" t="s">
        <v>1</v>
      </c>
      <c r="H1256" s="3" t="s">
        <v>0</v>
      </c>
      <c r="I1256" s="2">
        <v>2018</v>
      </c>
      <c r="J1256" s="2">
        <v>300</v>
      </c>
      <c r="K1256" s="2">
        <v>90</v>
      </c>
      <c r="L1256" s="2">
        <v>0.7</v>
      </c>
      <c r="M1256" s="1">
        <v>0.26</v>
      </c>
      <c r="N1256" s="1">
        <v>3.4999999999999999E-6</v>
      </c>
      <c r="O1256" s="1">
        <v>8.9999999999999993E-3</v>
      </c>
      <c r="P1256" s="1">
        <v>8.9999999999999996E-7</v>
      </c>
      <c r="Q1256" s="1">
        <v>5.5260413753767997E-3</v>
      </c>
      <c r="R1256" s="1">
        <v>2.1562498747491399E-4</v>
      </c>
    </row>
    <row r="1257" spans="1:18" s="5" customFormat="1" x14ac:dyDescent="0.25">
      <c r="A1257" s="2">
        <v>2017</v>
      </c>
      <c r="B1257" s="2">
        <v>2617</v>
      </c>
      <c r="C1257" s="3" t="s">
        <v>9</v>
      </c>
      <c r="D1257" s="4">
        <v>43223</v>
      </c>
      <c r="E1257" s="2">
        <v>7388</v>
      </c>
      <c r="F1257" s="3" t="s">
        <v>5</v>
      </c>
      <c r="G1257" s="3" t="s">
        <v>1</v>
      </c>
      <c r="H1257" s="3" t="s">
        <v>4</v>
      </c>
      <c r="I1257" s="2">
        <v>1978</v>
      </c>
      <c r="J1257" s="2">
        <v>100</v>
      </c>
      <c r="K1257" s="2">
        <v>70</v>
      </c>
      <c r="L1257" s="2">
        <v>0.7</v>
      </c>
      <c r="M1257" s="1">
        <v>12.09</v>
      </c>
      <c r="N1257" s="1">
        <v>2.7999999999999998E-4</v>
      </c>
      <c r="O1257" s="1">
        <v>0.60499999999999998</v>
      </c>
      <c r="P1257" s="1">
        <v>4.3999999999999999E-5</v>
      </c>
      <c r="Q1257" s="1">
        <v>7.1955246690082894E-2</v>
      </c>
      <c r="R1257" s="1">
        <v>4.3134259636562703E-3</v>
      </c>
    </row>
    <row r="1258" spans="1:18" s="5" customFormat="1" x14ac:dyDescent="0.25">
      <c r="A1258" s="2">
        <v>2017</v>
      </c>
      <c r="B1258" s="2">
        <v>2617</v>
      </c>
      <c r="C1258" s="3" t="s">
        <v>9</v>
      </c>
      <c r="D1258" s="4">
        <v>43223</v>
      </c>
      <c r="E1258" s="2">
        <v>7389</v>
      </c>
      <c r="F1258" s="3" t="s">
        <v>2</v>
      </c>
      <c r="G1258" s="3" t="s">
        <v>1</v>
      </c>
      <c r="H1258" s="3" t="s">
        <v>0</v>
      </c>
      <c r="I1258" s="2">
        <v>2017</v>
      </c>
      <c r="J1258" s="2">
        <v>100</v>
      </c>
      <c r="K1258" s="2">
        <v>85</v>
      </c>
      <c r="L1258" s="2">
        <v>0.7</v>
      </c>
      <c r="M1258" s="1">
        <v>0.26</v>
      </c>
      <c r="N1258" s="1">
        <v>3.4999999999999999E-6</v>
      </c>
      <c r="O1258" s="1">
        <v>8.9999999999999993E-3</v>
      </c>
      <c r="P1258" s="1">
        <v>8.9999999999999996E-7</v>
      </c>
      <c r="Q1258" s="1">
        <v>1.71672444541074E-3</v>
      </c>
      <c r="R1258" s="1">
        <v>6.1979162988137198E-5</v>
      </c>
    </row>
    <row r="1259" spans="1:18" s="5" customFormat="1" x14ac:dyDescent="0.25">
      <c r="A1259" s="2">
        <v>2017</v>
      </c>
      <c r="B1259" s="2">
        <v>2618</v>
      </c>
      <c r="C1259" s="3" t="s">
        <v>9</v>
      </c>
      <c r="D1259" s="4">
        <v>43124</v>
      </c>
      <c r="E1259" s="2">
        <v>7386</v>
      </c>
      <c r="F1259" s="3" t="s">
        <v>5</v>
      </c>
      <c r="G1259" s="3" t="s">
        <v>1</v>
      </c>
      <c r="H1259" s="3" t="s">
        <v>4</v>
      </c>
      <c r="I1259" s="2">
        <v>1995</v>
      </c>
      <c r="J1259" s="2">
        <v>800</v>
      </c>
      <c r="K1259" s="2">
        <v>95</v>
      </c>
      <c r="L1259" s="2">
        <v>0.7</v>
      </c>
      <c r="M1259" s="1">
        <v>8.17</v>
      </c>
      <c r="N1259" s="1">
        <v>1.9000000000000001E-4</v>
      </c>
      <c r="O1259" s="1">
        <v>0.47899999999999998</v>
      </c>
      <c r="P1259" s="1">
        <v>3.6100000000000003E-5</v>
      </c>
      <c r="Q1259" s="1">
        <v>0.61280864031580495</v>
      </c>
      <c r="R1259" s="1">
        <v>5.3493207963228498E-2</v>
      </c>
    </row>
    <row r="1260" spans="1:18" s="5" customFormat="1" x14ac:dyDescent="0.25">
      <c r="A1260" s="2">
        <v>2017</v>
      </c>
      <c r="B1260" s="2">
        <v>2618</v>
      </c>
      <c r="C1260" s="3" t="s">
        <v>9</v>
      </c>
      <c r="D1260" s="4">
        <v>43124</v>
      </c>
      <c r="E1260" s="2">
        <v>7387</v>
      </c>
      <c r="F1260" s="3" t="s">
        <v>2</v>
      </c>
      <c r="G1260" s="3" t="s">
        <v>1</v>
      </c>
      <c r="H1260" s="3" t="s">
        <v>0</v>
      </c>
      <c r="I1260" s="2">
        <v>2016</v>
      </c>
      <c r="J1260" s="2">
        <v>800</v>
      </c>
      <c r="K1260" s="2">
        <v>115</v>
      </c>
      <c r="L1260" s="2">
        <v>0.7</v>
      </c>
      <c r="M1260" s="1">
        <v>0.26</v>
      </c>
      <c r="N1260" s="1">
        <v>3.9999999999999998E-6</v>
      </c>
      <c r="O1260" s="1">
        <v>8.9999999999999993E-3</v>
      </c>
      <c r="P1260" s="1">
        <v>3.9999999999999998E-7</v>
      </c>
      <c r="Q1260" s="1">
        <v>1.9592591579074101E-2</v>
      </c>
      <c r="R1260" s="1">
        <v>7.5246909681254601E-4</v>
      </c>
    </row>
    <row r="1261" spans="1:18" s="5" customFormat="1" x14ac:dyDescent="0.25">
      <c r="A1261" s="2">
        <v>2017</v>
      </c>
      <c r="B1261" s="2">
        <v>2619</v>
      </c>
      <c r="C1261" s="3" t="s">
        <v>9</v>
      </c>
      <c r="D1261" s="4">
        <v>43108</v>
      </c>
      <c r="E1261" s="2">
        <v>7384</v>
      </c>
      <c r="F1261" s="3" t="s">
        <v>5</v>
      </c>
      <c r="G1261" s="3" t="s">
        <v>1</v>
      </c>
      <c r="H1261" s="3" t="s">
        <v>4</v>
      </c>
      <c r="I1261" s="2">
        <v>1983</v>
      </c>
      <c r="J1261" s="2">
        <v>1400</v>
      </c>
      <c r="K1261" s="2">
        <v>99</v>
      </c>
      <c r="L1261" s="2">
        <v>0.7</v>
      </c>
      <c r="M1261" s="1">
        <v>12.09</v>
      </c>
      <c r="N1261" s="1">
        <v>2.7999999999999998E-4</v>
      </c>
      <c r="O1261" s="1">
        <v>0.60499999999999998</v>
      </c>
      <c r="P1261" s="1">
        <v>4.3999999999999999E-5</v>
      </c>
      <c r="Q1261" s="1">
        <v>1.6522916644441701</v>
      </c>
      <c r="R1261" s="1">
        <v>0.121168055972907</v>
      </c>
    </row>
    <row r="1262" spans="1:18" s="5" customFormat="1" x14ac:dyDescent="0.25">
      <c r="A1262" s="2">
        <v>2017</v>
      </c>
      <c r="B1262" s="2">
        <v>2619</v>
      </c>
      <c r="C1262" s="3" t="s">
        <v>9</v>
      </c>
      <c r="D1262" s="4">
        <v>43108</v>
      </c>
      <c r="E1262" s="2">
        <v>7385</v>
      </c>
      <c r="F1262" s="3" t="s">
        <v>2</v>
      </c>
      <c r="G1262" s="3" t="s">
        <v>1</v>
      </c>
      <c r="H1262" s="3" t="s">
        <v>0</v>
      </c>
      <c r="I1262" s="2">
        <v>2016</v>
      </c>
      <c r="J1262" s="2">
        <v>1400</v>
      </c>
      <c r="K1262" s="2">
        <v>57</v>
      </c>
      <c r="L1262" s="2">
        <v>0.7</v>
      </c>
      <c r="M1262" s="1">
        <v>2.74</v>
      </c>
      <c r="N1262" s="1">
        <v>3.6000000000000001E-5</v>
      </c>
      <c r="O1262" s="1">
        <v>8.9999999999999993E-3</v>
      </c>
      <c r="P1262" s="1">
        <v>8.9999999999999996E-7</v>
      </c>
      <c r="Q1262" s="1">
        <v>0.184229627628272</v>
      </c>
      <c r="R1262" s="1">
        <v>9.4208328265447299E-4</v>
      </c>
    </row>
    <row r="1263" spans="1:18" s="5" customFormat="1" x14ac:dyDescent="0.25">
      <c r="A1263" s="2">
        <v>2017</v>
      </c>
      <c r="B1263" s="2">
        <v>2626</v>
      </c>
      <c r="C1263" s="3" t="s">
        <v>11</v>
      </c>
      <c r="D1263" s="4">
        <v>43147</v>
      </c>
      <c r="E1263" s="2">
        <v>7359</v>
      </c>
      <c r="F1263" s="3" t="s">
        <v>5</v>
      </c>
      <c r="G1263" s="3" t="s">
        <v>1</v>
      </c>
      <c r="H1263" s="3" t="s">
        <v>4</v>
      </c>
      <c r="I1263" s="2">
        <v>1982</v>
      </c>
      <c r="J1263" s="2">
        <v>250</v>
      </c>
      <c r="K1263" s="2">
        <v>60</v>
      </c>
      <c r="L1263" s="2">
        <v>0.7</v>
      </c>
      <c r="M1263" s="1">
        <v>12.09</v>
      </c>
      <c r="N1263" s="1">
        <v>2.7999999999999998E-4</v>
      </c>
      <c r="O1263" s="1">
        <v>0.60499999999999998</v>
      </c>
      <c r="P1263" s="1">
        <v>4.3999999999999999E-5</v>
      </c>
      <c r="Q1263" s="1">
        <v>0.172337962659698</v>
      </c>
      <c r="R1263" s="1">
        <v>1.2094907461965501E-2</v>
      </c>
    </row>
    <row r="1264" spans="1:18" s="5" customFormat="1" x14ac:dyDescent="0.25">
      <c r="A1264" s="2">
        <v>2017</v>
      </c>
      <c r="B1264" s="2">
        <v>2626</v>
      </c>
      <c r="C1264" s="3" t="s">
        <v>11</v>
      </c>
      <c r="D1264" s="4">
        <v>43147</v>
      </c>
      <c r="E1264" s="2">
        <v>7360</v>
      </c>
      <c r="F1264" s="3" t="s">
        <v>2</v>
      </c>
      <c r="G1264" s="3" t="s">
        <v>1</v>
      </c>
      <c r="H1264" s="3" t="s">
        <v>0</v>
      </c>
      <c r="I1264" s="2">
        <v>2017</v>
      </c>
      <c r="J1264" s="2">
        <v>250</v>
      </c>
      <c r="K1264" s="2">
        <v>74</v>
      </c>
      <c r="L1264" s="2">
        <v>0.7</v>
      </c>
      <c r="M1264" s="1">
        <v>2.74</v>
      </c>
      <c r="N1264" s="1">
        <v>3.6000000000000001E-5</v>
      </c>
      <c r="O1264" s="1">
        <v>8.9999999999999993E-3</v>
      </c>
      <c r="P1264" s="1">
        <v>8.9999999999999996E-7</v>
      </c>
      <c r="Q1264" s="1">
        <v>3.9755014913929798E-2</v>
      </c>
      <c r="R1264" s="1">
        <v>1.44531241561945E-4</v>
      </c>
    </row>
    <row r="1265" spans="1:18" s="5" customFormat="1" x14ac:dyDescent="0.25">
      <c r="A1265" s="2">
        <v>2017</v>
      </c>
      <c r="B1265" s="2">
        <v>2629</v>
      </c>
      <c r="C1265" s="3" t="s">
        <v>11</v>
      </c>
      <c r="D1265" s="4">
        <v>43154</v>
      </c>
      <c r="E1265" s="2">
        <v>7351</v>
      </c>
      <c r="F1265" s="3" t="s">
        <v>5</v>
      </c>
      <c r="G1265" s="3" t="s">
        <v>1</v>
      </c>
      <c r="H1265" s="3" t="s">
        <v>8</v>
      </c>
      <c r="I1265" s="2">
        <v>1998</v>
      </c>
      <c r="J1265" s="2">
        <v>754</v>
      </c>
      <c r="K1265" s="2">
        <v>135</v>
      </c>
      <c r="L1265" s="2">
        <v>0.7</v>
      </c>
      <c r="M1265" s="1">
        <v>6.54</v>
      </c>
      <c r="N1265" s="1">
        <v>1.4999999999999999E-4</v>
      </c>
      <c r="O1265" s="1">
        <v>0.30399999999999999</v>
      </c>
      <c r="P1265" s="1">
        <v>2.2099999999999998E-5</v>
      </c>
      <c r="Q1265" s="1">
        <v>0.655037492563603</v>
      </c>
      <c r="R1265" s="1">
        <v>4.47059143027893E-2</v>
      </c>
    </row>
    <row r="1266" spans="1:18" s="5" customFormat="1" x14ac:dyDescent="0.25">
      <c r="A1266" s="2">
        <v>2017</v>
      </c>
      <c r="B1266" s="2">
        <v>2629</v>
      </c>
      <c r="C1266" s="3" t="s">
        <v>11</v>
      </c>
      <c r="D1266" s="4">
        <v>43154</v>
      </c>
      <c r="E1266" s="2">
        <v>7352</v>
      </c>
      <c r="F1266" s="3" t="s">
        <v>2</v>
      </c>
      <c r="G1266" s="3" t="s">
        <v>1</v>
      </c>
      <c r="H1266" s="3" t="s">
        <v>0</v>
      </c>
      <c r="I1266" s="2">
        <v>2016</v>
      </c>
      <c r="J1266" s="2">
        <v>754</v>
      </c>
      <c r="K1266" s="2">
        <v>105</v>
      </c>
      <c r="L1266" s="2">
        <v>0.7</v>
      </c>
      <c r="M1266" s="1">
        <v>0.26</v>
      </c>
      <c r="N1266" s="1">
        <v>3.9999999999999998E-6</v>
      </c>
      <c r="O1266" s="1">
        <v>8.9999999999999993E-3</v>
      </c>
      <c r="P1266" s="1">
        <v>3.9999999999999998E-7</v>
      </c>
      <c r="Q1266" s="1">
        <v>1.6804075980774099E-2</v>
      </c>
      <c r="R1266" s="1">
        <v>6.41912281292323E-4</v>
      </c>
    </row>
    <row r="1267" spans="1:18" s="5" customFormat="1" x14ac:dyDescent="0.25">
      <c r="A1267" s="2">
        <v>2017</v>
      </c>
      <c r="B1267" s="2">
        <v>2645</v>
      </c>
      <c r="C1267" s="3" t="s">
        <v>17</v>
      </c>
      <c r="D1267" s="4">
        <v>43111</v>
      </c>
      <c r="E1267" s="2">
        <v>6968</v>
      </c>
      <c r="F1267" s="3" t="s">
        <v>5</v>
      </c>
      <c r="G1267" s="3" t="s">
        <v>1</v>
      </c>
      <c r="H1267" s="3" t="s">
        <v>6</v>
      </c>
      <c r="I1267" s="2">
        <v>2006</v>
      </c>
      <c r="J1267" s="2">
        <v>600</v>
      </c>
      <c r="K1267" s="2">
        <v>105</v>
      </c>
      <c r="L1267" s="2">
        <v>0.7</v>
      </c>
      <c r="M1267" s="1">
        <v>4.1500000000000004</v>
      </c>
      <c r="N1267" s="1">
        <v>6.0000000000000002E-5</v>
      </c>
      <c r="O1267" s="1">
        <v>0.128</v>
      </c>
      <c r="P1267" s="1">
        <v>9.3999999999999998E-6</v>
      </c>
      <c r="Q1267" s="1">
        <v>0.22973611112730599</v>
      </c>
      <c r="R1267" s="1">
        <v>1.0608888875966499E-2</v>
      </c>
    </row>
    <row r="1268" spans="1:18" s="5" customFormat="1" x14ac:dyDescent="0.25">
      <c r="A1268" s="2">
        <v>2017</v>
      </c>
      <c r="B1268" s="2">
        <v>2645</v>
      </c>
      <c r="C1268" s="3" t="s">
        <v>17</v>
      </c>
      <c r="D1268" s="4">
        <v>43111</v>
      </c>
      <c r="E1268" s="2">
        <v>6969</v>
      </c>
      <c r="F1268" s="3" t="s">
        <v>2</v>
      </c>
      <c r="G1268" s="3" t="s">
        <v>1</v>
      </c>
      <c r="H1268" s="3" t="s">
        <v>0</v>
      </c>
      <c r="I1268" s="2">
        <v>2017</v>
      </c>
      <c r="J1268" s="2">
        <v>600</v>
      </c>
      <c r="K1268" s="2">
        <v>105</v>
      </c>
      <c r="L1268" s="2">
        <v>0.7</v>
      </c>
      <c r="M1268" s="1">
        <v>0.26</v>
      </c>
      <c r="N1268" s="1">
        <v>3.9999999999999998E-6</v>
      </c>
      <c r="O1268" s="1">
        <v>8.9999999999999993E-3</v>
      </c>
      <c r="P1268" s="1">
        <v>3.9999999999999998E-7</v>
      </c>
      <c r="Q1268" s="1">
        <v>1.32222215319847E-2</v>
      </c>
      <c r="R1268" s="1">
        <v>4.9583330673761902E-4</v>
      </c>
    </row>
    <row r="1269" spans="1:18" s="5" customFormat="1" x14ac:dyDescent="0.25">
      <c r="A1269" s="2">
        <v>2018</v>
      </c>
      <c r="B1269" s="2">
        <v>2647</v>
      </c>
      <c r="C1269" s="3" t="s">
        <v>11</v>
      </c>
      <c r="D1269" s="4">
        <v>43213</v>
      </c>
      <c r="E1269" s="2">
        <v>7347</v>
      </c>
      <c r="F1269" s="3" t="s">
        <v>5</v>
      </c>
      <c r="G1269" s="3" t="s">
        <v>1</v>
      </c>
      <c r="H1269" s="3" t="s">
        <v>4</v>
      </c>
      <c r="I1269" s="2">
        <v>1982</v>
      </c>
      <c r="J1269" s="2">
        <v>600</v>
      </c>
      <c r="K1269" s="2">
        <v>58</v>
      </c>
      <c r="L1269" s="2">
        <v>0.7</v>
      </c>
      <c r="M1269" s="1">
        <v>12.09</v>
      </c>
      <c r="N1269" s="1">
        <v>2.7999999999999998E-4</v>
      </c>
      <c r="O1269" s="1">
        <v>0.60499999999999998</v>
      </c>
      <c r="P1269" s="1">
        <v>4.3999999999999999E-5</v>
      </c>
      <c r="Q1269" s="1">
        <v>0.414861110553081</v>
      </c>
      <c r="R1269" s="1">
        <v>3.0423148252937699E-2</v>
      </c>
    </row>
    <row r="1270" spans="1:18" s="5" customFormat="1" x14ac:dyDescent="0.25">
      <c r="A1270" s="2">
        <v>2018</v>
      </c>
      <c r="B1270" s="2">
        <v>2647</v>
      </c>
      <c r="C1270" s="3" t="s">
        <v>11</v>
      </c>
      <c r="D1270" s="4">
        <v>43213</v>
      </c>
      <c r="E1270" s="2">
        <v>7348</v>
      </c>
      <c r="F1270" s="3" t="s">
        <v>2</v>
      </c>
      <c r="G1270" s="3" t="s">
        <v>1</v>
      </c>
      <c r="H1270" s="3" t="s">
        <v>0</v>
      </c>
      <c r="I1270" s="2">
        <v>2017</v>
      </c>
      <c r="J1270" s="2">
        <v>600</v>
      </c>
      <c r="K1270" s="2">
        <v>63</v>
      </c>
      <c r="L1270" s="2">
        <v>0.7</v>
      </c>
      <c r="M1270" s="1">
        <v>2.74</v>
      </c>
      <c r="N1270" s="1">
        <v>3.6000000000000001E-5</v>
      </c>
      <c r="O1270" s="1">
        <v>8.9999999999999993E-3</v>
      </c>
      <c r="P1270" s="1">
        <v>8.9999999999999996E-7</v>
      </c>
      <c r="Q1270" s="1">
        <v>8.3066665641623003E-2</v>
      </c>
      <c r="R1270" s="1">
        <v>3.4124998070015602E-4</v>
      </c>
    </row>
    <row r="1271" spans="1:18" s="5" customFormat="1" x14ac:dyDescent="0.25">
      <c r="A1271" s="2">
        <v>2017</v>
      </c>
      <c r="B1271" s="2">
        <v>2648</v>
      </c>
      <c r="C1271" s="3" t="s">
        <v>11</v>
      </c>
      <c r="D1271" s="4">
        <v>43151</v>
      </c>
      <c r="E1271" s="2">
        <v>7345</v>
      </c>
      <c r="F1271" s="3" t="s">
        <v>5</v>
      </c>
      <c r="G1271" s="3" t="s">
        <v>1</v>
      </c>
      <c r="H1271" s="3" t="s">
        <v>4</v>
      </c>
      <c r="I1271" s="2">
        <v>1997</v>
      </c>
      <c r="J1271" s="2">
        <v>500</v>
      </c>
      <c r="K1271" s="2">
        <v>81</v>
      </c>
      <c r="L1271" s="2">
        <v>0.7</v>
      </c>
      <c r="M1271" s="1">
        <v>8.17</v>
      </c>
      <c r="N1271" s="1">
        <v>1.9000000000000001E-4</v>
      </c>
      <c r="O1271" s="1">
        <v>0.47899999999999998</v>
      </c>
      <c r="P1271" s="1">
        <v>3.6100000000000003E-5</v>
      </c>
      <c r="Q1271" s="1">
        <v>0.32656249911565899</v>
      </c>
      <c r="R1271" s="1">
        <v>2.85062489804047E-2</v>
      </c>
    </row>
    <row r="1272" spans="1:18" s="5" customFormat="1" x14ac:dyDescent="0.25">
      <c r="A1272" s="2">
        <v>2017</v>
      </c>
      <c r="B1272" s="2">
        <v>2648</v>
      </c>
      <c r="C1272" s="3" t="s">
        <v>11</v>
      </c>
      <c r="D1272" s="4">
        <v>43151</v>
      </c>
      <c r="E1272" s="2">
        <v>7346</v>
      </c>
      <c r="F1272" s="3" t="s">
        <v>2</v>
      </c>
      <c r="G1272" s="3" t="s">
        <v>1</v>
      </c>
      <c r="H1272" s="3" t="s">
        <v>0</v>
      </c>
      <c r="I1272" s="2">
        <v>2016</v>
      </c>
      <c r="J1272" s="2">
        <v>500</v>
      </c>
      <c r="K1272" s="2">
        <v>100</v>
      </c>
      <c r="L1272" s="2">
        <v>0.7</v>
      </c>
      <c r="M1272" s="1">
        <v>0.26</v>
      </c>
      <c r="N1272" s="1">
        <v>3.9999999999999998E-6</v>
      </c>
      <c r="O1272" s="1">
        <v>8.9999999999999993E-3</v>
      </c>
      <c r="P1272" s="1">
        <v>3.9999999999999998E-7</v>
      </c>
      <c r="Q1272" s="1">
        <v>1.0416666120367899E-2</v>
      </c>
      <c r="R1272" s="1">
        <v>3.8580244806932598E-4</v>
      </c>
    </row>
    <row r="1273" spans="1:18" s="5" customFormat="1" x14ac:dyDescent="0.25">
      <c r="A1273" s="2">
        <v>2017</v>
      </c>
      <c r="B1273" s="2">
        <v>2651</v>
      </c>
      <c r="C1273" s="3" t="s">
        <v>11</v>
      </c>
      <c r="D1273" s="4">
        <v>43231</v>
      </c>
      <c r="E1273" s="2">
        <v>7339</v>
      </c>
      <c r="F1273" s="3" t="s">
        <v>5</v>
      </c>
      <c r="G1273" s="3" t="s">
        <v>1</v>
      </c>
      <c r="H1273" s="3" t="s">
        <v>4</v>
      </c>
      <c r="I1273" s="2">
        <v>1980</v>
      </c>
      <c r="J1273" s="2">
        <v>200</v>
      </c>
      <c r="K1273" s="2">
        <v>72</v>
      </c>
      <c r="L1273" s="2">
        <v>0.7</v>
      </c>
      <c r="M1273" s="1">
        <v>12.09</v>
      </c>
      <c r="N1273" s="1">
        <v>2.7999999999999998E-4</v>
      </c>
      <c r="O1273" s="1">
        <v>0.60499999999999998</v>
      </c>
      <c r="P1273" s="1">
        <v>4.3999999999999999E-5</v>
      </c>
      <c r="Q1273" s="1">
        <v>0.16046666632735199</v>
      </c>
      <c r="R1273" s="1">
        <v>1.08288889484764E-2</v>
      </c>
    </row>
    <row r="1274" spans="1:18" s="5" customFormat="1" x14ac:dyDescent="0.25">
      <c r="A1274" s="2">
        <v>2017</v>
      </c>
      <c r="B1274" s="2">
        <v>2651</v>
      </c>
      <c r="C1274" s="3" t="s">
        <v>11</v>
      </c>
      <c r="D1274" s="4">
        <v>43231</v>
      </c>
      <c r="E1274" s="2">
        <v>7340</v>
      </c>
      <c r="F1274" s="3" t="s">
        <v>2</v>
      </c>
      <c r="G1274" s="3" t="s">
        <v>1</v>
      </c>
      <c r="H1274" s="3" t="s">
        <v>0</v>
      </c>
      <c r="I1274" s="2">
        <v>2016</v>
      </c>
      <c r="J1274" s="2">
        <v>200</v>
      </c>
      <c r="K1274" s="2">
        <v>74</v>
      </c>
      <c r="L1274" s="2">
        <v>0.7</v>
      </c>
      <c r="M1274" s="1">
        <v>2.74</v>
      </c>
      <c r="N1274" s="1">
        <v>3.6000000000000001E-5</v>
      </c>
      <c r="O1274" s="1">
        <v>8.9999999999999993E-3</v>
      </c>
      <c r="P1274" s="1">
        <v>8.9999999999999996E-7</v>
      </c>
      <c r="Q1274" s="1">
        <v>3.1701234151481003E-2</v>
      </c>
      <c r="R1274" s="1">
        <v>1.1305554892027E-4</v>
      </c>
    </row>
    <row r="1275" spans="1:18" s="5" customFormat="1" x14ac:dyDescent="0.25">
      <c r="A1275" s="2">
        <v>2018</v>
      </c>
      <c r="B1275" s="2">
        <v>2653</v>
      </c>
      <c r="C1275" s="3" t="s">
        <v>11</v>
      </c>
      <c r="D1275" s="4">
        <v>43199</v>
      </c>
      <c r="E1275" s="2">
        <v>7335</v>
      </c>
      <c r="F1275" s="3" t="s">
        <v>5</v>
      </c>
      <c r="G1275" s="3" t="s">
        <v>1</v>
      </c>
      <c r="H1275" s="3" t="s">
        <v>4</v>
      </c>
      <c r="I1275" s="2">
        <v>1975</v>
      </c>
      <c r="J1275" s="2">
        <v>600</v>
      </c>
      <c r="K1275" s="2">
        <v>91</v>
      </c>
      <c r="L1275" s="2">
        <v>0.7</v>
      </c>
      <c r="M1275" s="1">
        <v>12.09</v>
      </c>
      <c r="N1275" s="1">
        <v>2.7999999999999998E-4</v>
      </c>
      <c r="O1275" s="1">
        <v>0.60499999999999998</v>
      </c>
      <c r="P1275" s="1">
        <v>4.3999999999999999E-5</v>
      </c>
      <c r="Q1275" s="1">
        <v>0.65090277690224796</v>
      </c>
      <c r="R1275" s="1">
        <v>4.7732870534781598E-2</v>
      </c>
    </row>
    <row r="1276" spans="1:18" s="5" customFormat="1" x14ac:dyDescent="0.25">
      <c r="A1276" s="2">
        <v>2018</v>
      </c>
      <c r="B1276" s="2">
        <v>2653</v>
      </c>
      <c r="C1276" s="3" t="s">
        <v>11</v>
      </c>
      <c r="D1276" s="4">
        <v>43199</v>
      </c>
      <c r="E1276" s="2">
        <v>7336</v>
      </c>
      <c r="F1276" s="3" t="s">
        <v>2</v>
      </c>
      <c r="G1276" s="3" t="s">
        <v>1</v>
      </c>
      <c r="H1276" s="3" t="s">
        <v>0</v>
      </c>
      <c r="I1276" s="2">
        <v>2015</v>
      </c>
      <c r="J1276" s="2">
        <v>600</v>
      </c>
      <c r="K1276" s="2">
        <v>119</v>
      </c>
      <c r="L1276" s="2">
        <v>0.7</v>
      </c>
      <c r="M1276" s="1">
        <v>0.26</v>
      </c>
      <c r="N1276" s="1">
        <v>3.9999999999999998E-6</v>
      </c>
      <c r="O1276" s="1">
        <v>8.9999999999999993E-3</v>
      </c>
      <c r="P1276" s="1">
        <v>3.9999999999999998E-7</v>
      </c>
      <c r="Q1276" s="1">
        <v>1.4985184402916E-2</v>
      </c>
      <c r="R1276" s="1">
        <v>5.6194441430263504E-4</v>
      </c>
    </row>
    <row r="1277" spans="1:18" s="5" customFormat="1" x14ac:dyDescent="0.25">
      <c r="A1277" s="2">
        <v>2018</v>
      </c>
      <c r="B1277" s="2">
        <v>2655</v>
      </c>
      <c r="C1277" s="3" t="s">
        <v>11</v>
      </c>
      <c r="D1277" s="4">
        <v>43208</v>
      </c>
      <c r="E1277" s="2">
        <v>7331</v>
      </c>
      <c r="F1277" s="3" t="s">
        <v>5</v>
      </c>
      <c r="G1277" s="3" t="s">
        <v>1</v>
      </c>
      <c r="H1277" s="3" t="s">
        <v>4</v>
      </c>
      <c r="I1277" s="2">
        <v>1983</v>
      </c>
      <c r="J1277" s="2">
        <v>600</v>
      </c>
      <c r="K1277" s="2">
        <v>45</v>
      </c>
      <c r="L1277" s="2">
        <v>0.7</v>
      </c>
      <c r="M1277" s="1">
        <v>6.51</v>
      </c>
      <c r="N1277" s="1">
        <v>9.7999999999999997E-5</v>
      </c>
      <c r="O1277" s="1">
        <v>0.54700000000000004</v>
      </c>
      <c r="P1277" s="1">
        <v>4.2400000000000001E-5</v>
      </c>
      <c r="Q1277" s="1">
        <v>0.160125001240638</v>
      </c>
      <c r="R1277" s="1">
        <v>2.19958325385998E-2</v>
      </c>
    </row>
    <row r="1278" spans="1:18" s="5" customFormat="1" x14ac:dyDescent="0.25">
      <c r="A1278" s="2">
        <v>2018</v>
      </c>
      <c r="B1278" s="2">
        <v>2655</v>
      </c>
      <c r="C1278" s="3" t="s">
        <v>11</v>
      </c>
      <c r="D1278" s="4">
        <v>43208</v>
      </c>
      <c r="E1278" s="2">
        <v>7332</v>
      </c>
      <c r="F1278" s="3" t="s">
        <v>2</v>
      </c>
      <c r="G1278" s="3" t="s">
        <v>1</v>
      </c>
      <c r="H1278" s="3" t="s">
        <v>0</v>
      </c>
      <c r="I1278" s="2">
        <v>2016</v>
      </c>
      <c r="J1278" s="2">
        <v>600</v>
      </c>
      <c r="K1278" s="2">
        <v>56</v>
      </c>
      <c r="L1278" s="2">
        <v>0.7</v>
      </c>
      <c r="M1278" s="1">
        <v>2.74</v>
      </c>
      <c r="N1278" s="1">
        <v>3.6000000000000001E-5</v>
      </c>
      <c r="O1278" s="1">
        <v>8.9999999999999993E-3</v>
      </c>
      <c r="P1278" s="1">
        <v>8.9999999999999996E-7</v>
      </c>
      <c r="Q1278" s="1">
        <v>7.3837036125887101E-2</v>
      </c>
      <c r="R1278" s="1">
        <v>3.0333331617791602E-4</v>
      </c>
    </row>
    <row r="1279" spans="1:18" s="5" customFormat="1" x14ac:dyDescent="0.25">
      <c r="A1279" s="2">
        <v>2018</v>
      </c>
      <c r="B1279" s="2">
        <v>2656</v>
      </c>
      <c r="C1279" s="3" t="s">
        <v>9</v>
      </c>
      <c r="D1279" s="4">
        <v>43180</v>
      </c>
      <c r="E1279" s="2">
        <v>7381</v>
      </c>
      <c r="F1279" s="3" t="s">
        <v>5</v>
      </c>
      <c r="G1279" s="3" t="s">
        <v>1</v>
      </c>
      <c r="H1279" s="3" t="s">
        <v>4</v>
      </c>
      <c r="I1279" s="2">
        <v>1987</v>
      </c>
      <c r="J1279" s="2">
        <v>400</v>
      </c>
      <c r="K1279" s="2">
        <v>81</v>
      </c>
      <c r="L1279" s="2">
        <v>0.7</v>
      </c>
      <c r="M1279" s="1">
        <v>12.09</v>
      </c>
      <c r="N1279" s="1">
        <v>2.7999999999999998E-4</v>
      </c>
      <c r="O1279" s="1">
        <v>0.60499999999999998</v>
      </c>
      <c r="P1279" s="1">
        <v>4.3999999999999999E-5</v>
      </c>
      <c r="Q1279" s="1">
        <v>0.38624999948045502</v>
      </c>
      <c r="R1279" s="1">
        <v>2.83250000975627E-2</v>
      </c>
    </row>
    <row r="1280" spans="1:18" s="5" customFormat="1" x14ac:dyDescent="0.25">
      <c r="A1280" s="2">
        <v>2018</v>
      </c>
      <c r="B1280" s="2">
        <v>2656</v>
      </c>
      <c r="C1280" s="3" t="s">
        <v>9</v>
      </c>
      <c r="D1280" s="4">
        <v>43180</v>
      </c>
      <c r="E1280" s="2">
        <v>7440</v>
      </c>
      <c r="F1280" s="3" t="s">
        <v>2</v>
      </c>
      <c r="G1280" s="3" t="s">
        <v>1</v>
      </c>
      <c r="H1280" s="3" t="s">
        <v>0</v>
      </c>
      <c r="I1280" s="2">
        <v>2017</v>
      </c>
      <c r="J1280" s="2">
        <v>400</v>
      </c>
      <c r="K1280" s="2">
        <v>100</v>
      </c>
      <c r="L1280" s="2">
        <v>0.7</v>
      </c>
      <c r="M1280" s="1">
        <v>0.26</v>
      </c>
      <c r="N1280" s="1">
        <v>3.9999999999999998E-6</v>
      </c>
      <c r="O1280" s="1">
        <v>8.9999999999999993E-3</v>
      </c>
      <c r="P1280" s="1">
        <v>3.9999999999999998E-7</v>
      </c>
      <c r="Q1280" s="1">
        <v>8.2716045024396993E-3</v>
      </c>
      <c r="R1280" s="1">
        <v>3.0246911898227399E-4</v>
      </c>
    </row>
    <row r="1281" spans="1:18" s="5" customFormat="1" x14ac:dyDescent="0.25">
      <c r="A1281" s="2">
        <v>2018</v>
      </c>
      <c r="B1281" s="2">
        <v>2657</v>
      </c>
      <c r="C1281" s="3" t="s">
        <v>9</v>
      </c>
      <c r="D1281" s="4">
        <v>43228</v>
      </c>
      <c r="E1281" s="2">
        <v>7379</v>
      </c>
      <c r="F1281" s="3" t="s">
        <v>5</v>
      </c>
      <c r="G1281" s="3" t="s">
        <v>1</v>
      </c>
      <c r="H1281" s="3" t="s">
        <v>6</v>
      </c>
      <c r="I1281" s="2">
        <v>2005</v>
      </c>
      <c r="J1281" s="2">
        <v>350</v>
      </c>
      <c r="K1281" s="2">
        <v>99</v>
      </c>
      <c r="L1281" s="2">
        <v>0.7</v>
      </c>
      <c r="M1281" s="1">
        <v>4.75</v>
      </c>
      <c r="N1281" s="1">
        <v>7.1000000000000005E-5</v>
      </c>
      <c r="O1281" s="1">
        <v>0.192</v>
      </c>
      <c r="P1281" s="1">
        <v>1.4100000000000001E-5</v>
      </c>
      <c r="Q1281" s="1">
        <v>0.138955588283316</v>
      </c>
      <c r="R1281" s="1">
        <v>7.5083020074965803E-3</v>
      </c>
    </row>
    <row r="1282" spans="1:18" s="5" customFormat="1" x14ac:dyDescent="0.25">
      <c r="A1282" s="2">
        <v>2018</v>
      </c>
      <c r="B1282" s="2">
        <v>2657</v>
      </c>
      <c r="C1282" s="3" t="s">
        <v>9</v>
      </c>
      <c r="D1282" s="4">
        <v>43228</v>
      </c>
      <c r="E1282" s="2">
        <v>7380</v>
      </c>
      <c r="F1282" s="3" t="s">
        <v>2</v>
      </c>
      <c r="G1282" s="3" t="s">
        <v>1</v>
      </c>
      <c r="H1282" s="3" t="s">
        <v>0</v>
      </c>
      <c r="I1282" s="2">
        <v>2017</v>
      </c>
      <c r="J1282" s="2">
        <v>350</v>
      </c>
      <c r="K1282" s="2">
        <v>100</v>
      </c>
      <c r="L1282" s="2">
        <v>0.7</v>
      </c>
      <c r="M1282" s="1">
        <v>0.26</v>
      </c>
      <c r="N1282" s="1">
        <v>3.9999999999999998E-6</v>
      </c>
      <c r="O1282" s="1">
        <v>8.9999999999999993E-3</v>
      </c>
      <c r="P1282" s="1">
        <v>3.9999999999999998E-7</v>
      </c>
      <c r="Q1282" s="1">
        <v>7.2106477673233201E-3</v>
      </c>
      <c r="R1282" s="1">
        <v>2.61959861839971E-4</v>
      </c>
    </row>
    <row r="1283" spans="1:18" s="5" customFormat="1" x14ac:dyDescent="0.25">
      <c r="A1283" s="2">
        <v>2017</v>
      </c>
      <c r="B1283" s="2">
        <v>2658</v>
      </c>
      <c r="C1283" s="3" t="s">
        <v>11</v>
      </c>
      <c r="D1283" s="4">
        <v>43220</v>
      </c>
      <c r="E1283" s="2">
        <v>7377</v>
      </c>
      <c r="F1283" s="3" t="s">
        <v>5</v>
      </c>
      <c r="G1283" s="3" t="s">
        <v>1</v>
      </c>
      <c r="H1283" s="3" t="s">
        <v>4</v>
      </c>
      <c r="I1283" s="2">
        <v>1976</v>
      </c>
      <c r="J1283" s="2">
        <v>500</v>
      </c>
      <c r="K1283" s="2">
        <v>63</v>
      </c>
      <c r="L1283" s="2">
        <v>0.7</v>
      </c>
      <c r="M1283" s="1">
        <v>12.09</v>
      </c>
      <c r="N1283" s="1">
        <v>2.7999999999999998E-4</v>
      </c>
      <c r="O1283" s="1">
        <v>0.60499999999999998</v>
      </c>
      <c r="P1283" s="1">
        <v>4.3999999999999999E-5</v>
      </c>
      <c r="Q1283" s="1">
        <v>0.37552083282822002</v>
      </c>
      <c r="R1283" s="1">
        <v>2.7538194539297099E-2</v>
      </c>
    </row>
    <row r="1284" spans="1:18" s="5" customFormat="1" x14ac:dyDescent="0.25">
      <c r="A1284" s="2">
        <v>2017</v>
      </c>
      <c r="B1284" s="2">
        <v>2658</v>
      </c>
      <c r="C1284" s="3" t="s">
        <v>11</v>
      </c>
      <c r="D1284" s="4">
        <v>43220</v>
      </c>
      <c r="E1284" s="2">
        <v>7378</v>
      </c>
      <c r="F1284" s="3" t="s">
        <v>2</v>
      </c>
      <c r="G1284" s="3" t="s">
        <v>1</v>
      </c>
      <c r="H1284" s="3" t="s">
        <v>0</v>
      </c>
      <c r="I1284" s="2">
        <v>2018</v>
      </c>
      <c r="J1284" s="2">
        <v>500</v>
      </c>
      <c r="K1284" s="2">
        <v>73</v>
      </c>
      <c r="L1284" s="2">
        <v>0.7</v>
      </c>
      <c r="M1284" s="1">
        <v>2.74</v>
      </c>
      <c r="N1284" s="1">
        <v>3.6000000000000001E-5</v>
      </c>
      <c r="O1284" s="1">
        <v>8.9999999999999993E-3</v>
      </c>
      <c r="P1284" s="1">
        <v>8.9999999999999996E-7</v>
      </c>
      <c r="Q1284" s="1">
        <v>7.9702931099676702E-2</v>
      </c>
      <c r="R1284" s="1">
        <v>3.1684025970969601E-4</v>
      </c>
    </row>
    <row r="1285" spans="1:18" s="5" customFormat="1" x14ac:dyDescent="0.25">
      <c r="A1285" s="2">
        <v>2018</v>
      </c>
      <c r="B1285" s="2">
        <v>2673</v>
      </c>
      <c r="C1285" s="3" t="s">
        <v>16</v>
      </c>
      <c r="D1285" s="4">
        <v>43263</v>
      </c>
      <c r="E1285" s="2">
        <v>7457</v>
      </c>
      <c r="F1285" s="3" t="s">
        <v>5</v>
      </c>
      <c r="G1285" s="3" t="s">
        <v>1</v>
      </c>
      <c r="H1285" s="3" t="s">
        <v>8</v>
      </c>
      <c r="I1285" s="2">
        <v>1998</v>
      </c>
      <c r="J1285" s="2">
        <v>450</v>
      </c>
      <c r="K1285" s="2">
        <v>95</v>
      </c>
      <c r="L1285" s="2">
        <v>0.7</v>
      </c>
      <c r="M1285" s="1">
        <v>6.54</v>
      </c>
      <c r="N1285" s="1">
        <v>1.4999999999999999E-4</v>
      </c>
      <c r="O1285" s="1">
        <v>0.55200000000000005</v>
      </c>
      <c r="P1285" s="1">
        <v>4.0200000000000001E-5</v>
      </c>
      <c r="Q1285" s="1">
        <v>0.27139322593044801</v>
      </c>
      <c r="R1285" s="1">
        <v>3.3126301253208201E-2</v>
      </c>
    </row>
    <row r="1286" spans="1:18" s="5" customFormat="1" x14ac:dyDescent="0.25">
      <c r="A1286" s="2">
        <v>2018</v>
      </c>
      <c r="B1286" s="2">
        <v>2673</v>
      </c>
      <c r="C1286" s="3" t="s">
        <v>16</v>
      </c>
      <c r="D1286" s="4">
        <v>43263</v>
      </c>
      <c r="E1286" s="2">
        <v>7458</v>
      </c>
      <c r="F1286" s="3" t="s">
        <v>2</v>
      </c>
      <c r="G1286" s="3" t="s">
        <v>1</v>
      </c>
      <c r="H1286" s="3" t="s">
        <v>0</v>
      </c>
      <c r="I1286" s="2">
        <v>2018</v>
      </c>
      <c r="J1286" s="2">
        <v>450</v>
      </c>
      <c r="K1286" s="2">
        <v>115</v>
      </c>
      <c r="L1286" s="2">
        <v>0.7</v>
      </c>
      <c r="M1286" s="1">
        <v>0.26</v>
      </c>
      <c r="N1286" s="1">
        <v>3.9999999999999998E-6</v>
      </c>
      <c r="O1286" s="1">
        <v>8.9999999999999993E-3</v>
      </c>
      <c r="P1286" s="1">
        <v>3.9999999999999998E-7</v>
      </c>
      <c r="Q1286" s="1">
        <v>1.0741318879806099E-2</v>
      </c>
      <c r="R1286" s="1">
        <v>3.95312478217535E-4</v>
      </c>
    </row>
    <row r="1287" spans="1:18" s="5" customFormat="1" x14ac:dyDescent="0.25">
      <c r="A1287" s="2">
        <v>2018</v>
      </c>
      <c r="B1287" s="2">
        <v>2674</v>
      </c>
      <c r="C1287" s="3" t="s">
        <v>16</v>
      </c>
      <c r="D1287" s="4">
        <v>43263</v>
      </c>
      <c r="E1287" s="2">
        <v>7459</v>
      </c>
      <c r="F1287" s="3" t="s">
        <v>5</v>
      </c>
      <c r="G1287" s="3" t="s">
        <v>1</v>
      </c>
      <c r="H1287" s="3" t="s">
        <v>8</v>
      </c>
      <c r="I1287" s="2">
        <v>1999</v>
      </c>
      <c r="J1287" s="2">
        <v>450</v>
      </c>
      <c r="K1287" s="2">
        <v>95</v>
      </c>
      <c r="L1287" s="2">
        <v>0.7</v>
      </c>
      <c r="M1287" s="1">
        <v>6.54</v>
      </c>
      <c r="N1287" s="1">
        <v>1.4999999999999999E-4</v>
      </c>
      <c r="O1287" s="1">
        <v>0.55200000000000005</v>
      </c>
      <c r="P1287" s="1">
        <v>4.0200000000000001E-5</v>
      </c>
      <c r="Q1287" s="1">
        <v>0.26916666336261003</v>
      </c>
      <c r="R1287" s="1">
        <v>3.2529582505764099E-2</v>
      </c>
    </row>
    <row r="1288" spans="1:18" s="5" customFormat="1" x14ac:dyDescent="0.25">
      <c r="A1288" s="2">
        <v>2018</v>
      </c>
      <c r="B1288" s="2">
        <v>2674</v>
      </c>
      <c r="C1288" s="3" t="s">
        <v>16</v>
      </c>
      <c r="D1288" s="4">
        <v>43263</v>
      </c>
      <c r="E1288" s="2">
        <v>7460</v>
      </c>
      <c r="F1288" s="3" t="s">
        <v>2</v>
      </c>
      <c r="G1288" s="3" t="s">
        <v>1</v>
      </c>
      <c r="H1288" s="3" t="s">
        <v>0</v>
      </c>
      <c r="I1288" s="2">
        <v>2017</v>
      </c>
      <c r="J1288" s="2">
        <v>450</v>
      </c>
      <c r="K1288" s="2">
        <v>115</v>
      </c>
      <c r="L1288" s="2">
        <v>0.7</v>
      </c>
      <c r="M1288" s="1">
        <v>0.26</v>
      </c>
      <c r="N1288" s="1">
        <v>3.9999999999999998E-6</v>
      </c>
      <c r="O1288" s="1">
        <v>8.9999999999999993E-3</v>
      </c>
      <c r="P1288" s="1">
        <v>3.9999999999999998E-7</v>
      </c>
      <c r="Q1288" s="1">
        <v>1.0741318879806099E-2</v>
      </c>
      <c r="R1288" s="1">
        <v>3.95312478217535E-4</v>
      </c>
    </row>
    <row r="1289" spans="1:18" s="5" customFormat="1" x14ac:dyDescent="0.25">
      <c r="A1289" s="2">
        <v>2018</v>
      </c>
      <c r="B1289" s="2">
        <v>2675</v>
      </c>
      <c r="C1289" s="3" t="s">
        <v>16</v>
      </c>
      <c r="D1289" s="4">
        <v>43263</v>
      </c>
      <c r="E1289" s="2">
        <v>7453</v>
      </c>
      <c r="F1289" s="3" t="s">
        <v>5</v>
      </c>
      <c r="G1289" s="3" t="s">
        <v>1</v>
      </c>
      <c r="H1289" s="3" t="s">
        <v>4</v>
      </c>
      <c r="I1289" s="2">
        <v>1996</v>
      </c>
      <c r="J1289" s="2">
        <v>450</v>
      </c>
      <c r="K1289" s="2">
        <v>102</v>
      </c>
      <c r="L1289" s="2">
        <v>0.7</v>
      </c>
      <c r="M1289" s="1">
        <v>8.17</v>
      </c>
      <c r="N1289" s="1">
        <v>1.9000000000000001E-4</v>
      </c>
      <c r="O1289" s="1">
        <v>0.47899999999999998</v>
      </c>
      <c r="P1289" s="1">
        <v>3.6100000000000003E-5</v>
      </c>
      <c r="Q1289" s="1">
        <v>0.37010416566441401</v>
      </c>
      <c r="R1289" s="1">
        <v>3.2307082177791997E-2</v>
      </c>
    </row>
    <row r="1290" spans="1:18" s="5" customFormat="1" x14ac:dyDescent="0.25">
      <c r="A1290" s="2">
        <v>2018</v>
      </c>
      <c r="B1290" s="2">
        <v>2675</v>
      </c>
      <c r="C1290" s="3" t="s">
        <v>16</v>
      </c>
      <c r="D1290" s="4">
        <v>43263</v>
      </c>
      <c r="E1290" s="2">
        <v>7455</v>
      </c>
      <c r="F1290" s="3" t="s">
        <v>2</v>
      </c>
      <c r="G1290" s="3" t="s">
        <v>1</v>
      </c>
      <c r="H1290" s="3" t="s">
        <v>0</v>
      </c>
      <c r="I1290" s="2">
        <v>2018</v>
      </c>
      <c r="J1290" s="2">
        <v>450</v>
      </c>
      <c r="K1290" s="2">
        <v>115</v>
      </c>
      <c r="L1290" s="2">
        <v>0.7</v>
      </c>
      <c r="M1290" s="1">
        <v>0.26</v>
      </c>
      <c r="N1290" s="1">
        <v>3.9999999999999998E-6</v>
      </c>
      <c r="O1290" s="1">
        <v>8.9999999999999993E-3</v>
      </c>
      <c r="P1290" s="1">
        <v>3.9999999999999998E-7</v>
      </c>
      <c r="Q1290" s="1">
        <v>1.0741318879806099E-2</v>
      </c>
      <c r="R1290" s="1">
        <v>3.95312478217535E-4</v>
      </c>
    </row>
    <row r="1291" spans="1:18" s="5" customFormat="1" x14ac:dyDescent="0.25">
      <c r="A1291" s="2">
        <v>2018</v>
      </c>
      <c r="B1291" s="2">
        <v>2676</v>
      </c>
      <c r="C1291" s="3" t="s">
        <v>16</v>
      </c>
      <c r="D1291" s="4">
        <v>43263</v>
      </c>
      <c r="E1291" s="2">
        <v>7451</v>
      </c>
      <c r="F1291" s="3" t="s">
        <v>5</v>
      </c>
      <c r="G1291" s="3" t="s">
        <v>1</v>
      </c>
      <c r="H1291" s="3" t="s">
        <v>4</v>
      </c>
      <c r="I1291" s="2">
        <v>1978</v>
      </c>
      <c r="J1291" s="2">
        <v>450</v>
      </c>
      <c r="K1291" s="2">
        <v>98</v>
      </c>
      <c r="L1291" s="2">
        <v>0.7</v>
      </c>
      <c r="M1291" s="1">
        <v>12.09</v>
      </c>
      <c r="N1291" s="1">
        <v>2.7999999999999998E-4</v>
      </c>
      <c r="O1291" s="1">
        <v>0.60499999999999998</v>
      </c>
      <c r="P1291" s="1">
        <v>4.3999999999999999E-5</v>
      </c>
      <c r="Q1291" s="1">
        <v>0.52572916595950803</v>
      </c>
      <c r="R1291" s="1">
        <v>3.8553472355015897E-2</v>
      </c>
    </row>
    <row r="1292" spans="1:18" s="5" customFormat="1" x14ac:dyDescent="0.25">
      <c r="A1292" s="2">
        <v>2018</v>
      </c>
      <c r="B1292" s="2">
        <v>2676</v>
      </c>
      <c r="C1292" s="3" t="s">
        <v>16</v>
      </c>
      <c r="D1292" s="4">
        <v>43263</v>
      </c>
      <c r="E1292" s="2">
        <v>7452</v>
      </c>
      <c r="F1292" s="3" t="s">
        <v>2</v>
      </c>
      <c r="G1292" s="3" t="s">
        <v>1</v>
      </c>
      <c r="H1292" s="3" t="s">
        <v>0</v>
      </c>
      <c r="I1292" s="2">
        <v>2017</v>
      </c>
      <c r="J1292" s="2">
        <v>450</v>
      </c>
      <c r="K1292" s="2">
        <v>115</v>
      </c>
      <c r="L1292" s="2">
        <v>0.7</v>
      </c>
      <c r="M1292" s="1">
        <v>0.26</v>
      </c>
      <c r="N1292" s="1">
        <v>3.9999999999999998E-6</v>
      </c>
      <c r="O1292" s="1">
        <v>8.9999999999999993E-3</v>
      </c>
      <c r="P1292" s="1">
        <v>3.9999999999999998E-7</v>
      </c>
      <c r="Q1292" s="1">
        <v>1.0741318879806099E-2</v>
      </c>
      <c r="R1292" s="1">
        <v>3.95312478217535E-4</v>
      </c>
    </row>
    <row r="1293" spans="1:18" s="5" customFormat="1" x14ac:dyDescent="0.25">
      <c r="A1293" s="2">
        <v>2018</v>
      </c>
      <c r="B1293" s="2">
        <v>2677</v>
      </c>
      <c r="C1293" s="3" t="s">
        <v>16</v>
      </c>
      <c r="D1293" s="4">
        <v>43271</v>
      </c>
      <c r="E1293" s="2">
        <v>7449</v>
      </c>
      <c r="F1293" s="3" t="s">
        <v>5</v>
      </c>
      <c r="G1293" s="3" t="s">
        <v>1</v>
      </c>
      <c r="H1293" s="3" t="s">
        <v>4</v>
      </c>
      <c r="I1293" s="2">
        <v>1981</v>
      </c>
      <c r="J1293" s="2">
        <v>500</v>
      </c>
      <c r="K1293" s="2">
        <v>90</v>
      </c>
      <c r="L1293" s="2">
        <v>0.7</v>
      </c>
      <c r="M1293" s="1">
        <v>12.09</v>
      </c>
      <c r="N1293" s="1">
        <v>2.7999999999999998E-4</v>
      </c>
      <c r="O1293" s="1">
        <v>0.60499999999999998</v>
      </c>
      <c r="P1293" s="1">
        <v>4.3999999999999999E-5</v>
      </c>
      <c r="Q1293" s="1">
        <v>0.53645833261174303</v>
      </c>
      <c r="R1293" s="1">
        <v>3.9340277913281499E-2</v>
      </c>
    </row>
    <row r="1294" spans="1:18" s="5" customFormat="1" x14ac:dyDescent="0.25">
      <c r="A1294" s="2">
        <v>2018</v>
      </c>
      <c r="B1294" s="2">
        <v>2677</v>
      </c>
      <c r="C1294" s="3" t="s">
        <v>16</v>
      </c>
      <c r="D1294" s="4">
        <v>43271</v>
      </c>
      <c r="E1294" s="2">
        <v>7450</v>
      </c>
      <c r="F1294" s="3" t="s">
        <v>2</v>
      </c>
      <c r="G1294" s="3" t="s">
        <v>1</v>
      </c>
      <c r="H1294" s="3" t="s">
        <v>0</v>
      </c>
      <c r="I1294" s="2">
        <v>2018</v>
      </c>
      <c r="J1294" s="2">
        <v>500</v>
      </c>
      <c r="K1294" s="2">
        <v>100</v>
      </c>
      <c r="L1294" s="2">
        <v>0.7</v>
      </c>
      <c r="M1294" s="1">
        <v>0.26</v>
      </c>
      <c r="N1294" s="1">
        <v>3.9999999999999998E-6</v>
      </c>
      <c r="O1294" s="1">
        <v>8.9999999999999993E-3</v>
      </c>
      <c r="P1294" s="1">
        <v>3.9999999999999998E-7</v>
      </c>
      <c r="Q1294" s="1">
        <v>1.0416666120367899E-2</v>
      </c>
      <c r="R1294" s="1">
        <v>3.8580244806932598E-4</v>
      </c>
    </row>
    <row r="1295" spans="1:18" s="5" customFormat="1" x14ac:dyDescent="0.25">
      <c r="A1295" s="2">
        <v>2018</v>
      </c>
      <c r="B1295" s="2">
        <v>2678</v>
      </c>
      <c r="C1295" s="3" t="s">
        <v>16</v>
      </c>
      <c r="D1295" s="4">
        <v>43271</v>
      </c>
      <c r="E1295" s="2">
        <v>7447</v>
      </c>
      <c r="F1295" s="3" t="s">
        <v>5</v>
      </c>
      <c r="G1295" s="3" t="s">
        <v>1</v>
      </c>
      <c r="H1295" s="3" t="s">
        <v>4</v>
      </c>
      <c r="I1295" s="2">
        <v>1977</v>
      </c>
      <c r="J1295" s="2">
        <v>350</v>
      </c>
      <c r="K1295" s="2">
        <v>84</v>
      </c>
      <c r="L1295" s="2">
        <v>0.7</v>
      </c>
      <c r="M1295" s="1">
        <v>12.09</v>
      </c>
      <c r="N1295" s="1">
        <v>2.7999999999999998E-4</v>
      </c>
      <c r="O1295" s="1">
        <v>0.60499999999999998</v>
      </c>
      <c r="P1295" s="1">
        <v>4.3999999999999999E-5</v>
      </c>
      <c r="Q1295" s="1">
        <v>0.350486110639672</v>
      </c>
      <c r="R1295" s="1">
        <v>2.57023149033439E-2</v>
      </c>
    </row>
    <row r="1296" spans="1:18" s="5" customFormat="1" x14ac:dyDescent="0.25">
      <c r="A1296" s="2">
        <v>2018</v>
      </c>
      <c r="B1296" s="2">
        <v>2678</v>
      </c>
      <c r="C1296" s="3" t="s">
        <v>16</v>
      </c>
      <c r="D1296" s="4">
        <v>43271</v>
      </c>
      <c r="E1296" s="2">
        <v>7448</v>
      </c>
      <c r="F1296" s="3" t="s">
        <v>2</v>
      </c>
      <c r="G1296" s="3" t="s">
        <v>1</v>
      </c>
      <c r="H1296" s="3" t="s">
        <v>0</v>
      </c>
      <c r="I1296" s="2">
        <v>2017</v>
      </c>
      <c r="J1296" s="2">
        <v>350</v>
      </c>
      <c r="K1296" s="2">
        <v>60</v>
      </c>
      <c r="L1296" s="2">
        <v>0.7</v>
      </c>
      <c r="M1296" s="1">
        <v>2.74</v>
      </c>
      <c r="N1296" s="1">
        <v>3.6000000000000001E-5</v>
      </c>
      <c r="O1296" s="1">
        <v>8.9999999999999993E-3</v>
      </c>
      <c r="P1296" s="1">
        <v>8.9999999999999996E-7</v>
      </c>
      <c r="Q1296" s="1">
        <v>4.5418980898639098E-2</v>
      </c>
      <c r="R1296" s="1">
        <v>1.7135415676153301E-4</v>
      </c>
    </row>
    <row r="1297" spans="1:18" s="5" customFormat="1" x14ac:dyDescent="0.25">
      <c r="A1297" s="2">
        <v>2018</v>
      </c>
      <c r="B1297" s="2">
        <v>2679</v>
      </c>
      <c r="C1297" s="3" t="s">
        <v>16</v>
      </c>
      <c r="D1297" s="4">
        <v>43252</v>
      </c>
      <c r="E1297" s="2">
        <v>7445</v>
      </c>
      <c r="F1297" s="3" t="s">
        <v>5</v>
      </c>
      <c r="G1297" s="3" t="s">
        <v>18</v>
      </c>
      <c r="H1297" s="3" t="s">
        <v>4</v>
      </c>
      <c r="I1297" s="2">
        <v>1983</v>
      </c>
      <c r="J1297" s="2">
        <v>750</v>
      </c>
      <c r="K1297" s="2">
        <v>103</v>
      </c>
      <c r="L1297" s="2">
        <v>0.2</v>
      </c>
      <c r="M1297" s="1">
        <v>12.09</v>
      </c>
      <c r="N1297" s="1">
        <v>2.7999999999999998E-4</v>
      </c>
      <c r="O1297" s="1">
        <v>0.60499999999999998</v>
      </c>
      <c r="P1297" s="1">
        <v>4.3999999999999999E-5</v>
      </c>
      <c r="Q1297" s="1">
        <v>0.263120047730319</v>
      </c>
      <c r="R1297" s="1">
        <v>1.9295470259305701E-2</v>
      </c>
    </row>
    <row r="1298" spans="1:18" s="5" customFormat="1" x14ac:dyDescent="0.25">
      <c r="A1298" s="2">
        <v>2018</v>
      </c>
      <c r="B1298" s="2">
        <v>2679</v>
      </c>
      <c r="C1298" s="3" t="s">
        <v>16</v>
      </c>
      <c r="D1298" s="4">
        <v>43252</v>
      </c>
      <c r="E1298" s="2">
        <v>7446</v>
      </c>
      <c r="F1298" s="3" t="s">
        <v>2</v>
      </c>
      <c r="G1298" s="3" t="s">
        <v>18</v>
      </c>
      <c r="H1298" s="3" t="s">
        <v>0</v>
      </c>
      <c r="I1298" s="2">
        <v>2014</v>
      </c>
      <c r="J1298" s="2">
        <v>750</v>
      </c>
      <c r="K1298" s="2">
        <v>74</v>
      </c>
      <c r="L1298" s="2">
        <v>0.2</v>
      </c>
      <c r="M1298" s="1">
        <v>2.74</v>
      </c>
      <c r="N1298" s="1">
        <v>3.6000000000000001E-5</v>
      </c>
      <c r="O1298" s="1">
        <v>8.9999999999999993E-3</v>
      </c>
      <c r="P1298" s="1">
        <v>8.9999999999999996E-7</v>
      </c>
      <c r="Q1298" s="1">
        <v>3.5176918688706302E-2</v>
      </c>
      <c r="R1298" s="1">
        <v>1.5141368684453099E-4</v>
      </c>
    </row>
    <row r="1299" spans="1:18" s="5" customFormat="1" x14ac:dyDescent="0.25">
      <c r="A1299" s="2">
        <v>2018</v>
      </c>
      <c r="B1299" s="2">
        <v>2681</v>
      </c>
      <c r="C1299" s="3" t="s">
        <v>16</v>
      </c>
      <c r="D1299" s="4">
        <v>43271</v>
      </c>
      <c r="E1299" s="2">
        <v>7441</v>
      </c>
      <c r="F1299" s="3" t="s">
        <v>5</v>
      </c>
      <c r="G1299" s="3" t="s">
        <v>1</v>
      </c>
      <c r="H1299" s="3" t="s">
        <v>4</v>
      </c>
      <c r="I1299" s="2">
        <v>1983</v>
      </c>
      <c r="J1299" s="2">
        <v>710</v>
      </c>
      <c r="K1299" s="2">
        <v>80</v>
      </c>
      <c r="L1299" s="2">
        <v>0.7</v>
      </c>
      <c r="M1299" s="1">
        <v>12.09</v>
      </c>
      <c r="N1299" s="1">
        <v>2.7999999999999998E-4</v>
      </c>
      <c r="O1299" s="1">
        <v>0.60499999999999998</v>
      </c>
      <c r="P1299" s="1">
        <v>4.3999999999999999E-5</v>
      </c>
      <c r="Q1299" s="1">
        <v>0.67712962871882199</v>
      </c>
      <c r="R1299" s="1">
        <v>4.9656173010542003E-2</v>
      </c>
    </row>
    <row r="1300" spans="1:18" s="5" customFormat="1" x14ac:dyDescent="0.25">
      <c r="A1300" s="2">
        <v>2018</v>
      </c>
      <c r="B1300" s="2">
        <v>2681</v>
      </c>
      <c r="C1300" s="3" t="s">
        <v>16</v>
      </c>
      <c r="D1300" s="4">
        <v>43271</v>
      </c>
      <c r="E1300" s="2">
        <v>7442</v>
      </c>
      <c r="F1300" s="3" t="s">
        <v>2</v>
      </c>
      <c r="G1300" s="3" t="s">
        <v>1</v>
      </c>
      <c r="H1300" s="3" t="s">
        <v>0</v>
      </c>
      <c r="I1300" s="2">
        <v>2018</v>
      </c>
      <c r="J1300" s="2">
        <v>710</v>
      </c>
      <c r="K1300" s="2">
        <v>100</v>
      </c>
      <c r="L1300" s="2">
        <v>0.7</v>
      </c>
      <c r="M1300" s="1">
        <v>0.26</v>
      </c>
      <c r="N1300" s="1">
        <v>3.9999999999999998E-6</v>
      </c>
      <c r="O1300" s="1">
        <v>8.9999999999999993E-3</v>
      </c>
      <c r="P1300" s="1">
        <v>3.9999999999999998E-7</v>
      </c>
      <c r="Q1300" s="1">
        <v>1.50217584790157E-2</v>
      </c>
      <c r="R1300" s="1">
        <v>5.7084873539474498E-4</v>
      </c>
    </row>
    <row r="1301" spans="1:18" s="5" customFormat="1" x14ac:dyDescent="0.25">
      <c r="A1301" s="2">
        <v>2018</v>
      </c>
      <c r="B1301" s="2">
        <v>2682</v>
      </c>
      <c r="C1301" s="3" t="s">
        <v>16</v>
      </c>
      <c r="D1301" s="4">
        <v>43271</v>
      </c>
      <c r="E1301" s="2">
        <v>7438</v>
      </c>
      <c r="F1301" s="3" t="s">
        <v>5</v>
      </c>
      <c r="G1301" s="3" t="s">
        <v>1</v>
      </c>
      <c r="H1301" s="3" t="s">
        <v>4</v>
      </c>
      <c r="I1301" s="2">
        <v>1975</v>
      </c>
      <c r="J1301" s="2">
        <v>775</v>
      </c>
      <c r="K1301" s="2">
        <v>120</v>
      </c>
      <c r="L1301" s="2">
        <v>0.7</v>
      </c>
      <c r="M1301" s="1">
        <v>11.16</v>
      </c>
      <c r="N1301" s="1">
        <v>2.5999999999999998E-4</v>
      </c>
      <c r="O1301" s="1">
        <v>0.39600000000000002</v>
      </c>
      <c r="P1301" s="1">
        <v>2.8799999999999999E-5</v>
      </c>
      <c r="Q1301" s="1">
        <v>1.0247221944312099</v>
      </c>
      <c r="R1301" s="1">
        <v>5.32166649172588E-2</v>
      </c>
    </row>
    <row r="1302" spans="1:18" s="5" customFormat="1" x14ac:dyDescent="0.25">
      <c r="A1302" s="2">
        <v>2018</v>
      </c>
      <c r="B1302" s="2">
        <v>2682</v>
      </c>
      <c r="C1302" s="3" t="s">
        <v>16</v>
      </c>
      <c r="D1302" s="4">
        <v>43271</v>
      </c>
      <c r="E1302" s="2">
        <v>7439</v>
      </c>
      <c r="F1302" s="3" t="s">
        <v>2</v>
      </c>
      <c r="G1302" s="3" t="s">
        <v>1</v>
      </c>
      <c r="H1302" s="3" t="s">
        <v>0</v>
      </c>
      <c r="I1302" s="2">
        <v>2017</v>
      </c>
      <c r="J1302" s="2">
        <v>775</v>
      </c>
      <c r="K1302" s="2">
        <v>115</v>
      </c>
      <c r="L1302" s="2">
        <v>0.7</v>
      </c>
      <c r="M1302" s="1">
        <v>0.26</v>
      </c>
      <c r="N1302" s="1">
        <v>3.9999999999999998E-6</v>
      </c>
      <c r="O1302" s="1">
        <v>8.9999999999999993E-3</v>
      </c>
      <c r="P1302" s="1">
        <v>3.9999999999999998E-7</v>
      </c>
      <c r="Q1302" s="1">
        <v>1.8945938447838699E-2</v>
      </c>
      <c r="R1302" s="1">
        <v>7.2551597304935597E-4</v>
      </c>
    </row>
    <row r="1303" spans="1:18" s="5" customFormat="1" x14ac:dyDescent="0.25">
      <c r="A1303" s="2">
        <v>2018</v>
      </c>
      <c r="B1303" s="2">
        <v>2683</v>
      </c>
      <c r="C1303" s="3" t="s">
        <v>16</v>
      </c>
      <c r="D1303" s="4">
        <v>43269</v>
      </c>
      <c r="E1303" s="2">
        <v>7436</v>
      </c>
      <c r="F1303" s="3" t="s">
        <v>5</v>
      </c>
      <c r="G1303" s="3" t="s">
        <v>1</v>
      </c>
      <c r="H1303" s="3" t="s">
        <v>4</v>
      </c>
      <c r="I1303" s="2">
        <v>1980</v>
      </c>
      <c r="J1303" s="2">
        <v>300</v>
      </c>
      <c r="K1303" s="2">
        <v>170</v>
      </c>
      <c r="L1303" s="2">
        <v>0.7</v>
      </c>
      <c r="M1303" s="1">
        <v>10.23</v>
      </c>
      <c r="N1303" s="1">
        <v>2.4000000000000001E-4</v>
      </c>
      <c r="O1303" s="1">
        <v>0.39600000000000002</v>
      </c>
      <c r="P1303" s="1">
        <v>2.8799999999999999E-5</v>
      </c>
      <c r="Q1303" s="1">
        <v>0.51590274811511705</v>
      </c>
      <c r="R1303" s="1">
        <v>2.9183332373980599E-2</v>
      </c>
    </row>
    <row r="1304" spans="1:18" s="5" customFormat="1" x14ac:dyDescent="0.25">
      <c r="A1304" s="2">
        <v>2018</v>
      </c>
      <c r="B1304" s="2">
        <v>2683</v>
      </c>
      <c r="C1304" s="3" t="s">
        <v>16</v>
      </c>
      <c r="D1304" s="4">
        <v>43269</v>
      </c>
      <c r="E1304" s="2">
        <v>7437</v>
      </c>
      <c r="F1304" s="3" t="s">
        <v>2</v>
      </c>
      <c r="G1304" s="3" t="s">
        <v>1</v>
      </c>
      <c r="H1304" s="3" t="s">
        <v>0</v>
      </c>
      <c r="I1304" s="2">
        <v>2018</v>
      </c>
      <c r="J1304" s="2">
        <v>300</v>
      </c>
      <c r="K1304" s="2">
        <v>115</v>
      </c>
      <c r="L1304" s="2">
        <v>0.7</v>
      </c>
      <c r="M1304" s="1">
        <v>0.26</v>
      </c>
      <c r="N1304" s="1">
        <v>3.9999999999999998E-6</v>
      </c>
      <c r="O1304" s="1">
        <v>8.9999999999999993E-3</v>
      </c>
      <c r="P1304" s="1">
        <v>3.9999999999999998E-7</v>
      </c>
      <c r="Q1304" s="1">
        <v>7.0810181436546001E-3</v>
      </c>
      <c r="R1304" s="1">
        <v>2.5555554107658802E-4</v>
      </c>
    </row>
    <row r="1305" spans="1:18" s="5" customFormat="1" x14ac:dyDescent="0.25">
      <c r="A1305" s="2">
        <v>2018</v>
      </c>
      <c r="B1305" s="2">
        <v>2684</v>
      </c>
      <c r="C1305" s="3" t="s">
        <v>16</v>
      </c>
      <c r="D1305" s="4">
        <v>43269</v>
      </c>
      <c r="E1305" s="2">
        <v>7434</v>
      </c>
      <c r="F1305" s="3" t="s">
        <v>5</v>
      </c>
      <c r="G1305" s="3" t="s">
        <v>1</v>
      </c>
      <c r="H1305" s="3" t="s">
        <v>4</v>
      </c>
      <c r="I1305" s="2">
        <v>1976</v>
      </c>
      <c r="J1305" s="2">
        <v>300</v>
      </c>
      <c r="K1305" s="2">
        <v>150</v>
      </c>
      <c r="L1305" s="2">
        <v>0.7</v>
      </c>
      <c r="M1305" s="1">
        <v>11.16</v>
      </c>
      <c r="N1305" s="1">
        <v>2.5999999999999998E-4</v>
      </c>
      <c r="O1305" s="1">
        <v>0.39600000000000002</v>
      </c>
      <c r="P1305" s="1">
        <v>2.8799999999999999E-5</v>
      </c>
      <c r="Q1305" s="1">
        <v>0.49583331988606999</v>
      </c>
      <c r="R1305" s="1">
        <v>2.5749999153512299E-2</v>
      </c>
    </row>
    <row r="1306" spans="1:18" s="5" customFormat="1" x14ac:dyDescent="0.25">
      <c r="A1306" s="2">
        <v>2018</v>
      </c>
      <c r="B1306" s="2">
        <v>2684</v>
      </c>
      <c r="C1306" s="3" t="s">
        <v>16</v>
      </c>
      <c r="D1306" s="4">
        <v>43269</v>
      </c>
      <c r="E1306" s="2">
        <v>7435</v>
      </c>
      <c r="F1306" s="3" t="s">
        <v>2</v>
      </c>
      <c r="G1306" s="3" t="s">
        <v>1</v>
      </c>
      <c r="H1306" s="3" t="s">
        <v>0</v>
      </c>
      <c r="I1306" s="2">
        <v>2018</v>
      </c>
      <c r="J1306" s="2">
        <v>300</v>
      </c>
      <c r="K1306" s="2">
        <v>115</v>
      </c>
      <c r="L1306" s="2">
        <v>0.7</v>
      </c>
      <c r="M1306" s="1">
        <v>0.26</v>
      </c>
      <c r="N1306" s="1">
        <v>3.9999999999999998E-6</v>
      </c>
      <c r="O1306" s="1">
        <v>8.9999999999999993E-3</v>
      </c>
      <c r="P1306" s="1">
        <v>3.9999999999999998E-7</v>
      </c>
      <c r="Q1306" s="1">
        <v>7.0810181436546001E-3</v>
      </c>
      <c r="R1306" s="1">
        <v>2.5555554107658802E-4</v>
      </c>
    </row>
    <row r="1307" spans="1:18" s="5" customFormat="1" x14ac:dyDescent="0.25">
      <c r="A1307" s="2">
        <v>2017</v>
      </c>
      <c r="B1307" s="2">
        <v>2685</v>
      </c>
      <c r="C1307" s="3" t="s">
        <v>16</v>
      </c>
      <c r="D1307" s="4">
        <v>43143</v>
      </c>
      <c r="E1307" s="2">
        <v>7432</v>
      </c>
      <c r="F1307" s="3" t="s">
        <v>5</v>
      </c>
      <c r="G1307" s="3" t="s">
        <v>1</v>
      </c>
      <c r="H1307" s="3" t="s">
        <v>4</v>
      </c>
      <c r="I1307" s="2">
        <v>1968</v>
      </c>
      <c r="J1307" s="2">
        <v>800</v>
      </c>
      <c r="K1307" s="2">
        <v>113</v>
      </c>
      <c r="L1307" s="2">
        <v>0.7</v>
      </c>
      <c r="M1307" s="1">
        <v>12.09</v>
      </c>
      <c r="N1307" s="1">
        <v>2.7999999999999998E-4</v>
      </c>
      <c r="O1307" s="1">
        <v>0.60499999999999998</v>
      </c>
      <c r="P1307" s="1">
        <v>4.3999999999999999E-5</v>
      </c>
      <c r="Q1307" s="1">
        <v>1.0776851837355901</v>
      </c>
      <c r="R1307" s="1">
        <v>7.9030247185792199E-2</v>
      </c>
    </row>
    <row r="1308" spans="1:18" s="5" customFormat="1" x14ac:dyDescent="0.25">
      <c r="A1308" s="2">
        <v>2017</v>
      </c>
      <c r="B1308" s="2">
        <v>2685</v>
      </c>
      <c r="C1308" s="3" t="s">
        <v>16</v>
      </c>
      <c r="D1308" s="4">
        <v>43143</v>
      </c>
      <c r="E1308" s="2">
        <v>7433</v>
      </c>
      <c r="F1308" s="3" t="s">
        <v>2</v>
      </c>
      <c r="G1308" s="3" t="s">
        <v>1</v>
      </c>
      <c r="H1308" s="3" t="s">
        <v>0</v>
      </c>
      <c r="I1308" s="2">
        <v>2017</v>
      </c>
      <c r="J1308" s="2">
        <v>800</v>
      </c>
      <c r="K1308" s="2">
        <v>100</v>
      </c>
      <c r="L1308" s="2">
        <v>0.7</v>
      </c>
      <c r="M1308" s="1">
        <v>0.26</v>
      </c>
      <c r="N1308" s="1">
        <v>3.9999999999999998E-6</v>
      </c>
      <c r="O1308" s="1">
        <v>8.9999999999999993E-3</v>
      </c>
      <c r="P1308" s="1">
        <v>3.9999999999999998E-7</v>
      </c>
      <c r="Q1308" s="1">
        <v>1.7037036155716601E-2</v>
      </c>
      <c r="R1308" s="1">
        <v>6.5432095375004E-4</v>
      </c>
    </row>
    <row r="1309" spans="1:18" s="5" customFormat="1" x14ac:dyDescent="0.25">
      <c r="A1309" s="2">
        <v>2017</v>
      </c>
      <c r="B1309" s="2">
        <v>2687</v>
      </c>
      <c r="C1309" s="3" t="s">
        <v>16</v>
      </c>
      <c r="D1309" s="4">
        <v>43103</v>
      </c>
      <c r="E1309" s="2">
        <v>7424</v>
      </c>
      <c r="F1309" s="3" t="s">
        <v>5</v>
      </c>
      <c r="G1309" s="3" t="s">
        <v>1</v>
      </c>
      <c r="H1309" s="3" t="s">
        <v>4</v>
      </c>
      <c r="I1309" s="2">
        <v>1979</v>
      </c>
      <c r="J1309" s="2">
        <v>800</v>
      </c>
      <c r="K1309" s="2">
        <v>55</v>
      </c>
      <c r="L1309" s="2">
        <v>0.7</v>
      </c>
      <c r="M1309" s="1">
        <v>12.09</v>
      </c>
      <c r="N1309" s="1">
        <v>2.7999999999999998E-4</v>
      </c>
      <c r="O1309" s="1">
        <v>0.60499999999999998</v>
      </c>
      <c r="P1309" s="1">
        <v>4.3999999999999999E-5</v>
      </c>
      <c r="Q1309" s="1">
        <v>0.52453703633148197</v>
      </c>
      <c r="R1309" s="1">
        <v>3.84660495152086E-2</v>
      </c>
    </row>
    <row r="1310" spans="1:18" s="5" customFormat="1" x14ac:dyDescent="0.25">
      <c r="A1310" s="2">
        <v>2017</v>
      </c>
      <c r="B1310" s="2">
        <v>2687</v>
      </c>
      <c r="C1310" s="3" t="s">
        <v>16</v>
      </c>
      <c r="D1310" s="4">
        <v>43103</v>
      </c>
      <c r="E1310" s="2">
        <v>7425</v>
      </c>
      <c r="F1310" s="3" t="s">
        <v>2</v>
      </c>
      <c r="G1310" s="3" t="s">
        <v>1</v>
      </c>
      <c r="H1310" s="3" t="s">
        <v>0</v>
      </c>
      <c r="I1310" s="2">
        <v>2018</v>
      </c>
      <c r="J1310" s="2">
        <v>800</v>
      </c>
      <c r="K1310" s="2">
        <v>65</v>
      </c>
      <c r="L1310" s="2">
        <v>0.7</v>
      </c>
      <c r="M1310" s="1">
        <v>2.74</v>
      </c>
      <c r="N1310" s="1">
        <v>3.6000000000000001E-5</v>
      </c>
      <c r="O1310" s="1">
        <v>8.9999999999999993E-3</v>
      </c>
      <c r="P1310" s="1">
        <v>8.9999999999999996E-7</v>
      </c>
      <c r="Q1310" s="1">
        <v>0.115716047999096</v>
      </c>
      <c r="R1310" s="1">
        <v>5.0555552738706304E-4</v>
      </c>
    </row>
    <row r="1311" spans="1:18" s="5" customFormat="1" x14ac:dyDescent="0.25">
      <c r="A1311" s="2">
        <v>2018</v>
      </c>
      <c r="B1311" s="2">
        <v>2689</v>
      </c>
      <c r="C1311" s="3" t="s">
        <v>16</v>
      </c>
      <c r="D1311" s="4">
        <v>43237</v>
      </c>
      <c r="E1311" s="2">
        <v>7420</v>
      </c>
      <c r="F1311" s="3" t="s">
        <v>5</v>
      </c>
      <c r="G1311" s="3" t="s">
        <v>1</v>
      </c>
      <c r="H1311" s="3" t="s">
        <v>4</v>
      </c>
      <c r="I1311" s="2">
        <v>1990</v>
      </c>
      <c r="J1311" s="2">
        <v>2000</v>
      </c>
      <c r="K1311" s="2">
        <v>170</v>
      </c>
      <c r="L1311" s="2">
        <v>0.7</v>
      </c>
      <c r="M1311" s="1">
        <v>7.6</v>
      </c>
      <c r="N1311" s="1">
        <v>1.8000000000000001E-4</v>
      </c>
      <c r="O1311" s="1">
        <v>0.27400000000000002</v>
      </c>
      <c r="P1311" s="1">
        <v>1.9899999999999999E-5</v>
      </c>
      <c r="Q1311" s="1">
        <v>2.5604937671268999</v>
      </c>
      <c r="R1311" s="1">
        <v>0.13453086076798701</v>
      </c>
    </row>
    <row r="1312" spans="1:18" s="5" customFormat="1" x14ac:dyDescent="0.25">
      <c r="A1312" s="2">
        <v>2018</v>
      </c>
      <c r="B1312" s="2">
        <v>2689</v>
      </c>
      <c r="C1312" s="3" t="s">
        <v>16</v>
      </c>
      <c r="D1312" s="4">
        <v>43237</v>
      </c>
      <c r="E1312" s="2">
        <v>7421</v>
      </c>
      <c r="F1312" s="3" t="s">
        <v>2</v>
      </c>
      <c r="G1312" s="3" t="s">
        <v>1</v>
      </c>
      <c r="H1312" s="3" t="s">
        <v>0</v>
      </c>
      <c r="I1312" s="2">
        <v>2015</v>
      </c>
      <c r="J1312" s="2">
        <v>2000</v>
      </c>
      <c r="K1312" s="2">
        <v>154</v>
      </c>
      <c r="L1312" s="2">
        <v>0.7</v>
      </c>
      <c r="M1312" s="1">
        <v>0.26</v>
      </c>
      <c r="N1312" s="1">
        <v>3.9999999999999998E-6</v>
      </c>
      <c r="O1312" s="1">
        <v>8.9999999999999993E-3</v>
      </c>
      <c r="P1312" s="1">
        <v>3.9999999999999998E-7</v>
      </c>
      <c r="Q1312" s="1">
        <v>7.1296292791678706E-2</v>
      </c>
      <c r="R1312" s="1">
        <v>3.0895060392600801E-3</v>
      </c>
    </row>
    <row r="1313" spans="1:18" s="5" customFormat="1" x14ac:dyDescent="0.25">
      <c r="A1313" s="2">
        <v>2017</v>
      </c>
      <c r="B1313" s="2">
        <v>2690</v>
      </c>
      <c r="C1313" s="3" t="s">
        <v>11</v>
      </c>
      <c r="D1313" s="4">
        <v>43104</v>
      </c>
      <c r="E1313" s="2">
        <v>7373</v>
      </c>
      <c r="F1313" s="3" t="s">
        <v>5</v>
      </c>
      <c r="G1313" s="3" t="s">
        <v>1</v>
      </c>
      <c r="H1313" s="3" t="s">
        <v>4</v>
      </c>
      <c r="I1313" s="2">
        <v>1979</v>
      </c>
      <c r="J1313" s="2">
        <v>650</v>
      </c>
      <c r="K1313" s="2">
        <v>116</v>
      </c>
      <c r="L1313" s="2">
        <v>0.7</v>
      </c>
      <c r="M1313" s="1">
        <v>12.09</v>
      </c>
      <c r="N1313" s="1">
        <v>2.7999999999999998E-4</v>
      </c>
      <c r="O1313" s="1">
        <v>0.60499999999999998</v>
      </c>
      <c r="P1313" s="1">
        <v>4.3999999999999999E-5</v>
      </c>
      <c r="Q1313" s="1">
        <v>0.89886573953167603</v>
      </c>
      <c r="R1313" s="1">
        <v>6.5916821214698301E-2</v>
      </c>
    </row>
    <row r="1314" spans="1:18" s="5" customFormat="1" x14ac:dyDescent="0.25">
      <c r="A1314" s="2">
        <v>2017</v>
      </c>
      <c r="B1314" s="2">
        <v>2690</v>
      </c>
      <c r="C1314" s="3" t="s">
        <v>11</v>
      </c>
      <c r="D1314" s="4">
        <v>43104</v>
      </c>
      <c r="E1314" s="2">
        <v>7374</v>
      </c>
      <c r="F1314" s="3" t="s">
        <v>2</v>
      </c>
      <c r="G1314" s="3" t="s">
        <v>1</v>
      </c>
      <c r="H1314" s="3" t="s">
        <v>0</v>
      </c>
      <c r="I1314" s="2">
        <v>2016</v>
      </c>
      <c r="J1314" s="2">
        <v>650</v>
      </c>
      <c r="K1314" s="2">
        <v>100</v>
      </c>
      <c r="L1314" s="2">
        <v>0.7</v>
      </c>
      <c r="M1314" s="1">
        <v>0.26</v>
      </c>
      <c r="N1314" s="1">
        <v>3.9999999999999998E-6</v>
      </c>
      <c r="O1314" s="1">
        <v>8.9999999999999993E-3</v>
      </c>
      <c r="P1314" s="1">
        <v>3.9999999999999998E-7</v>
      </c>
      <c r="Q1314" s="1">
        <v>1.3692128916499E-2</v>
      </c>
      <c r="R1314" s="1">
        <v>5.1658947870601604E-4</v>
      </c>
    </row>
    <row r="1315" spans="1:18" s="5" customFormat="1" x14ac:dyDescent="0.25">
      <c r="A1315" s="2">
        <v>2017</v>
      </c>
      <c r="B1315" s="2">
        <v>2693</v>
      </c>
      <c r="C1315" s="3" t="s">
        <v>17</v>
      </c>
      <c r="D1315" s="4">
        <v>43215</v>
      </c>
      <c r="E1315" s="2">
        <v>7323</v>
      </c>
      <c r="F1315" s="3" t="s">
        <v>5</v>
      </c>
      <c r="G1315" s="3" t="s">
        <v>1</v>
      </c>
      <c r="H1315" s="3" t="s">
        <v>4</v>
      </c>
      <c r="I1315" s="2">
        <v>1983</v>
      </c>
      <c r="J1315" s="2">
        <v>100</v>
      </c>
      <c r="K1315" s="2">
        <v>72</v>
      </c>
      <c r="L1315" s="2">
        <v>0.7</v>
      </c>
      <c r="M1315" s="1">
        <v>12.09</v>
      </c>
      <c r="N1315" s="1">
        <v>2.7999999999999998E-4</v>
      </c>
      <c r="O1315" s="1">
        <v>0.60499999999999998</v>
      </c>
      <c r="P1315" s="1">
        <v>4.3999999999999999E-5</v>
      </c>
      <c r="Q1315" s="1">
        <v>7.3233333095922198E-2</v>
      </c>
      <c r="R1315" s="1">
        <v>4.3144444843796299E-3</v>
      </c>
    </row>
    <row r="1316" spans="1:18" s="5" customFormat="1" x14ac:dyDescent="0.25">
      <c r="A1316" s="2">
        <v>2017</v>
      </c>
      <c r="B1316" s="2">
        <v>2693</v>
      </c>
      <c r="C1316" s="3" t="s">
        <v>17</v>
      </c>
      <c r="D1316" s="4">
        <v>43215</v>
      </c>
      <c r="E1316" s="2">
        <v>7324</v>
      </c>
      <c r="F1316" s="3" t="s">
        <v>2</v>
      </c>
      <c r="G1316" s="3" t="s">
        <v>1</v>
      </c>
      <c r="H1316" s="3" t="s">
        <v>0</v>
      </c>
      <c r="I1316" s="2">
        <v>2017</v>
      </c>
      <c r="J1316" s="2">
        <v>100</v>
      </c>
      <c r="K1316" s="2">
        <v>90</v>
      </c>
      <c r="L1316" s="2">
        <v>0.7</v>
      </c>
      <c r="M1316" s="1">
        <v>0.26</v>
      </c>
      <c r="N1316" s="1">
        <v>3.4999999999999999E-6</v>
      </c>
      <c r="O1316" s="1">
        <v>8.9999999999999993E-3</v>
      </c>
      <c r="P1316" s="1">
        <v>8.9999999999999996E-7</v>
      </c>
      <c r="Q1316" s="1">
        <v>1.81770823631725E-3</v>
      </c>
      <c r="R1316" s="1">
        <v>6.5624996105086497E-5</v>
      </c>
    </row>
    <row r="1317" spans="1:18" s="5" customFormat="1" x14ac:dyDescent="0.25">
      <c r="A1317" s="2">
        <v>2018</v>
      </c>
      <c r="B1317" s="2">
        <v>2694</v>
      </c>
      <c r="C1317" s="3" t="s">
        <v>17</v>
      </c>
      <c r="D1317" s="4">
        <v>43234</v>
      </c>
      <c r="E1317" s="2">
        <v>7321</v>
      </c>
      <c r="F1317" s="3" t="s">
        <v>5</v>
      </c>
      <c r="G1317" s="3" t="s">
        <v>1</v>
      </c>
      <c r="H1317" s="3" t="s">
        <v>4</v>
      </c>
      <c r="I1317" s="2">
        <v>1987</v>
      </c>
      <c r="J1317" s="2">
        <v>500</v>
      </c>
      <c r="K1317" s="2">
        <v>92</v>
      </c>
      <c r="L1317" s="2">
        <v>0.7</v>
      </c>
      <c r="M1317" s="1">
        <v>12.09</v>
      </c>
      <c r="N1317" s="1">
        <v>2.7999999999999998E-4</v>
      </c>
      <c r="O1317" s="1">
        <v>0.60499999999999998</v>
      </c>
      <c r="P1317" s="1">
        <v>4.3999999999999999E-5</v>
      </c>
      <c r="Q1317" s="1">
        <v>0.54837962889200398</v>
      </c>
      <c r="R1317" s="1">
        <v>4.0214506311354398E-2</v>
      </c>
    </row>
    <row r="1318" spans="1:18" s="5" customFormat="1" x14ac:dyDescent="0.25">
      <c r="A1318" s="2">
        <v>2018</v>
      </c>
      <c r="B1318" s="2">
        <v>2694</v>
      </c>
      <c r="C1318" s="3" t="s">
        <v>17</v>
      </c>
      <c r="D1318" s="4">
        <v>43234</v>
      </c>
      <c r="E1318" s="2">
        <v>7322</v>
      </c>
      <c r="F1318" s="3" t="s">
        <v>2</v>
      </c>
      <c r="G1318" s="3" t="s">
        <v>1</v>
      </c>
      <c r="H1318" s="3" t="s">
        <v>0</v>
      </c>
      <c r="I1318" s="2">
        <v>2017</v>
      </c>
      <c r="J1318" s="2">
        <v>500</v>
      </c>
      <c r="K1318" s="2">
        <v>105</v>
      </c>
      <c r="L1318" s="2">
        <v>0.7</v>
      </c>
      <c r="M1318" s="1">
        <v>0.26</v>
      </c>
      <c r="N1318" s="1">
        <v>3.9999999999999998E-6</v>
      </c>
      <c r="O1318" s="1">
        <v>8.9999999999999993E-3</v>
      </c>
      <c r="P1318" s="1">
        <v>3.9999999999999998E-7</v>
      </c>
      <c r="Q1318" s="1">
        <v>1.0937499426386299E-2</v>
      </c>
      <c r="R1318" s="1">
        <v>4.0509257047279202E-4</v>
      </c>
    </row>
    <row r="1319" spans="1:18" s="5" customFormat="1" x14ac:dyDescent="0.25">
      <c r="A1319" s="2">
        <v>2018</v>
      </c>
      <c r="B1319" s="2">
        <v>2695</v>
      </c>
      <c r="C1319" s="3" t="s">
        <v>17</v>
      </c>
      <c r="D1319" s="4">
        <v>43241</v>
      </c>
      <c r="E1319" s="2">
        <v>7319</v>
      </c>
      <c r="F1319" s="3" t="s">
        <v>5</v>
      </c>
      <c r="G1319" s="3" t="s">
        <v>1</v>
      </c>
      <c r="H1319" s="3" t="s">
        <v>4</v>
      </c>
      <c r="I1319" s="2">
        <v>1965</v>
      </c>
      <c r="J1319" s="2">
        <v>220</v>
      </c>
      <c r="K1319" s="2">
        <v>112</v>
      </c>
      <c r="L1319" s="2">
        <v>0.7</v>
      </c>
      <c r="M1319" s="1">
        <v>12.09</v>
      </c>
      <c r="N1319" s="1">
        <v>2.7999999999999998E-4</v>
      </c>
      <c r="O1319" s="1">
        <v>0.60499999999999998</v>
      </c>
      <c r="P1319" s="1">
        <v>4.3999999999999999E-5</v>
      </c>
      <c r="Q1319" s="1">
        <v>0.29374074034563002</v>
      </c>
      <c r="R1319" s="1">
        <v>2.15409877285168E-2</v>
      </c>
    </row>
    <row r="1320" spans="1:18" s="5" customFormat="1" x14ac:dyDescent="0.25">
      <c r="A1320" s="2">
        <v>2018</v>
      </c>
      <c r="B1320" s="2">
        <v>2695</v>
      </c>
      <c r="C1320" s="3" t="s">
        <v>17</v>
      </c>
      <c r="D1320" s="4">
        <v>43241</v>
      </c>
      <c r="E1320" s="2">
        <v>7320</v>
      </c>
      <c r="F1320" s="3" t="s">
        <v>2</v>
      </c>
      <c r="G1320" s="3" t="s">
        <v>1</v>
      </c>
      <c r="H1320" s="3" t="s">
        <v>0</v>
      </c>
      <c r="I1320" s="2">
        <v>2017</v>
      </c>
      <c r="J1320" s="2">
        <v>220</v>
      </c>
      <c r="K1320" s="2">
        <v>100</v>
      </c>
      <c r="L1320" s="2">
        <v>0.7</v>
      </c>
      <c r="M1320" s="1">
        <v>0.26</v>
      </c>
      <c r="N1320" s="1">
        <v>3.9999999999999998E-6</v>
      </c>
      <c r="O1320" s="1">
        <v>8.9999999999999993E-3</v>
      </c>
      <c r="P1320" s="1">
        <v>3.9999999999999998E-7</v>
      </c>
      <c r="Q1320" s="1">
        <v>4.4882713664257303E-3</v>
      </c>
      <c r="R1320" s="1">
        <v>1.6024690436179599E-4</v>
      </c>
    </row>
    <row r="1321" spans="1:18" s="5" customFormat="1" x14ac:dyDescent="0.25">
      <c r="A1321" s="2">
        <v>2017</v>
      </c>
      <c r="B1321" s="2">
        <v>2696</v>
      </c>
      <c r="C1321" s="3" t="s">
        <v>17</v>
      </c>
      <c r="D1321" s="4">
        <v>43256</v>
      </c>
      <c r="E1321" s="2">
        <v>7317</v>
      </c>
      <c r="F1321" s="3" t="s">
        <v>5</v>
      </c>
      <c r="G1321" s="3" t="s">
        <v>1</v>
      </c>
      <c r="H1321" s="3" t="s">
        <v>4</v>
      </c>
      <c r="I1321" s="2">
        <v>1972</v>
      </c>
      <c r="J1321" s="2">
        <v>125</v>
      </c>
      <c r="K1321" s="2">
        <v>56</v>
      </c>
      <c r="L1321" s="2">
        <v>0.7</v>
      </c>
      <c r="M1321" s="1">
        <v>12.09</v>
      </c>
      <c r="N1321" s="1">
        <v>2.7999999999999998E-4</v>
      </c>
      <c r="O1321" s="1">
        <v>0.60499999999999998</v>
      </c>
      <c r="P1321" s="1">
        <v>4.3999999999999999E-5</v>
      </c>
      <c r="Q1321" s="1">
        <v>7.4753086223336304E-2</v>
      </c>
      <c r="R1321" s="1">
        <v>4.7530864534299899E-3</v>
      </c>
    </row>
    <row r="1322" spans="1:18" s="5" customFormat="1" x14ac:dyDescent="0.25">
      <c r="A1322" s="2">
        <v>2017</v>
      </c>
      <c r="B1322" s="2">
        <v>2696</v>
      </c>
      <c r="C1322" s="3" t="s">
        <v>17</v>
      </c>
      <c r="D1322" s="4">
        <v>43256</v>
      </c>
      <c r="E1322" s="2">
        <v>7318</v>
      </c>
      <c r="F1322" s="3" t="s">
        <v>2</v>
      </c>
      <c r="G1322" s="3" t="s">
        <v>1</v>
      </c>
      <c r="H1322" s="3" t="s">
        <v>0</v>
      </c>
      <c r="I1322" s="2">
        <v>2017</v>
      </c>
      <c r="J1322" s="2">
        <v>125</v>
      </c>
      <c r="K1322" s="2">
        <v>66</v>
      </c>
      <c r="L1322" s="2">
        <v>0.7</v>
      </c>
      <c r="M1322" s="1">
        <v>2.74</v>
      </c>
      <c r="N1322" s="1">
        <v>3.6000000000000001E-5</v>
      </c>
      <c r="O1322" s="1">
        <v>8.9999999999999993E-3</v>
      </c>
      <c r="P1322" s="1">
        <v>8.9999999999999996E-7</v>
      </c>
      <c r="Q1322" s="1">
        <v>1.7585358562594001E-2</v>
      </c>
      <c r="R1322" s="1">
        <v>6.0872392230899401E-5</v>
      </c>
    </row>
    <row r="1323" spans="1:18" s="5" customFormat="1" x14ac:dyDescent="0.25">
      <c r="A1323" s="2">
        <v>2017</v>
      </c>
      <c r="B1323" s="2">
        <v>2697</v>
      </c>
      <c r="C1323" s="3" t="s">
        <v>17</v>
      </c>
      <c r="D1323" s="4">
        <v>43256</v>
      </c>
      <c r="E1323" s="2">
        <v>7315</v>
      </c>
      <c r="F1323" s="3" t="s">
        <v>5</v>
      </c>
      <c r="G1323" s="3" t="s">
        <v>1</v>
      </c>
      <c r="H1323" s="3" t="s">
        <v>4</v>
      </c>
      <c r="I1323" s="2">
        <v>1969</v>
      </c>
      <c r="J1323" s="2">
        <v>110</v>
      </c>
      <c r="K1323" s="2">
        <v>45</v>
      </c>
      <c r="L1323" s="2">
        <v>0.7</v>
      </c>
      <c r="M1323" s="1">
        <v>6.51</v>
      </c>
      <c r="N1323" s="1">
        <v>9.7999999999999997E-5</v>
      </c>
      <c r="O1323" s="1">
        <v>0.54700000000000004</v>
      </c>
      <c r="P1323" s="1">
        <v>4.2400000000000001E-5</v>
      </c>
      <c r="Q1323" s="1">
        <v>2.7046785064491E-2</v>
      </c>
      <c r="R1323" s="1">
        <v>3.0333721153498398E-3</v>
      </c>
    </row>
    <row r="1324" spans="1:18" s="5" customFormat="1" x14ac:dyDescent="0.25">
      <c r="A1324" s="2">
        <v>2017</v>
      </c>
      <c r="B1324" s="2">
        <v>2697</v>
      </c>
      <c r="C1324" s="3" t="s">
        <v>17</v>
      </c>
      <c r="D1324" s="4">
        <v>43256</v>
      </c>
      <c r="E1324" s="2">
        <v>7316</v>
      </c>
      <c r="F1324" s="3" t="s">
        <v>2</v>
      </c>
      <c r="G1324" s="3" t="s">
        <v>1</v>
      </c>
      <c r="H1324" s="3" t="s">
        <v>0</v>
      </c>
      <c r="I1324" s="2">
        <v>2015</v>
      </c>
      <c r="J1324" s="2">
        <v>110</v>
      </c>
      <c r="K1324" s="2">
        <v>54</v>
      </c>
      <c r="L1324" s="2">
        <v>0.7</v>
      </c>
      <c r="M1324" s="1">
        <v>2.74</v>
      </c>
      <c r="N1324" s="1">
        <v>3.6000000000000001E-5</v>
      </c>
      <c r="O1324" s="1">
        <v>8.9999999999999993E-3</v>
      </c>
      <c r="P1324" s="1">
        <v>8.9999999999999996E-7</v>
      </c>
      <c r="Q1324" s="1">
        <v>1.26490831648407E-2</v>
      </c>
      <c r="R1324" s="1">
        <v>4.3518747420113301E-5</v>
      </c>
    </row>
    <row r="1325" spans="1:18" s="5" customFormat="1" x14ac:dyDescent="0.25">
      <c r="A1325" s="2">
        <v>2018</v>
      </c>
      <c r="B1325" s="2">
        <v>2698</v>
      </c>
      <c r="C1325" s="3" t="s">
        <v>16</v>
      </c>
      <c r="D1325" s="4">
        <v>43188</v>
      </c>
      <c r="E1325" s="2">
        <v>7313</v>
      </c>
      <c r="F1325" s="3" t="s">
        <v>5</v>
      </c>
      <c r="G1325" s="3" t="s">
        <v>1</v>
      </c>
      <c r="H1325" s="3" t="s">
        <v>6</v>
      </c>
      <c r="I1325" s="2">
        <v>2006</v>
      </c>
      <c r="J1325" s="2">
        <v>300</v>
      </c>
      <c r="K1325" s="2">
        <v>114</v>
      </c>
      <c r="L1325" s="2">
        <v>0.7</v>
      </c>
      <c r="M1325" s="1">
        <v>4.1500000000000004</v>
      </c>
      <c r="N1325" s="1">
        <v>6.0000000000000002E-5</v>
      </c>
      <c r="O1325" s="1">
        <v>0.128</v>
      </c>
      <c r="P1325" s="1">
        <v>9.3999999999999998E-6</v>
      </c>
      <c r="Q1325" s="1">
        <v>0.117588889199011</v>
      </c>
      <c r="R1325" s="1">
        <v>4.6428611556246797E-3</v>
      </c>
    </row>
    <row r="1326" spans="1:18" s="5" customFormat="1" x14ac:dyDescent="0.25">
      <c r="A1326" s="2">
        <v>2018</v>
      </c>
      <c r="B1326" s="2">
        <v>2698</v>
      </c>
      <c r="C1326" s="3" t="s">
        <v>16</v>
      </c>
      <c r="D1326" s="4">
        <v>43188</v>
      </c>
      <c r="E1326" s="2">
        <v>7314</v>
      </c>
      <c r="F1326" s="3" t="s">
        <v>2</v>
      </c>
      <c r="G1326" s="3" t="s">
        <v>1</v>
      </c>
      <c r="H1326" s="3" t="s">
        <v>0</v>
      </c>
      <c r="I1326" s="2">
        <v>2017</v>
      </c>
      <c r="J1326" s="2">
        <v>300</v>
      </c>
      <c r="K1326" s="2">
        <v>115</v>
      </c>
      <c r="L1326" s="2">
        <v>0.7</v>
      </c>
      <c r="M1326" s="1">
        <v>0.26</v>
      </c>
      <c r="N1326" s="1">
        <v>3.9999999999999998E-6</v>
      </c>
      <c r="O1326" s="1">
        <v>8.9999999999999993E-3</v>
      </c>
      <c r="P1326" s="1">
        <v>3.9999999999999998E-7</v>
      </c>
      <c r="Q1326" s="1">
        <v>7.0810181436546001E-3</v>
      </c>
      <c r="R1326" s="1">
        <v>2.5555554107658802E-4</v>
      </c>
    </row>
    <row r="1327" spans="1:18" s="5" customFormat="1" x14ac:dyDescent="0.25">
      <c r="A1327" s="2">
        <v>2018</v>
      </c>
      <c r="B1327" s="2">
        <v>2699</v>
      </c>
      <c r="C1327" s="3" t="s">
        <v>16</v>
      </c>
      <c r="D1327" s="4">
        <v>43188</v>
      </c>
      <c r="E1327" s="2">
        <v>7311</v>
      </c>
      <c r="F1327" s="3" t="s">
        <v>5</v>
      </c>
      <c r="G1327" s="3" t="s">
        <v>1</v>
      </c>
      <c r="H1327" s="3" t="s">
        <v>4</v>
      </c>
      <c r="I1327" s="2">
        <v>1974</v>
      </c>
      <c r="J1327" s="2">
        <v>250</v>
      </c>
      <c r="K1327" s="2">
        <v>45</v>
      </c>
      <c r="L1327" s="2">
        <v>0.7</v>
      </c>
      <c r="M1327" s="1">
        <v>6.51</v>
      </c>
      <c r="N1327" s="1">
        <v>9.7999999999999997E-5</v>
      </c>
      <c r="O1327" s="1">
        <v>0.54700000000000004</v>
      </c>
      <c r="P1327" s="1">
        <v>4.2400000000000001E-5</v>
      </c>
      <c r="Q1327" s="1">
        <v>6.6718750516932504E-2</v>
      </c>
      <c r="R1327" s="1">
        <v>9.1649302244165599E-3</v>
      </c>
    </row>
    <row r="1328" spans="1:18" s="5" customFormat="1" x14ac:dyDescent="0.25">
      <c r="A1328" s="2">
        <v>2018</v>
      </c>
      <c r="B1328" s="2">
        <v>2699</v>
      </c>
      <c r="C1328" s="3" t="s">
        <v>16</v>
      </c>
      <c r="D1328" s="4">
        <v>43188</v>
      </c>
      <c r="E1328" s="2">
        <v>7312</v>
      </c>
      <c r="F1328" s="3" t="s">
        <v>2</v>
      </c>
      <c r="G1328" s="3" t="s">
        <v>1</v>
      </c>
      <c r="H1328" s="3" t="s">
        <v>0</v>
      </c>
      <c r="I1328" s="2">
        <v>2018</v>
      </c>
      <c r="J1328" s="2">
        <v>250</v>
      </c>
      <c r="K1328" s="2">
        <v>39</v>
      </c>
      <c r="L1328" s="2">
        <v>0.7</v>
      </c>
      <c r="M1328" s="1">
        <v>2.75</v>
      </c>
      <c r="N1328" s="1">
        <v>5.7000000000000003E-5</v>
      </c>
      <c r="O1328" s="1">
        <v>8.9999999999999993E-3</v>
      </c>
      <c r="P1328" s="1">
        <v>9.9999999999999995E-7</v>
      </c>
      <c r="Q1328" s="1">
        <v>2.12246813619156E-2</v>
      </c>
      <c r="R1328" s="1">
        <v>7.71122642668671E-5</v>
      </c>
    </row>
    <row r="1329" spans="1:18" s="5" customFormat="1" x14ac:dyDescent="0.25">
      <c r="A1329" s="2">
        <v>2017</v>
      </c>
      <c r="B1329" s="2">
        <v>2701</v>
      </c>
      <c r="C1329" s="3" t="s">
        <v>10</v>
      </c>
      <c r="D1329" s="4">
        <v>43129</v>
      </c>
      <c r="E1329" s="2">
        <v>7308</v>
      </c>
      <c r="F1329" s="3" t="s">
        <v>5</v>
      </c>
      <c r="G1329" s="3" t="s">
        <v>1</v>
      </c>
      <c r="H1329" s="3" t="s">
        <v>4</v>
      </c>
      <c r="I1329" s="2">
        <v>1971</v>
      </c>
      <c r="J1329" s="2">
        <v>300</v>
      </c>
      <c r="K1329" s="2">
        <v>72</v>
      </c>
      <c r="L1329" s="2">
        <v>0.7</v>
      </c>
      <c r="M1329" s="1">
        <v>12.09</v>
      </c>
      <c r="N1329" s="1">
        <v>2.7999999999999998E-4</v>
      </c>
      <c r="O1329" s="1">
        <v>0.60499999999999998</v>
      </c>
      <c r="P1329" s="1">
        <v>4.3999999999999999E-5</v>
      </c>
      <c r="Q1329" s="1">
        <v>0.25749999965363701</v>
      </c>
      <c r="R1329" s="1">
        <v>1.8883333398375099E-2</v>
      </c>
    </row>
    <row r="1330" spans="1:18" s="5" customFormat="1" x14ac:dyDescent="0.25">
      <c r="A1330" s="2">
        <v>2017</v>
      </c>
      <c r="B1330" s="2">
        <v>2701</v>
      </c>
      <c r="C1330" s="3" t="s">
        <v>10</v>
      </c>
      <c r="D1330" s="4">
        <v>43129</v>
      </c>
      <c r="E1330" s="2">
        <v>7462</v>
      </c>
      <c r="F1330" s="3" t="s">
        <v>2</v>
      </c>
      <c r="G1330" s="3" t="s">
        <v>1</v>
      </c>
      <c r="H1330" s="3" t="s">
        <v>0</v>
      </c>
      <c r="I1330" s="2">
        <v>2017</v>
      </c>
      <c r="J1330" s="2">
        <v>300</v>
      </c>
      <c r="K1330" s="2">
        <v>74</v>
      </c>
      <c r="L1330" s="2">
        <v>0.7</v>
      </c>
      <c r="M1330" s="1">
        <v>2.74</v>
      </c>
      <c r="N1330" s="1">
        <v>3.6000000000000001E-5</v>
      </c>
      <c r="O1330" s="1">
        <v>8.9999999999999993E-3</v>
      </c>
      <c r="P1330" s="1">
        <v>8.9999999999999996E-7</v>
      </c>
      <c r="Q1330" s="1">
        <v>4.7860184566210003E-2</v>
      </c>
      <c r="R1330" s="1">
        <v>1.7729165636826301E-4</v>
      </c>
    </row>
    <row r="1331" spans="1:18" s="5" customFormat="1" x14ac:dyDescent="0.25">
      <c r="A1331" s="2">
        <v>2017</v>
      </c>
      <c r="B1331" s="2">
        <v>2702</v>
      </c>
      <c r="C1331" s="3" t="s">
        <v>10</v>
      </c>
      <c r="D1331" s="4">
        <v>43231</v>
      </c>
      <c r="E1331" s="2">
        <v>7306</v>
      </c>
      <c r="F1331" s="3" t="s">
        <v>5</v>
      </c>
      <c r="G1331" s="3" t="s">
        <v>1</v>
      </c>
      <c r="H1331" s="3" t="s">
        <v>4</v>
      </c>
      <c r="I1331" s="2">
        <v>1978</v>
      </c>
      <c r="J1331" s="2">
        <v>265</v>
      </c>
      <c r="K1331" s="2">
        <v>85</v>
      </c>
      <c r="L1331" s="2">
        <v>0.7</v>
      </c>
      <c r="M1331" s="1">
        <v>12.09</v>
      </c>
      <c r="N1331" s="1">
        <v>2.7999999999999998E-4</v>
      </c>
      <c r="O1331" s="1">
        <v>0.60499999999999998</v>
      </c>
      <c r="P1331" s="1">
        <v>4.3999999999999999E-5</v>
      </c>
      <c r="Q1331" s="1">
        <v>0.26687258449933199</v>
      </c>
      <c r="R1331" s="1">
        <v>1.9431983866520602E-2</v>
      </c>
    </row>
    <row r="1332" spans="1:18" s="5" customFormat="1" x14ac:dyDescent="0.25">
      <c r="A1332" s="2">
        <v>2017</v>
      </c>
      <c r="B1332" s="2">
        <v>2702</v>
      </c>
      <c r="C1332" s="3" t="s">
        <v>10</v>
      </c>
      <c r="D1332" s="4">
        <v>43231</v>
      </c>
      <c r="E1332" s="2">
        <v>7307</v>
      </c>
      <c r="F1332" s="3" t="s">
        <v>2</v>
      </c>
      <c r="G1332" s="3" t="s">
        <v>1</v>
      </c>
      <c r="H1332" s="3" t="s">
        <v>0</v>
      </c>
      <c r="I1332" s="2">
        <v>2018</v>
      </c>
      <c r="J1332" s="2">
        <v>265</v>
      </c>
      <c r="K1332" s="2">
        <v>100</v>
      </c>
      <c r="L1332" s="2">
        <v>0.7</v>
      </c>
      <c r="M1332" s="1">
        <v>0.26</v>
      </c>
      <c r="N1332" s="1">
        <v>3.9999999999999998E-6</v>
      </c>
      <c r="O1332" s="1">
        <v>8.9999999999999993E-3</v>
      </c>
      <c r="P1332" s="1">
        <v>3.9999999999999998E-7</v>
      </c>
      <c r="Q1332" s="1">
        <v>5.4247296506125496E-3</v>
      </c>
      <c r="R1332" s="1">
        <v>1.94864958021926E-4</v>
      </c>
    </row>
    <row r="1333" spans="1:18" s="5" customFormat="1" x14ac:dyDescent="0.25">
      <c r="A1333" s="2">
        <v>2017</v>
      </c>
      <c r="B1333" s="2">
        <v>2705</v>
      </c>
      <c r="C1333" s="3" t="s">
        <v>10</v>
      </c>
      <c r="D1333" s="4">
        <v>43118</v>
      </c>
      <c r="E1333" s="2">
        <v>7300</v>
      </c>
      <c r="F1333" s="3" t="s">
        <v>5</v>
      </c>
      <c r="G1333" s="3" t="s">
        <v>1</v>
      </c>
      <c r="H1333" s="3" t="s">
        <v>6</v>
      </c>
      <c r="I1333" s="2">
        <v>2006</v>
      </c>
      <c r="J1333" s="2">
        <v>700</v>
      </c>
      <c r="K1333" s="2">
        <v>120</v>
      </c>
      <c r="L1333" s="2">
        <v>0.7</v>
      </c>
      <c r="M1333" s="1">
        <v>4.1500000000000004</v>
      </c>
      <c r="N1333" s="1">
        <v>6.0000000000000002E-5</v>
      </c>
      <c r="O1333" s="1">
        <v>0.128</v>
      </c>
      <c r="P1333" s="1">
        <v>9.3999999999999998E-6</v>
      </c>
      <c r="Q1333" s="1">
        <v>0.31253703679547901</v>
      </c>
      <c r="R1333" s="1">
        <v>1.5119999937770599E-2</v>
      </c>
    </row>
    <row r="1334" spans="1:18" s="5" customFormat="1" x14ac:dyDescent="0.25">
      <c r="A1334" s="2">
        <v>2017</v>
      </c>
      <c r="B1334" s="2">
        <v>2705</v>
      </c>
      <c r="C1334" s="3" t="s">
        <v>10</v>
      </c>
      <c r="D1334" s="4">
        <v>43118</v>
      </c>
      <c r="E1334" s="2">
        <v>7301</v>
      </c>
      <c r="F1334" s="3" t="s">
        <v>2</v>
      </c>
      <c r="G1334" s="3" t="s">
        <v>1</v>
      </c>
      <c r="H1334" s="3" t="s">
        <v>0</v>
      </c>
      <c r="I1334" s="2">
        <v>2017</v>
      </c>
      <c r="J1334" s="2">
        <v>700</v>
      </c>
      <c r="K1334" s="2">
        <v>115</v>
      </c>
      <c r="L1334" s="2">
        <v>0.7</v>
      </c>
      <c r="M1334" s="1">
        <v>0.26</v>
      </c>
      <c r="N1334" s="1">
        <v>3.9999999999999998E-6</v>
      </c>
      <c r="O1334" s="1">
        <v>8.9999999999999993E-3</v>
      </c>
      <c r="P1334" s="1">
        <v>3.9999999999999998E-7</v>
      </c>
      <c r="Q1334" s="1">
        <v>1.7019289239057302E-2</v>
      </c>
      <c r="R1334" s="1">
        <v>6.4598762027118998E-4</v>
      </c>
    </row>
    <row r="1335" spans="1:18" s="5" customFormat="1" x14ac:dyDescent="0.25">
      <c r="A1335" s="2">
        <v>2017</v>
      </c>
      <c r="B1335" s="2">
        <v>2707</v>
      </c>
      <c r="C1335" s="3" t="s">
        <v>10</v>
      </c>
      <c r="D1335" s="4">
        <v>43139</v>
      </c>
      <c r="E1335" s="2">
        <v>7242</v>
      </c>
      <c r="F1335" s="3" t="s">
        <v>5</v>
      </c>
      <c r="G1335" s="3" t="s">
        <v>1</v>
      </c>
      <c r="H1335" s="3" t="s">
        <v>4</v>
      </c>
      <c r="I1335" s="2">
        <v>1979</v>
      </c>
      <c r="J1335" s="2">
        <v>500</v>
      </c>
      <c r="K1335" s="2">
        <v>97</v>
      </c>
      <c r="L1335" s="2">
        <v>0.7</v>
      </c>
      <c r="M1335" s="1">
        <v>12.09</v>
      </c>
      <c r="N1335" s="1">
        <v>2.7999999999999998E-4</v>
      </c>
      <c r="O1335" s="1">
        <v>0.60499999999999998</v>
      </c>
      <c r="P1335" s="1">
        <v>4.3999999999999999E-5</v>
      </c>
      <c r="Q1335" s="1">
        <v>0.57818286959265597</v>
      </c>
      <c r="R1335" s="1">
        <v>4.24000773065367E-2</v>
      </c>
    </row>
    <row r="1336" spans="1:18" s="5" customFormat="1" x14ac:dyDescent="0.25">
      <c r="A1336" s="2">
        <v>2017</v>
      </c>
      <c r="B1336" s="2">
        <v>2707</v>
      </c>
      <c r="C1336" s="3" t="s">
        <v>10</v>
      </c>
      <c r="D1336" s="4">
        <v>43139</v>
      </c>
      <c r="E1336" s="2">
        <v>7244</v>
      </c>
      <c r="F1336" s="3" t="s">
        <v>2</v>
      </c>
      <c r="G1336" s="3" t="s">
        <v>1</v>
      </c>
      <c r="H1336" s="3" t="s">
        <v>0</v>
      </c>
      <c r="I1336" s="2">
        <v>2016</v>
      </c>
      <c r="J1336" s="2">
        <v>500</v>
      </c>
      <c r="K1336" s="2">
        <v>99</v>
      </c>
      <c r="L1336" s="2">
        <v>0.7</v>
      </c>
      <c r="M1336" s="1">
        <v>0.26</v>
      </c>
      <c r="N1336" s="1">
        <v>3.4999999999999999E-6</v>
      </c>
      <c r="O1336" s="1">
        <v>8.9999999999999993E-3</v>
      </c>
      <c r="P1336" s="1">
        <v>8.9999999999999996E-7</v>
      </c>
      <c r="Q1336" s="1">
        <v>1.0264756409970099E-2</v>
      </c>
      <c r="R1336" s="1">
        <v>4.2968747549671101E-4</v>
      </c>
    </row>
    <row r="1337" spans="1:18" s="5" customFormat="1" x14ac:dyDescent="0.25">
      <c r="A1337" s="2">
        <v>2017</v>
      </c>
      <c r="B1337" s="2">
        <v>2708</v>
      </c>
      <c r="C1337" s="3" t="s">
        <v>10</v>
      </c>
      <c r="D1337" s="4">
        <v>43237</v>
      </c>
      <c r="E1337" s="2">
        <v>7240</v>
      </c>
      <c r="F1337" s="3" t="s">
        <v>5</v>
      </c>
      <c r="G1337" s="3" t="s">
        <v>1</v>
      </c>
      <c r="H1337" s="3" t="s">
        <v>4</v>
      </c>
      <c r="I1337" s="2">
        <v>1968</v>
      </c>
      <c r="J1337" s="2">
        <v>200</v>
      </c>
      <c r="K1337" s="2">
        <v>95</v>
      </c>
      <c r="L1337" s="2">
        <v>0.7</v>
      </c>
      <c r="M1337" s="1">
        <v>12.09</v>
      </c>
      <c r="N1337" s="1">
        <v>2.7999999999999998E-4</v>
      </c>
      <c r="O1337" s="1">
        <v>0.60499999999999998</v>
      </c>
      <c r="P1337" s="1">
        <v>4.3999999999999999E-5</v>
      </c>
      <c r="Q1337" s="1">
        <v>0.22157870335135399</v>
      </c>
      <c r="R1337" s="1">
        <v>1.5836265496447999E-2</v>
      </c>
    </row>
    <row r="1338" spans="1:18" s="5" customFormat="1" x14ac:dyDescent="0.25">
      <c r="A1338" s="2">
        <v>2017</v>
      </c>
      <c r="B1338" s="2">
        <v>2708</v>
      </c>
      <c r="C1338" s="3" t="s">
        <v>10</v>
      </c>
      <c r="D1338" s="4">
        <v>43237</v>
      </c>
      <c r="E1338" s="2">
        <v>7241</v>
      </c>
      <c r="F1338" s="3" t="s">
        <v>2</v>
      </c>
      <c r="G1338" s="3" t="s">
        <v>1</v>
      </c>
      <c r="H1338" s="3" t="s">
        <v>0</v>
      </c>
      <c r="I1338" s="2">
        <v>2018</v>
      </c>
      <c r="J1338" s="2">
        <v>200</v>
      </c>
      <c r="K1338" s="2">
        <v>115</v>
      </c>
      <c r="L1338" s="2">
        <v>0.7</v>
      </c>
      <c r="M1338" s="1">
        <v>0.26</v>
      </c>
      <c r="N1338" s="1">
        <v>3.9999999999999998E-6</v>
      </c>
      <c r="O1338" s="1">
        <v>8.9999999999999993E-3</v>
      </c>
      <c r="P1338" s="1">
        <v>3.9999999999999998E-7</v>
      </c>
      <c r="Q1338" s="1">
        <v>4.6851849359699797E-3</v>
      </c>
      <c r="R1338" s="1">
        <v>1.6682097802064299E-4</v>
      </c>
    </row>
    <row r="1339" spans="1:18" s="5" customFormat="1" x14ac:dyDescent="0.25">
      <c r="A1339" s="2">
        <v>2017</v>
      </c>
      <c r="B1339" s="2">
        <v>2709</v>
      </c>
      <c r="C1339" s="3" t="s">
        <v>10</v>
      </c>
      <c r="D1339" s="4">
        <v>43181</v>
      </c>
      <c r="E1339" s="2">
        <v>7238</v>
      </c>
      <c r="F1339" s="3" t="s">
        <v>5</v>
      </c>
      <c r="G1339" s="3" t="s">
        <v>1</v>
      </c>
      <c r="H1339" s="3" t="s">
        <v>4</v>
      </c>
      <c r="I1339" s="2">
        <v>1989</v>
      </c>
      <c r="J1339" s="2">
        <v>1000</v>
      </c>
      <c r="K1339" s="2">
        <v>82</v>
      </c>
      <c r="L1339" s="2">
        <v>0.7</v>
      </c>
      <c r="M1339" s="1">
        <v>8.17</v>
      </c>
      <c r="N1339" s="1">
        <v>1.9000000000000001E-4</v>
      </c>
      <c r="O1339" s="1">
        <v>0.47899999999999998</v>
      </c>
      <c r="P1339" s="1">
        <v>3.6100000000000003E-5</v>
      </c>
      <c r="Q1339" s="1">
        <v>0.66118826981442103</v>
      </c>
      <c r="R1339" s="1">
        <v>5.7716355960325497E-2</v>
      </c>
    </row>
    <row r="1340" spans="1:18" s="5" customFormat="1" x14ac:dyDescent="0.25">
      <c r="A1340" s="2">
        <v>2017</v>
      </c>
      <c r="B1340" s="2">
        <v>2709</v>
      </c>
      <c r="C1340" s="3" t="s">
        <v>10</v>
      </c>
      <c r="D1340" s="4">
        <v>43181</v>
      </c>
      <c r="E1340" s="2">
        <v>7239</v>
      </c>
      <c r="F1340" s="3" t="s">
        <v>2</v>
      </c>
      <c r="G1340" s="3" t="s">
        <v>1</v>
      </c>
      <c r="H1340" s="3" t="s">
        <v>0</v>
      </c>
      <c r="I1340" s="2">
        <v>2017</v>
      </c>
      <c r="J1340" s="2">
        <v>1000</v>
      </c>
      <c r="K1340" s="2">
        <v>99</v>
      </c>
      <c r="L1340" s="2">
        <v>0.7</v>
      </c>
      <c r="M1340" s="1">
        <v>0.26</v>
      </c>
      <c r="N1340" s="1">
        <v>3.4999999999999999E-6</v>
      </c>
      <c r="O1340" s="1">
        <v>8.9999999999999993E-3</v>
      </c>
      <c r="P1340" s="1">
        <v>8.9999999999999996E-7</v>
      </c>
      <c r="Q1340" s="1">
        <v>2.1197915595502999E-2</v>
      </c>
      <c r="R1340" s="1">
        <v>1.0312499432902601E-3</v>
      </c>
    </row>
    <row r="1341" spans="1:18" s="5" customFormat="1" x14ac:dyDescent="0.25">
      <c r="A1341" s="2">
        <v>2017</v>
      </c>
      <c r="B1341" s="2">
        <v>2710</v>
      </c>
      <c r="C1341" s="3" t="s">
        <v>10</v>
      </c>
      <c r="D1341" s="4">
        <v>43216</v>
      </c>
      <c r="E1341" s="2">
        <v>7236</v>
      </c>
      <c r="F1341" s="3" t="s">
        <v>5</v>
      </c>
      <c r="G1341" s="3" t="s">
        <v>1</v>
      </c>
      <c r="H1341" s="3" t="s">
        <v>4</v>
      </c>
      <c r="I1341" s="2">
        <v>1973</v>
      </c>
      <c r="J1341" s="2">
        <v>430</v>
      </c>
      <c r="K1341" s="2">
        <v>58</v>
      </c>
      <c r="L1341" s="2">
        <v>0.7</v>
      </c>
      <c r="M1341" s="1">
        <v>12.09</v>
      </c>
      <c r="N1341" s="1">
        <v>2.7999999999999998E-4</v>
      </c>
      <c r="O1341" s="1">
        <v>0.60499999999999998</v>
      </c>
      <c r="P1341" s="1">
        <v>4.3999999999999999E-5</v>
      </c>
      <c r="Q1341" s="1">
        <v>0.29731712922970799</v>
      </c>
      <c r="R1341" s="1">
        <v>2.1803256247938701E-2</v>
      </c>
    </row>
    <row r="1342" spans="1:18" s="5" customFormat="1" x14ac:dyDescent="0.25">
      <c r="A1342" s="2">
        <v>2017</v>
      </c>
      <c r="B1342" s="2">
        <v>2710</v>
      </c>
      <c r="C1342" s="3" t="s">
        <v>10</v>
      </c>
      <c r="D1342" s="4">
        <v>43216</v>
      </c>
      <c r="E1342" s="2">
        <v>7237</v>
      </c>
      <c r="F1342" s="3" t="s">
        <v>2</v>
      </c>
      <c r="G1342" s="3" t="s">
        <v>1</v>
      </c>
      <c r="H1342" s="3" t="s">
        <v>0</v>
      </c>
      <c r="I1342" s="2">
        <v>2018</v>
      </c>
      <c r="J1342" s="2">
        <v>430</v>
      </c>
      <c r="K1342" s="2">
        <v>65</v>
      </c>
      <c r="L1342" s="2">
        <v>0.7</v>
      </c>
      <c r="M1342" s="1">
        <v>2.74</v>
      </c>
      <c r="N1342" s="1">
        <v>3.6000000000000001E-5</v>
      </c>
      <c r="O1342" s="1">
        <v>8.9999999999999993E-3</v>
      </c>
      <c r="P1342" s="1">
        <v>8.9999999999999996E-7</v>
      </c>
      <c r="Q1342" s="1">
        <v>6.0761056328725901E-2</v>
      </c>
      <c r="R1342" s="1">
        <v>2.3582811146877401E-4</v>
      </c>
    </row>
    <row r="1343" spans="1:18" s="5" customFormat="1" x14ac:dyDescent="0.25">
      <c r="A1343" s="2">
        <v>2018</v>
      </c>
      <c r="B1343" s="2">
        <v>2711</v>
      </c>
      <c r="C1343" s="3" t="s">
        <v>7</v>
      </c>
      <c r="D1343" s="4">
        <v>43181</v>
      </c>
      <c r="E1343" s="2">
        <v>7296</v>
      </c>
      <c r="F1343" s="3" t="s">
        <v>5</v>
      </c>
      <c r="G1343" s="3" t="s">
        <v>1</v>
      </c>
      <c r="H1343" s="3" t="s">
        <v>4</v>
      </c>
      <c r="I1343" s="2">
        <v>1975</v>
      </c>
      <c r="J1343" s="2">
        <v>250</v>
      </c>
      <c r="K1343" s="2">
        <v>76</v>
      </c>
      <c r="L1343" s="2">
        <v>0.7</v>
      </c>
      <c r="M1343" s="1">
        <v>12.09</v>
      </c>
      <c r="N1343" s="1">
        <v>2.7999999999999998E-4</v>
      </c>
      <c r="O1343" s="1">
        <v>0.60499999999999998</v>
      </c>
      <c r="P1343" s="1">
        <v>4.3999999999999999E-5</v>
      </c>
      <c r="Q1343" s="1">
        <v>0.22650462932495799</v>
      </c>
      <c r="R1343" s="1">
        <v>1.66103395633855E-2</v>
      </c>
    </row>
    <row r="1344" spans="1:18" s="5" customFormat="1" x14ac:dyDescent="0.25">
      <c r="A1344" s="2">
        <v>2018</v>
      </c>
      <c r="B1344" s="2">
        <v>2711</v>
      </c>
      <c r="C1344" s="3" t="s">
        <v>7</v>
      </c>
      <c r="D1344" s="4">
        <v>43181</v>
      </c>
      <c r="E1344" s="2">
        <v>7297</v>
      </c>
      <c r="F1344" s="3" t="s">
        <v>2</v>
      </c>
      <c r="G1344" s="3" t="s">
        <v>1</v>
      </c>
      <c r="H1344" s="3" t="s">
        <v>0</v>
      </c>
      <c r="I1344" s="2">
        <v>2017</v>
      </c>
      <c r="J1344" s="2">
        <v>250</v>
      </c>
      <c r="K1344" s="2">
        <v>80</v>
      </c>
      <c r="L1344" s="2">
        <v>0.7</v>
      </c>
      <c r="M1344" s="1">
        <v>0.26</v>
      </c>
      <c r="N1344" s="1">
        <v>3.4999999999999999E-6</v>
      </c>
      <c r="O1344" s="1">
        <v>8.9999999999999993E-3</v>
      </c>
      <c r="P1344" s="1">
        <v>8.9999999999999996E-7</v>
      </c>
      <c r="Q1344" s="1">
        <v>4.0798608953855897E-3</v>
      </c>
      <c r="R1344" s="1">
        <v>1.5624999087777801E-4</v>
      </c>
    </row>
    <row r="1345" spans="1:18" s="5" customFormat="1" x14ac:dyDescent="0.25">
      <c r="A1345" s="2">
        <v>2018</v>
      </c>
      <c r="B1345" s="2">
        <v>2712</v>
      </c>
      <c r="C1345" s="3" t="s">
        <v>7</v>
      </c>
      <c r="D1345" s="4">
        <v>43199</v>
      </c>
      <c r="E1345" s="2">
        <v>7294</v>
      </c>
      <c r="F1345" s="3" t="s">
        <v>5</v>
      </c>
      <c r="G1345" s="3" t="s">
        <v>1</v>
      </c>
      <c r="H1345" s="3" t="s">
        <v>8</v>
      </c>
      <c r="I1345" s="2">
        <v>2002</v>
      </c>
      <c r="J1345" s="2">
        <v>500</v>
      </c>
      <c r="K1345" s="2">
        <v>96</v>
      </c>
      <c r="L1345" s="2">
        <v>0.7</v>
      </c>
      <c r="M1345" s="1">
        <v>6.54</v>
      </c>
      <c r="N1345" s="1">
        <v>1.4999999999999999E-4</v>
      </c>
      <c r="O1345" s="1">
        <v>0.55200000000000005</v>
      </c>
      <c r="P1345" s="1">
        <v>4.0200000000000001E-5</v>
      </c>
      <c r="Q1345" s="1">
        <v>0.30055555179495902</v>
      </c>
      <c r="R1345" s="1">
        <v>3.6077776850490399E-2</v>
      </c>
    </row>
    <row r="1346" spans="1:18" s="5" customFormat="1" x14ac:dyDescent="0.25">
      <c r="A1346" s="2">
        <v>2018</v>
      </c>
      <c r="B1346" s="2">
        <v>2712</v>
      </c>
      <c r="C1346" s="3" t="s">
        <v>7</v>
      </c>
      <c r="D1346" s="4">
        <v>43199</v>
      </c>
      <c r="E1346" s="2">
        <v>7295</v>
      </c>
      <c r="F1346" s="3" t="s">
        <v>2</v>
      </c>
      <c r="G1346" s="3" t="s">
        <v>1</v>
      </c>
      <c r="H1346" s="3" t="s">
        <v>0</v>
      </c>
      <c r="I1346" s="2">
        <v>2017</v>
      </c>
      <c r="J1346" s="2">
        <v>500</v>
      </c>
      <c r="K1346" s="2">
        <v>106</v>
      </c>
      <c r="L1346" s="2">
        <v>0.7</v>
      </c>
      <c r="M1346" s="1">
        <v>2.3199999999999998</v>
      </c>
      <c r="N1346" s="1">
        <v>3.0000000000000001E-5</v>
      </c>
      <c r="O1346" s="1">
        <v>0.112</v>
      </c>
      <c r="P1346" s="1">
        <v>7.9999999999999996E-6</v>
      </c>
      <c r="Q1346" s="1">
        <v>9.7943668364013303E-2</v>
      </c>
      <c r="R1346" s="1">
        <v>5.3981481955302901E-3</v>
      </c>
    </row>
    <row r="1347" spans="1:18" s="5" customFormat="1" x14ac:dyDescent="0.25">
      <c r="A1347" s="2">
        <v>2018</v>
      </c>
      <c r="B1347" s="2">
        <v>2713</v>
      </c>
      <c r="C1347" s="3" t="s">
        <v>7</v>
      </c>
      <c r="D1347" s="4">
        <v>43193</v>
      </c>
      <c r="E1347" s="2">
        <v>7293</v>
      </c>
      <c r="F1347" s="3" t="s">
        <v>5</v>
      </c>
      <c r="G1347" s="3" t="s">
        <v>1</v>
      </c>
      <c r="H1347" s="3" t="s">
        <v>6</v>
      </c>
      <c r="I1347" s="2">
        <v>2005</v>
      </c>
      <c r="J1347" s="2">
        <v>200</v>
      </c>
      <c r="K1347" s="2">
        <v>106</v>
      </c>
      <c r="L1347" s="2">
        <v>0.7</v>
      </c>
      <c r="M1347" s="1">
        <v>4.1500000000000004</v>
      </c>
      <c r="N1347" s="1">
        <v>6.0000000000000002E-5</v>
      </c>
      <c r="O1347" s="1">
        <v>0.128</v>
      </c>
      <c r="P1347" s="1">
        <v>9.3999999999999998E-6</v>
      </c>
      <c r="Q1347" s="1">
        <v>7.1419136056971796E-2</v>
      </c>
      <c r="R1347" s="1">
        <v>2.64738275428982E-3</v>
      </c>
    </row>
    <row r="1348" spans="1:18" s="5" customFormat="1" x14ac:dyDescent="0.25">
      <c r="A1348" s="2">
        <v>2018</v>
      </c>
      <c r="B1348" s="2">
        <v>2713</v>
      </c>
      <c r="C1348" s="3" t="s">
        <v>7</v>
      </c>
      <c r="D1348" s="4">
        <v>43193</v>
      </c>
      <c r="E1348" s="2">
        <v>7463</v>
      </c>
      <c r="F1348" s="3" t="s">
        <v>2</v>
      </c>
      <c r="G1348" s="3" t="s">
        <v>1</v>
      </c>
      <c r="H1348" s="3" t="s">
        <v>0</v>
      </c>
      <c r="I1348" s="2">
        <v>2017</v>
      </c>
      <c r="J1348" s="2">
        <v>200</v>
      </c>
      <c r="K1348" s="2">
        <v>106</v>
      </c>
      <c r="L1348" s="2">
        <v>0.7</v>
      </c>
      <c r="M1348" s="1">
        <v>2.3199999999999998</v>
      </c>
      <c r="N1348" s="1">
        <v>3.0000000000000001E-5</v>
      </c>
      <c r="O1348" s="1">
        <v>0.112</v>
      </c>
      <c r="P1348" s="1">
        <v>7.9999999999999996E-6</v>
      </c>
      <c r="Q1348" s="1">
        <v>3.8441356265625802E-2</v>
      </c>
      <c r="R1348" s="1">
        <v>1.9629629857543301E-3</v>
      </c>
    </row>
    <row r="1349" spans="1:18" s="5" customFormat="1" x14ac:dyDescent="0.25">
      <c r="A1349" s="2">
        <v>2018</v>
      </c>
      <c r="B1349" s="2">
        <v>2714</v>
      </c>
      <c r="C1349" s="3" t="s">
        <v>7</v>
      </c>
      <c r="D1349" s="4">
        <v>43221</v>
      </c>
      <c r="E1349" s="2">
        <v>7291</v>
      </c>
      <c r="F1349" s="3" t="s">
        <v>5</v>
      </c>
      <c r="G1349" s="3" t="s">
        <v>1</v>
      </c>
      <c r="H1349" s="3" t="s">
        <v>4</v>
      </c>
      <c r="I1349" s="2">
        <v>1964</v>
      </c>
      <c r="J1349" s="2">
        <v>300</v>
      </c>
      <c r="K1349" s="2">
        <v>60</v>
      </c>
      <c r="L1349" s="2">
        <v>0.7</v>
      </c>
      <c r="M1349" s="1">
        <v>12.09</v>
      </c>
      <c r="N1349" s="1">
        <v>2.7999999999999998E-4</v>
      </c>
      <c r="O1349" s="1">
        <v>0.60499999999999998</v>
      </c>
      <c r="P1349" s="1">
        <v>4.3999999999999999E-5</v>
      </c>
      <c r="Q1349" s="1">
        <v>0.21458333304469701</v>
      </c>
      <c r="R1349" s="1">
        <v>1.5736111165312601E-2</v>
      </c>
    </row>
    <row r="1350" spans="1:18" s="5" customFormat="1" x14ac:dyDescent="0.25">
      <c r="A1350" s="2">
        <v>2018</v>
      </c>
      <c r="B1350" s="2">
        <v>2714</v>
      </c>
      <c r="C1350" s="3" t="s">
        <v>7</v>
      </c>
      <c r="D1350" s="4">
        <v>43221</v>
      </c>
      <c r="E1350" s="2">
        <v>7292</v>
      </c>
      <c r="F1350" s="3" t="s">
        <v>2</v>
      </c>
      <c r="G1350" s="3" t="s">
        <v>1</v>
      </c>
      <c r="H1350" s="3" t="s">
        <v>0</v>
      </c>
      <c r="I1350" s="2">
        <v>2017</v>
      </c>
      <c r="J1350" s="2">
        <v>300</v>
      </c>
      <c r="K1350" s="2">
        <v>75</v>
      </c>
      <c r="L1350" s="2">
        <v>0.7</v>
      </c>
      <c r="M1350" s="1">
        <v>0.26</v>
      </c>
      <c r="N1350" s="1">
        <v>3.4999999999999999E-6</v>
      </c>
      <c r="O1350" s="1">
        <v>8.9999999999999993E-3</v>
      </c>
      <c r="P1350" s="1">
        <v>8.9999999999999996E-7</v>
      </c>
      <c r="Q1350" s="1">
        <v>4.6050344794806696E-3</v>
      </c>
      <c r="R1350" s="1">
        <v>1.79687489562429E-4</v>
      </c>
    </row>
    <row r="1351" spans="1:18" s="5" customFormat="1" x14ac:dyDescent="0.25">
      <c r="A1351" s="2">
        <v>2018</v>
      </c>
      <c r="B1351" s="2">
        <v>2716</v>
      </c>
      <c r="C1351" s="3" t="s">
        <v>7</v>
      </c>
      <c r="D1351" s="4">
        <v>43243</v>
      </c>
      <c r="E1351" s="2">
        <v>7286</v>
      </c>
      <c r="F1351" s="3" t="s">
        <v>5</v>
      </c>
      <c r="G1351" s="3" t="s">
        <v>1</v>
      </c>
      <c r="H1351" s="3" t="s">
        <v>4</v>
      </c>
      <c r="I1351" s="2">
        <v>1972</v>
      </c>
      <c r="J1351" s="2">
        <v>300</v>
      </c>
      <c r="K1351" s="2">
        <v>93</v>
      </c>
      <c r="L1351" s="2">
        <v>0.7</v>
      </c>
      <c r="M1351" s="1">
        <v>12.09</v>
      </c>
      <c r="N1351" s="1">
        <v>2.7999999999999998E-4</v>
      </c>
      <c r="O1351" s="1">
        <v>0.60499999999999998</v>
      </c>
      <c r="P1351" s="1">
        <v>4.3999999999999999E-5</v>
      </c>
      <c r="Q1351" s="1">
        <v>0.33260416621928102</v>
      </c>
      <c r="R1351" s="1">
        <v>2.43909723062345E-2</v>
      </c>
    </row>
    <row r="1352" spans="1:18" s="5" customFormat="1" x14ac:dyDescent="0.25">
      <c r="A1352" s="2">
        <v>2018</v>
      </c>
      <c r="B1352" s="2">
        <v>2716</v>
      </c>
      <c r="C1352" s="3" t="s">
        <v>7</v>
      </c>
      <c r="D1352" s="4">
        <v>43243</v>
      </c>
      <c r="E1352" s="2">
        <v>7288</v>
      </c>
      <c r="F1352" s="3" t="s">
        <v>2</v>
      </c>
      <c r="G1352" s="3" t="s">
        <v>1</v>
      </c>
      <c r="H1352" s="3" t="s">
        <v>0</v>
      </c>
      <c r="I1352" s="2">
        <v>2016</v>
      </c>
      <c r="J1352" s="2">
        <v>300</v>
      </c>
      <c r="K1352" s="2">
        <v>107</v>
      </c>
      <c r="L1352" s="2">
        <v>0.7</v>
      </c>
      <c r="M1352" s="1">
        <v>0.26</v>
      </c>
      <c r="N1352" s="1">
        <v>3.9999999999999998E-6</v>
      </c>
      <c r="O1352" s="1">
        <v>8.9999999999999993E-3</v>
      </c>
      <c r="P1352" s="1">
        <v>3.9999999999999998E-7</v>
      </c>
      <c r="Q1352" s="1">
        <v>6.5884255771394996E-3</v>
      </c>
      <c r="R1352" s="1">
        <v>2.3777776430604301E-4</v>
      </c>
    </row>
    <row r="1353" spans="1:18" s="5" customFormat="1" x14ac:dyDescent="0.25">
      <c r="A1353" s="2">
        <v>2018</v>
      </c>
      <c r="B1353" s="2">
        <v>2717</v>
      </c>
      <c r="C1353" s="3" t="s">
        <v>7</v>
      </c>
      <c r="D1353" s="4">
        <v>43238</v>
      </c>
      <c r="E1353" s="2">
        <v>7278</v>
      </c>
      <c r="F1353" s="3" t="s">
        <v>5</v>
      </c>
      <c r="G1353" s="3" t="s">
        <v>1</v>
      </c>
      <c r="H1353" s="3" t="s">
        <v>4</v>
      </c>
      <c r="I1353" s="2">
        <v>1978</v>
      </c>
      <c r="J1353" s="2">
        <v>280</v>
      </c>
      <c r="K1353" s="2">
        <v>97</v>
      </c>
      <c r="L1353" s="2">
        <v>0.7</v>
      </c>
      <c r="M1353" s="1">
        <v>12.09</v>
      </c>
      <c r="N1353" s="1">
        <v>2.7999999999999998E-4</v>
      </c>
      <c r="O1353" s="1">
        <v>0.60499999999999998</v>
      </c>
      <c r="P1353" s="1">
        <v>4.3999999999999999E-5</v>
      </c>
      <c r="Q1353" s="1">
        <v>0.32378240697188798</v>
      </c>
      <c r="R1353" s="1">
        <v>2.3744043291660601E-2</v>
      </c>
    </row>
    <row r="1354" spans="1:18" s="5" customFormat="1" x14ac:dyDescent="0.25">
      <c r="A1354" s="2">
        <v>2018</v>
      </c>
      <c r="B1354" s="2">
        <v>2717</v>
      </c>
      <c r="C1354" s="3" t="s">
        <v>7</v>
      </c>
      <c r="D1354" s="4">
        <v>43238</v>
      </c>
      <c r="E1354" s="2">
        <v>7279</v>
      </c>
      <c r="F1354" s="3" t="s">
        <v>2</v>
      </c>
      <c r="G1354" s="3" t="s">
        <v>1</v>
      </c>
      <c r="H1354" s="3" t="s">
        <v>0</v>
      </c>
      <c r="I1354" s="2">
        <v>2017</v>
      </c>
      <c r="J1354" s="2">
        <v>280</v>
      </c>
      <c r="K1354" s="2">
        <v>99</v>
      </c>
      <c r="L1354" s="2">
        <v>0.7</v>
      </c>
      <c r="M1354" s="1">
        <v>0.26</v>
      </c>
      <c r="N1354" s="1">
        <v>3.4999999999999999E-6</v>
      </c>
      <c r="O1354" s="1">
        <v>8.9999999999999993E-3</v>
      </c>
      <c r="P1354" s="1">
        <v>8.9999999999999996E-7</v>
      </c>
      <c r="Q1354" s="1">
        <v>5.6659163676338799E-3</v>
      </c>
      <c r="R1354" s="1">
        <v>2.19449987227188E-4</v>
      </c>
    </row>
    <row r="1355" spans="1:18" s="5" customFormat="1" x14ac:dyDescent="0.25">
      <c r="A1355" s="2">
        <v>2018</v>
      </c>
      <c r="B1355" s="2">
        <v>2718</v>
      </c>
      <c r="C1355" s="3" t="s">
        <v>7</v>
      </c>
      <c r="D1355" s="4">
        <v>43185</v>
      </c>
      <c r="E1355" s="2">
        <v>7280</v>
      </c>
      <c r="F1355" s="3" t="s">
        <v>5</v>
      </c>
      <c r="G1355" s="3" t="s">
        <v>1</v>
      </c>
      <c r="H1355" s="3" t="s">
        <v>4</v>
      </c>
      <c r="I1355" s="2">
        <v>1991</v>
      </c>
      <c r="J1355" s="2">
        <v>500</v>
      </c>
      <c r="K1355" s="2">
        <v>80</v>
      </c>
      <c r="L1355" s="2">
        <v>0.7</v>
      </c>
      <c r="M1355" s="1">
        <v>8.17</v>
      </c>
      <c r="N1355" s="1">
        <v>1.9000000000000001E-4</v>
      </c>
      <c r="O1355" s="1">
        <v>0.47899999999999998</v>
      </c>
      <c r="P1355" s="1">
        <v>3.6100000000000003E-5</v>
      </c>
      <c r="Q1355" s="1">
        <v>0.32253086332410802</v>
      </c>
      <c r="R1355" s="1">
        <v>2.8154319980646599E-2</v>
      </c>
    </row>
    <row r="1356" spans="1:18" s="5" customFormat="1" x14ac:dyDescent="0.25">
      <c r="A1356" s="2">
        <v>2018</v>
      </c>
      <c r="B1356" s="2">
        <v>2718</v>
      </c>
      <c r="C1356" s="3" t="s">
        <v>7</v>
      </c>
      <c r="D1356" s="4">
        <v>43185</v>
      </c>
      <c r="E1356" s="2">
        <v>7281</v>
      </c>
      <c r="F1356" s="3" t="s">
        <v>2</v>
      </c>
      <c r="G1356" s="3" t="s">
        <v>1</v>
      </c>
      <c r="H1356" s="3" t="s">
        <v>0</v>
      </c>
      <c r="I1356" s="2">
        <v>2016</v>
      </c>
      <c r="J1356" s="2">
        <v>500</v>
      </c>
      <c r="K1356" s="2">
        <v>94</v>
      </c>
      <c r="L1356" s="2">
        <v>0.7</v>
      </c>
      <c r="M1356" s="1">
        <v>0.26</v>
      </c>
      <c r="N1356" s="1">
        <v>3.4999999999999999E-6</v>
      </c>
      <c r="O1356" s="1">
        <v>8.9999999999999993E-3</v>
      </c>
      <c r="P1356" s="1">
        <v>8.9999999999999996E-7</v>
      </c>
      <c r="Q1356" s="1">
        <v>9.7463343690624808E-3</v>
      </c>
      <c r="R1356" s="1">
        <v>4.07986087845362E-4</v>
      </c>
    </row>
    <row r="1357" spans="1:18" s="5" customFormat="1" x14ac:dyDescent="0.25">
      <c r="A1357" s="2">
        <v>2017</v>
      </c>
      <c r="B1357" s="2">
        <v>2719</v>
      </c>
      <c r="C1357" s="3" t="s">
        <v>7</v>
      </c>
      <c r="D1357" s="4">
        <v>43165</v>
      </c>
      <c r="E1357" s="2">
        <v>7276</v>
      </c>
      <c r="F1357" s="3" t="s">
        <v>5</v>
      </c>
      <c r="G1357" s="3" t="s">
        <v>1</v>
      </c>
      <c r="H1357" s="3" t="s">
        <v>4</v>
      </c>
      <c r="I1357" s="2">
        <v>1979</v>
      </c>
      <c r="J1357" s="2">
        <v>800</v>
      </c>
      <c r="K1357" s="2">
        <v>62</v>
      </c>
      <c r="L1357" s="2">
        <v>0.7</v>
      </c>
      <c r="M1357" s="1">
        <v>12.09</v>
      </c>
      <c r="N1357" s="1">
        <v>2.7999999999999998E-4</v>
      </c>
      <c r="O1357" s="1">
        <v>0.60499999999999998</v>
      </c>
      <c r="P1357" s="1">
        <v>4.3999999999999999E-5</v>
      </c>
      <c r="Q1357" s="1">
        <v>0.59129629550094298</v>
      </c>
      <c r="R1357" s="1">
        <v>4.3361728544416903E-2</v>
      </c>
    </row>
    <row r="1358" spans="1:18" s="5" customFormat="1" x14ac:dyDescent="0.25">
      <c r="A1358" s="2">
        <v>2017</v>
      </c>
      <c r="B1358" s="2">
        <v>2719</v>
      </c>
      <c r="C1358" s="3" t="s">
        <v>7</v>
      </c>
      <c r="D1358" s="4">
        <v>43165</v>
      </c>
      <c r="E1358" s="2">
        <v>7277</v>
      </c>
      <c r="F1358" s="3" t="s">
        <v>2</v>
      </c>
      <c r="G1358" s="3" t="s">
        <v>1</v>
      </c>
      <c r="H1358" s="3" t="s">
        <v>0</v>
      </c>
      <c r="I1358" s="2">
        <v>2016</v>
      </c>
      <c r="J1358" s="2">
        <v>800</v>
      </c>
      <c r="K1358" s="2">
        <v>74</v>
      </c>
      <c r="L1358" s="2">
        <v>0.7</v>
      </c>
      <c r="M1358" s="1">
        <v>2.74</v>
      </c>
      <c r="N1358" s="1">
        <v>3.6000000000000001E-5</v>
      </c>
      <c r="O1358" s="1">
        <v>8.9999999999999993E-3</v>
      </c>
      <c r="P1358" s="1">
        <v>8.9999999999999996E-7</v>
      </c>
      <c r="Q1358" s="1">
        <v>0.13173827002974001</v>
      </c>
      <c r="R1358" s="1">
        <v>5.7555552348681005E-4</v>
      </c>
    </row>
    <row r="1359" spans="1:18" s="5" customFormat="1" x14ac:dyDescent="0.25">
      <c r="A1359" s="2">
        <v>2017</v>
      </c>
      <c r="B1359" s="2">
        <v>2720</v>
      </c>
      <c r="C1359" s="3" t="s">
        <v>7</v>
      </c>
      <c r="D1359" s="4">
        <v>43193</v>
      </c>
      <c r="E1359" s="2">
        <v>7274</v>
      </c>
      <c r="F1359" s="3" t="s">
        <v>5</v>
      </c>
      <c r="G1359" s="3" t="s">
        <v>1</v>
      </c>
      <c r="H1359" s="3" t="s">
        <v>8</v>
      </c>
      <c r="I1359" s="2">
        <v>1999</v>
      </c>
      <c r="J1359" s="2">
        <v>500</v>
      </c>
      <c r="K1359" s="2">
        <v>100</v>
      </c>
      <c r="L1359" s="2">
        <v>0.7</v>
      </c>
      <c r="M1359" s="1">
        <v>6.54</v>
      </c>
      <c r="N1359" s="1">
        <v>1.4999999999999999E-4</v>
      </c>
      <c r="O1359" s="1">
        <v>0.30399999999999999</v>
      </c>
      <c r="P1359" s="1">
        <v>2.2099999999999998E-5</v>
      </c>
      <c r="Q1359" s="1">
        <v>0.318865736999769</v>
      </c>
      <c r="R1359" s="1">
        <v>2.1533563678006299E-2</v>
      </c>
    </row>
    <row r="1360" spans="1:18" s="5" customFormat="1" x14ac:dyDescent="0.25">
      <c r="A1360" s="2">
        <v>2017</v>
      </c>
      <c r="B1360" s="2">
        <v>2720</v>
      </c>
      <c r="C1360" s="3" t="s">
        <v>7</v>
      </c>
      <c r="D1360" s="4">
        <v>43193</v>
      </c>
      <c r="E1360" s="2">
        <v>7275</v>
      </c>
      <c r="F1360" s="3" t="s">
        <v>2</v>
      </c>
      <c r="G1360" s="3" t="s">
        <v>1</v>
      </c>
      <c r="H1360" s="3" t="s">
        <v>0</v>
      </c>
      <c r="I1360" s="2">
        <v>2017</v>
      </c>
      <c r="J1360" s="2">
        <v>500</v>
      </c>
      <c r="K1360" s="2">
        <v>115</v>
      </c>
      <c r="L1360" s="2">
        <v>0.7</v>
      </c>
      <c r="M1360" s="1">
        <v>0.26</v>
      </c>
      <c r="N1360" s="1">
        <v>3.9999999999999998E-6</v>
      </c>
      <c r="O1360" s="1">
        <v>8.9999999999999993E-3</v>
      </c>
      <c r="P1360" s="1">
        <v>3.9999999999999998E-7</v>
      </c>
      <c r="Q1360" s="1">
        <v>1.1979166038423099E-2</v>
      </c>
      <c r="R1360" s="1">
        <v>4.4367281527972501E-4</v>
      </c>
    </row>
    <row r="1361" spans="1:18" s="5" customFormat="1" x14ac:dyDescent="0.25">
      <c r="A1361" s="2">
        <v>2017</v>
      </c>
      <c r="B1361" s="2">
        <v>2721</v>
      </c>
      <c r="C1361" s="3" t="s">
        <v>7</v>
      </c>
      <c r="D1361" s="4">
        <v>43109</v>
      </c>
      <c r="E1361" s="2">
        <v>7272</v>
      </c>
      <c r="F1361" s="3" t="s">
        <v>5</v>
      </c>
      <c r="G1361" s="3" t="s">
        <v>1</v>
      </c>
      <c r="H1361" s="3" t="s">
        <v>4</v>
      </c>
      <c r="I1361" s="2">
        <v>1987</v>
      </c>
      <c r="J1361" s="2">
        <v>200</v>
      </c>
      <c r="K1361" s="2">
        <v>60</v>
      </c>
      <c r="L1361" s="2">
        <v>0.7</v>
      </c>
      <c r="M1361" s="1">
        <v>12.09</v>
      </c>
      <c r="N1361" s="1">
        <v>2.7999999999999998E-4</v>
      </c>
      <c r="O1361" s="1">
        <v>0.60499999999999998</v>
      </c>
      <c r="P1361" s="1">
        <v>4.3999999999999999E-5</v>
      </c>
      <c r="Q1361" s="1">
        <v>0.13009259227469899</v>
      </c>
      <c r="R1361" s="1">
        <v>8.45370375861847E-3</v>
      </c>
    </row>
    <row r="1362" spans="1:18" s="5" customFormat="1" x14ac:dyDescent="0.25">
      <c r="A1362" s="2">
        <v>2017</v>
      </c>
      <c r="B1362" s="2">
        <v>2721</v>
      </c>
      <c r="C1362" s="3" t="s">
        <v>7</v>
      </c>
      <c r="D1362" s="4">
        <v>43109</v>
      </c>
      <c r="E1362" s="2">
        <v>7273</v>
      </c>
      <c r="F1362" s="3" t="s">
        <v>2</v>
      </c>
      <c r="G1362" s="3" t="s">
        <v>1</v>
      </c>
      <c r="H1362" s="3" t="s">
        <v>0</v>
      </c>
      <c r="I1362" s="2">
        <v>2015</v>
      </c>
      <c r="J1362" s="2">
        <v>200</v>
      </c>
      <c r="K1362" s="2">
        <v>71</v>
      </c>
      <c r="L1362" s="2">
        <v>0.7</v>
      </c>
      <c r="M1362" s="1">
        <v>2.74</v>
      </c>
      <c r="N1362" s="1">
        <v>3.6000000000000001E-5</v>
      </c>
      <c r="O1362" s="1">
        <v>8.9999999999999993E-3</v>
      </c>
      <c r="P1362" s="1">
        <v>8.9999999999999996E-7</v>
      </c>
      <c r="Q1362" s="1">
        <v>3.04160489831777E-2</v>
      </c>
      <c r="R1362" s="1">
        <v>1.08472215855935E-4</v>
      </c>
    </row>
    <row r="1363" spans="1:18" s="5" customFormat="1" x14ac:dyDescent="0.25">
      <c r="A1363" s="2">
        <v>2017</v>
      </c>
      <c r="B1363" s="2">
        <v>2722</v>
      </c>
      <c r="C1363" s="3" t="s">
        <v>7</v>
      </c>
      <c r="D1363" s="4">
        <v>43131</v>
      </c>
      <c r="E1363" s="2">
        <v>7270</v>
      </c>
      <c r="F1363" s="3" t="s">
        <v>5</v>
      </c>
      <c r="G1363" s="3" t="s">
        <v>1</v>
      </c>
      <c r="H1363" s="3" t="s">
        <v>4</v>
      </c>
      <c r="I1363" s="2">
        <v>1979</v>
      </c>
      <c r="J1363" s="2">
        <v>600</v>
      </c>
      <c r="K1363" s="2">
        <v>72</v>
      </c>
      <c r="L1363" s="2">
        <v>0.7</v>
      </c>
      <c r="M1363" s="1">
        <v>12.09</v>
      </c>
      <c r="N1363" s="1">
        <v>2.7999999999999998E-4</v>
      </c>
      <c r="O1363" s="1">
        <v>0.60499999999999998</v>
      </c>
      <c r="P1363" s="1">
        <v>4.3999999999999999E-5</v>
      </c>
      <c r="Q1363" s="1">
        <v>0.51499999930727303</v>
      </c>
      <c r="R1363" s="1">
        <v>3.7766666796750198E-2</v>
      </c>
    </row>
    <row r="1364" spans="1:18" s="5" customFormat="1" x14ac:dyDescent="0.25">
      <c r="A1364" s="2">
        <v>2017</v>
      </c>
      <c r="B1364" s="2">
        <v>2722</v>
      </c>
      <c r="C1364" s="3" t="s">
        <v>7</v>
      </c>
      <c r="D1364" s="4">
        <v>43131</v>
      </c>
      <c r="E1364" s="2">
        <v>7271</v>
      </c>
      <c r="F1364" s="3" t="s">
        <v>2</v>
      </c>
      <c r="G1364" s="3" t="s">
        <v>1</v>
      </c>
      <c r="H1364" s="3" t="s">
        <v>0</v>
      </c>
      <c r="I1364" s="2">
        <v>2017</v>
      </c>
      <c r="J1364" s="2">
        <v>600</v>
      </c>
      <c r="K1364" s="2">
        <v>85</v>
      </c>
      <c r="L1364" s="2">
        <v>0.7</v>
      </c>
      <c r="M1364" s="1">
        <v>0.26</v>
      </c>
      <c r="N1364" s="1">
        <v>3.4999999999999999E-6</v>
      </c>
      <c r="O1364" s="1">
        <v>8.9999999999999993E-3</v>
      </c>
      <c r="P1364" s="1">
        <v>8.9999999999999996E-7</v>
      </c>
      <c r="Q1364" s="1">
        <v>1.0644675375027101E-2</v>
      </c>
      <c r="R1364" s="1">
        <v>4.6041664062719398E-4</v>
      </c>
    </row>
    <row r="1365" spans="1:18" s="5" customFormat="1" x14ac:dyDescent="0.25">
      <c r="A1365" s="2">
        <v>2018</v>
      </c>
      <c r="B1365" s="2">
        <v>2723</v>
      </c>
      <c r="C1365" s="3" t="s">
        <v>7</v>
      </c>
      <c r="D1365" s="4">
        <v>43189</v>
      </c>
      <c r="E1365" s="2">
        <v>7268</v>
      </c>
      <c r="F1365" s="3" t="s">
        <v>5</v>
      </c>
      <c r="G1365" s="3" t="s">
        <v>1</v>
      </c>
      <c r="H1365" s="3" t="s">
        <v>4</v>
      </c>
      <c r="I1365" s="2">
        <v>1975</v>
      </c>
      <c r="J1365" s="2">
        <v>300</v>
      </c>
      <c r="K1365" s="2">
        <v>55</v>
      </c>
      <c r="L1365" s="2">
        <v>0.7</v>
      </c>
      <c r="M1365" s="1">
        <v>12.09</v>
      </c>
      <c r="N1365" s="1">
        <v>2.7999999999999998E-4</v>
      </c>
      <c r="O1365" s="1">
        <v>0.60499999999999998</v>
      </c>
      <c r="P1365" s="1">
        <v>4.3999999999999999E-5</v>
      </c>
      <c r="Q1365" s="1">
        <v>0.196701388624306</v>
      </c>
      <c r="R1365" s="1">
        <v>1.4424768568203201E-2</v>
      </c>
    </row>
    <row r="1366" spans="1:18" s="5" customFormat="1" x14ac:dyDescent="0.25">
      <c r="A1366" s="2">
        <v>2018</v>
      </c>
      <c r="B1366" s="2">
        <v>2723</v>
      </c>
      <c r="C1366" s="3" t="s">
        <v>7</v>
      </c>
      <c r="D1366" s="4">
        <v>43189</v>
      </c>
      <c r="E1366" s="2">
        <v>7269</v>
      </c>
      <c r="F1366" s="3" t="s">
        <v>2</v>
      </c>
      <c r="G1366" s="3" t="s">
        <v>1</v>
      </c>
      <c r="H1366" s="3" t="s">
        <v>0</v>
      </c>
      <c r="I1366" s="2">
        <v>2016</v>
      </c>
      <c r="J1366" s="2">
        <v>300</v>
      </c>
      <c r="K1366" s="2">
        <v>62</v>
      </c>
      <c r="L1366" s="2">
        <v>0.7</v>
      </c>
      <c r="M1366" s="1">
        <v>2.74</v>
      </c>
      <c r="N1366" s="1">
        <v>3.6000000000000001E-5</v>
      </c>
      <c r="O1366" s="1">
        <v>8.9999999999999993E-3</v>
      </c>
      <c r="P1366" s="1">
        <v>8.9999999999999996E-7</v>
      </c>
      <c r="Q1366" s="1">
        <v>4.0099073555473298E-2</v>
      </c>
      <c r="R1366" s="1">
        <v>1.4854165803827399E-4</v>
      </c>
    </row>
    <row r="1367" spans="1:18" s="5" customFormat="1" x14ac:dyDescent="0.25">
      <c r="A1367" s="2">
        <v>2018</v>
      </c>
      <c r="B1367" s="2">
        <v>2724</v>
      </c>
      <c r="C1367" s="3" t="s">
        <v>7</v>
      </c>
      <c r="D1367" s="4">
        <v>43180</v>
      </c>
      <c r="E1367" s="2">
        <v>7266</v>
      </c>
      <c r="F1367" s="3" t="s">
        <v>5</v>
      </c>
      <c r="G1367" s="3" t="s">
        <v>1</v>
      </c>
      <c r="H1367" s="3" t="s">
        <v>4</v>
      </c>
      <c r="I1367" s="2">
        <v>1968</v>
      </c>
      <c r="J1367" s="2">
        <v>500</v>
      </c>
      <c r="K1367" s="2">
        <v>70</v>
      </c>
      <c r="L1367" s="2">
        <v>0.7</v>
      </c>
      <c r="M1367" s="1">
        <v>12.09</v>
      </c>
      <c r="N1367" s="1">
        <v>2.7999999999999998E-4</v>
      </c>
      <c r="O1367" s="1">
        <v>0.60499999999999998</v>
      </c>
      <c r="P1367" s="1">
        <v>4.3999999999999999E-5</v>
      </c>
      <c r="Q1367" s="1">
        <v>0.41724536980913302</v>
      </c>
      <c r="R1367" s="1">
        <v>3.05979939325523E-2</v>
      </c>
    </row>
    <row r="1368" spans="1:18" s="5" customFormat="1" x14ac:dyDescent="0.25">
      <c r="A1368" s="2">
        <v>2018</v>
      </c>
      <c r="B1368" s="2">
        <v>2724</v>
      </c>
      <c r="C1368" s="3" t="s">
        <v>7</v>
      </c>
      <c r="D1368" s="4">
        <v>43180</v>
      </c>
      <c r="E1368" s="2">
        <v>7267</v>
      </c>
      <c r="F1368" s="3" t="s">
        <v>2</v>
      </c>
      <c r="G1368" s="3" t="s">
        <v>1</v>
      </c>
      <c r="H1368" s="3" t="s">
        <v>0</v>
      </c>
      <c r="I1368" s="2">
        <v>2017</v>
      </c>
      <c r="J1368" s="2">
        <v>500</v>
      </c>
      <c r="K1368" s="2">
        <v>80</v>
      </c>
      <c r="L1368" s="2">
        <v>0.7</v>
      </c>
      <c r="M1368" s="1">
        <v>0.26</v>
      </c>
      <c r="N1368" s="1">
        <v>3.4999999999999999E-6</v>
      </c>
      <c r="O1368" s="1">
        <v>8.9999999999999993E-3</v>
      </c>
      <c r="P1368" s="1">
        <v>8.9999999999999996E-7</v>
      </c>
      <c r="Q1368" s="1">
        <v>8.2947526545212608E-3</v>
      </c>
      <c r="R1368" s="1">
        <v>3.47222202421584E-4</v>
      </c>
    </row>
    <row r="1369" spans="1:18" s="5" customFormat="1" x14ac:dyDescent="0.25">
      <c r="A1369" s="2">
        <v>2018</v>
      </c>
      <c r="B1369" s="2">
        <v>2725</v>
      </c>
      <c r="C1369" s="3" t="s">
        <v>7</v>
      </c>
      <c r="D1369" s="4">
        <v>43186</v>
      </c>
      <c r="E1369" s="2">
        <v>7264</v>
      </c>
      <c r="F1369" s="3" t="s">
        <v>5</v>
      </c>
      <c r="G1369" s="3" t="s">
        <v>1</v>
      </c>
      <c r="H1369" s="3" t="s">
        <v>4</v>
      </c>
      <c r="I1369" s="2">
        <v>1982</v>
      </c>
      <c r="J1369" s="2">
        <v>500</v>
      </c>
      <c r="K1369" s="2">
        <v>78</v>
      </c>
      <c r="L1369" s="2">
        <v>0.7</v>
      </c>
      <c r="M1369" s="1">
        <v>12.09</v>
      </c>
      <c r="N1369" s="1">
        <v>2.7999999999999998E-4</v>
      </c>
      <c r="O1369" s="1">
        <v>0.60499999999999998</v>
      </c>
      <c r="P1369" s="1">
        <v>4.3999999999999999E-5</v>
      </c>
      <c r="Q1369" s="1">
        <v>0.46493055493017699</v>
      </c>
      <c r="R1369" s="1">
        <v>3.4094907524844002E-2</v>
      </c>
    </row>
    <row r="1370" spans="1:18" s="5" customFormat="1" x14ac:dyDescent="0.25">
      <c r="A1370" s="2">
        <v>2018</v>
      </c>
      <c r="B1370" s="2">
        <v>2725</v>
      </c>
      <c r="C1370" s="3" t="s">
        <v>7</v>
      </c>
      <c r="D1370" s="4">
        <v>43186</v>
      </c>
      <c r="E1370" s="2">
        <v>7265</v>
      </c>
      <c r="F1370" s="3" t="s">
        <v>2</v>
      </c>
      <c r="G1370" s="3" t="s">
        <v>1</v>
      </c>
      <c r="H1370" s="3" t="s">
        <v>0</v>
      </c>
      <c r="I1370" s="2">
        <v>2015</v>
      </c>
      <c r="J1370" s="2">
        <v>500</v>
      </c>
      <c r="K1370" s="2">
        <v>73</v>
      </c>
      <c r="L1370" s="2">
        <v>0.7</v>
      </c>
      <c r="M1370" s="1">
        <v>2.74</v>
      </c>
      <c r="N1370" s="1">
        <v>3.6000000000000001E-5</v>
      </c>
      <c r="O1370" s="1">
        <v>8.9999999999999993E-3</v>
      </c>
      <c r="P1370" s="1">
        <v>8.9999999999999996E-7</v>
      </c>
      <c r="Q1370" s="1">
        <v>7.9702931099676702E-2</v>
      </c>
      <c r="R1370" s="1">
        <v>3.1684025970969601E-4</v>
      </c>
    </row>
    <row r="1371" spans="1:18" s="5" customFormat="1" x14ac:dyDescent="0.25">
      <c r="A1371" s="2">
        <v>2018</v>
      </c>
      <c r="B1371" s="2">
        <v>2727</v>
      </c>
      <c r="C1371" s="3" t="s">
        <v>7</v>
      </c>
      <c r="D1371" s="4">
        <v>43160</v>
      </c>
      <c r="E1371" s="2">
        <v>7262</v>
      </c>
      <c r="F1371" s="3" t="s">
        <v>5</v>
      </c>
      <c r="G1371" s="3" t="s">
        <v>1</v>
      </c>
      <c r="H1371" s="3" t="s">
        <v>4</v>
      </c>
      <c r="I1371" s="2">
        <v>1973</v>
      </c>
      <c r="J1371" s="2">
        <v>450</v>
      </c>
      <c r="K1371" s="2">
        <v>108</v>
      </c>
      <c r="L1371" s="2">
        <v>0.7</v>
      </c>
      <c r="M1371" s="1">
        <v>12.09</v>
      </c>
      <c r="N1371" s="1">
        <v>2.7999999999999998E-4</v>
      </c>
      <c r="O1371" s="1">
        <v>0.60499999999999998</v>
      </c>
      <c r="P1371" s="1">
        <v>4.3999999999999999E-5</v>
      </c>
      <c r="Q1371" s="1">
        <v>0.57937499922068203</v>
      </c>
      <c r="R1371" s="1">
        <v>4.2487500146343997E-2</v>
      </c>
    </row>
    <row r="1372" spans="1:18" s="5" customFormat="1" x14ac:dyDescent="0.25">
      <c r="A1372" s="2">
        <v>2018</v>
      </c>
      <c r="B1372" s="2">
        <v>2727</v>
      </c>
      <c r="C1372" s="3" t="s">
        <v>7</v>
      </c>
      <c r="D1372" s="4">
        <v>43160</v>
      </c>
      <c r="E1372" s="2">
        <v>7263</v>
      </c>
      <c r="F1372" s="3" t="s">
        <v>2</v>
      </c>
      <c r="G1372" s="3" t="s">
        <v>1</v>
      </c>
      <c r="H1372" s="3" t="s">
        <v>0</v>
      </c>
      <c r="I1372" s="2">
        <v>2017</v>
      </c>
      <c r="J1372" s="2">
        <v>450</v>
      </c>
      <c r="K1372" s="2">
        <v>115</v>
      </c>
      <c r="L1372" s="2">
        <v>0.7</v>
      </c>
      <c r="M1372" s="1">
        <v>0.26</v>
      </c>
      <c r="N1372" s="1">
        <v>3.9999999999999998E-6</v>
      </c>
      <c r="O1372" s="1">
        <v>8.9999999999999993E-3</v>
      </c>
      <c r="P1372" s="1">
        <v>3.9999999999999998E-7</v>
      </c>
      <c r="Q1372" s="1">
        <v>1.0741318879806099E-2</v>
      </c>
      <c r="R1372" s="1">
        <v>3.95312478217535E-4</v>
      </c>
    </row>
    <row r="1373" spans="1:18" s="5" customFormat="1" x14ac:dyDescent="0.25">
      <c r="A1373" s="2">
        <v>2018</v>
      </c>
      <c r="B1373" s="2">
        <v>2728</v>
      </c>
      <c r="C1373" s="3" t="s">
        <v>7</v>
      </c>
      <c r="D1373" s="4">
        <v>43243</v>
      </c>
      <c r="E1373" s="2">
        <v>7260</v>
      </c>
      <c r="F1373" s="3" t="s">
        <v>5</v>
      </c>
      <c r="G1373" s="3" t="s">
        <v>1</v>
      </c>
      <c r="H1373" s="3" t="s">
        <v>4</v>
      </c>
      <c r="I1373" s="2">
        <v>1985</v>
      </c>
      <c r="J1373" s="2">
        <v>110</v>
      </c>
      <c r="K1373" s="2">
        <v>97</v>
      </c>
      <c r="L1373" s="2">
        <v>0.7</v>
      </c>
      <c r="M1373" s="1">
        <v>12.09</v>
      </c>
      <c r="N1373" s="1">
        <v>2.7999999999999998E-4</v>
      </c>
      <c r="O1373" s="1">
        <v>0.60499999999999998</v>
      </c>
      <c r="P1373" s="1">
        <v>4.3999999999999999E-5</v>
      </c>
      <c r="Q1373" s="1">
        <v>0.10917320027170101</v>
      </c>
      <c r="R1373" s="1">
        <v>6.4951978977527596E-3</v>
      </c>
    </row>
    <row r="1374" spans="1:18" s="5" customFormat="1" x14ac:dyDescent="0.25">
      <c r="A1374" s="2">
        <v>2018</v>
      </c>
      <c r="B1374" s="2">
        <v>2728</v>
      </c>
      <c r="C1374" s="3" t="s">
        <v>7</v>
      </c>
      <c r="D1374" s="4">
        <v>43243</v>
      </c>
      <c r="E1374" s="2">
        <v>7261</v>
      </c>
      <c r="F1374" s="3" t="s">
        <v>2</v>
      </c>
      <c r="G1374" s="3" t="s">
        <v>1</v>
      </c>
      <c r="H1374" s="3" t="s">
        <v>0</v>
      </c>
      <c r="I1374" s="2">
        <v>2017</v>
      </c>
      <c r="J1374" s="2">
        <v>110</v>
      </c>
      <c r="K1374" s="2">
        <v>106</v>
      </c>
      <c r="L1374" s="2">
        <v>0.7</v>
      </c>
      <c r="M1374" s="1">
        <v>2.3199999999999998</v>
      </c>
      <c r="N1374" s="1">
        <v>3.0000000000000001E-5</v>
      </c>
      <c r="O1374" s="1">
        <v>0.112</v>
      </c>
      <c r="P1374" s="1">
        <v>7.9999999999999996E-6</v>
      </c>
      <c r="Q1374" s="1">
        <v>2.1021287617897601E-2</v>
      </c>
      <c r="R1374" s="1">
        <v>1.0472407539093499E-3</v>
      </c>
    </row>
    <row r="1375" spans="1:18" s="5" customFormat="1" x14ac:dyDescent="0.25">
      <c r="A1375" s="2">
        <v>2017</v>
      </c>
      <c r="B1375" s="2">
        <v>2729</v>
      </c>
      <c r="C1375" s="3" t="s">
        <v>7</v>
      </c>
      <c r="D1375" s="4">
        <v>43199</v>
      </c>
      <c r="E1375" s="2">
        <v>7258</v>
      </c>
      <c r="F1375" s="3" t="s">
        <v>5</v>
      </c>
      <c r="G1375" s="3" t="s">
        <v>1</v>
      </c>
      <c r="H1375" s="3" t="s">
        <v>4</v>
      </c>
      <c r="I1375" s="2">
        <v>1980</v>
      </c>
      <c r="J1375" s="2">
        <v>410</v>
      </c>
      <c r="K1375" s="2">
        <v>84</v>
      </c>
      <c r="L1375" s="2">
        <v>0.7</v>
      </c>
      <c r="M1375" s="1">
        <v>12.09</v>
      </c>
      <c r="N1375" s="1">
        <v>2.7999999999999998E-4</v>
      </c>
      <c r="O1375" s="1">
        <v>0.60499999999999998</v>
      </c>
      <c r="P1375" s="1">
        <v>4.3999999999999999E-5</v>
      </c>
      <c r="Q1375" s="1">
        <v>0.41056944389218702</v>
      </c>
      <c r="R1375" s="1">
        <v>3.0108426029631399E-2</v>
      </c>
    </row>
    <row r="1376" spans="1:18" s="5" customFormat="1" x14ac:dyDescent="0.25">
      <c r="A1376" s="2">
        <v>2017</v>
      </c>
      <c r="B1376" s="2">
        <v>2729</v>
      </c>
      <c r="C1376" s="3" t="s">
        <v>7</v>
      </c>
      <c r="D1376" s="4">
        <v>43199</v>
      </c>
      <c r="E1376" s="2">
        <v>7259</v>
      </c>
      <c r="F1376" s="3" t="s">
        <v>2</v>
      </c>
      <c r="G1376" s="3" t="s">
        <v>1</v>
      </c>
      <c r="H1376" s="3" t="s">
        <v>0</v>
      </c>
      <c r="I1376" s="2">
        <v>2018</v>
      </c>
      <c r="J1376" s="2">
        <v>410</v>
      </c>
      <c r="K1376" s="2">
        <v>95</v>
      </c>
      <c r="L1376" s="2">
        <v>0.7</v>
      </c>
      <c r="M1376" s="1">
        <v>0.26</v>
      </c>
      <c r="N1376" s="1">
        <v>3.4999999999999999E-6</v>
      </c>
      <c r="O1376" s="1">
        <v>8.9999999999999993E-3</v>
      </c>
      <c r="P1376" s="1">
        <v>8.9999999999999996E-7</v>
      </c>
      <c r="Q1376" s="1">
        <v>8.0296803280524801E-3</v>
      </c>
      <c r="R1376" s="1">
        <v>3.2593574515354202E-4</v>
      </c>
    </row>
    <row r="1377" spans="1:18" s="5" customFormat="1" x14ac:dyDescent="0.25">
      <c r="A1377" s="2">
        <v>2017</v>
      </c>
      <c r="B1377" s="2">
        <v>2731</v>
      </c>
      <c r="C1377" s="3" t="s">
        <v>7</v>
      </c>
      <c r="D1377" s="4">
        <v>43104</v>
      </c>
      <c r="E1377" s="2">
        <v>7254</v>
      </c>
      <c r="F1377" s="3" t="s">
        <v>5</v>
      </c>
      <c r="G1377" s="3" t="s">
        <v>1</v>
      </c>
      <c r="H1377" s="3" t="s">
        <v>4</v>
      </c>
      <c r="I1377" s="2">
        <v>1981</v>
      </c>
      <c r="J1377" s="2">
        <v>1100</v>
      </c>
      <c r="K1377" s="2">
        <v>91</v>
      </c>
      <c r="L1377" s="2">
        <v>0.7</v>
      </c>
      <c r="M1377" s="1">
        <v>12.09</v>
      </c>
      <c r="N1377" s="1">
        <v>2.7999999999999998E-4</v>
      </c>
      <c r="O1377" s="1">
        <v>0.60499999999999998</v>
      </c>
      <c r="P1377" s="1">
        <v>4.3999999999999999E-5</v>
      </c>
      <c r="Q1377" s="1">
        <v>1.19332175765412</v>
      </c>
      <c r="R1377" s="1">
        <v>8.7510262647099504E-2</v>
      </c>
    </row>
    <row r="1378" spans="1:18" s="5" customFormat="1" x14ac:dyDescent="0.25">
      <c r="A1378" s="2">
        <v>2017</v>
      </c>
      <c r="B1378" s="2">
        <v>2731</v>
      </c>
      <c r="C1378" s="3" t="s">
        <v>7</v>
      </c>
      <c r="D1378" s="4">
        <v>43104</v>
      </c>
      <c r="E1378" s="2">
        <v>7255</v>
      </c>
      <c r="F1378" s="3" t="s">
        <v>2</v>
      </c>
      <c r="G1378" s="3" t="s">
        <v>1</v>
      </c>
      <c r="H1378" s="3" t="s">
        <v>0</v>
      </c>
      <c r="I1378" s="2">
        <v>2015</v>
      </c>
      <c r="J1378" s="2">
        <v>1100</v>
      </c>
      <c r="K1378" s="2">
        <v>76</v>
      </c>
      <c r="L1378" s="2">
        <v>0.7</v>
      </c>
      <c r="M1378" s="1">
        <v>0.26</v>
      </c>
      <c r="N1378" s="1">
        <v>3.4999999999999999E-6</v>
      </c>
      <c r="O1378" s="1">
        <v>8.9999999999999993E-3</v>
      </c>
      <c r="P1378" s="1">
        <v>8.9999999999999996E-7</v>
      </c>
      <c r="Q1378" s="1">
        <v>1.80133478605198E-2</v>
      </c>
      <c r="R1378" s="1">
        <v>8.9986106192190701E-4</v>
      </c>
    </row>
    <row r="1379" spans="1:18" s="5" customFormat="1" x14ac:dyDescent="0.25">
      <c r="A1379" s="2">
        <v>2017</v>
      </c>
      <c r="B1379" s="2">
        <v>2736</v>
      </c>
      <c r="C1379" s="3" t="s">
        <v>10</v>
      </c>
      <c r="D1379" s="4">
        <v>43200</v>
      </c>
      <c r="E1379" s="2">
        <v>7234</v>
      </c>
      <c r="F1379" s="3" t="s">
        <v>5</v>
      </c>
      <c r="G1379" s="3" t="s">
        <v>1</v>
      </c>
      <c r="H1379" s="3" t="s">
        <v>4</v>
      </c>
      <c r="I1379" s="2">
        <v>1980</v>
      </c>
      <c r="J1379" s="2">
        <v>200</v>
      </c>
      <c r="K1379" s="2">
        <v>72</v>
      </c>
      <c r="L1379" s="2">
        <v>0.7</v>
      </c>
      <c r="M1379" s="1">
        <v>12.09</v>
      </c>
      <c r="N1379" s="1">
        <v>2.7999999999999998E-4</v>
      </c>
      <c r="O1379" s="1">
        <v>0.60499999999999998</v>
      </c>
      <c r="P1379" s="1">
        <v>4.3999999999999999E-5</v>
      </c>
      <c r="Q1379" s="1">
        <v>0.16046666632735199</v>
      </c>
      <c r="R1379" s="1">
        <v>1.08288889484764E-2</v>
      </c>
    </row>
    <row r="1380" spans="1:18" s="5" customFormat="1" x14ac:dyDescent="0.25">
      <c r="A1380" s="2">
        <v>2017</v>
      </c>
      <c r="B1380" s="2">
        <v>2736</v>
      </c>
      <c r="C1380" s="3" t="s">
        <v>10</v>
      </c>
      <c r="D1380" s="4">
        <v>43200</v>
      </c>
      <c r="E1380" s="2">
        <v>7235</v>
      </c>
      <c r="F1380" s="3" t="s">
        <v>2</v>
      </c>
      <c r="G1380" s="3" t="s">
        <v>1</v>
      </c>
      <c r="H1380" s="3" t="s">
        <v>0</v>
      </c>
      <c r="I1380" s="2">
        <v>2018</v>
      </c>
      <c r="J1380" s="2">
        <v>200</v>
      </c>
      <c r="K1380" s="2">
        <v>75</v>
      </c>
      <c r="L1380" s="2">
        <v>0.7</v>
      </c>
      <c r="M1380" s="1">
        <v>0.26</v>
      </c>
      <c r="N1380" s="1">
        <v>3.4999999999999999E-6</v>
      </c>
      <c r="O1380" s="1">
        <v>8.9999999999999993E-3</v>
      </c>
      <c r="P1380" s="1">
        <v>8.9999999999999996E-7</v>
      </c>
      <c r="Q1380" s="1">
        <v>3.0497683567579301E-3</v>
      </c>
      <c r="R1380" s="1">
        <v>1.1458332660838201E-4</v>
      </c>
    </row>
    <row r="1381" spans="1:18" s="5" customFormat="1" x14ac:dyDescent="0.25">
      <c r="A1381" s="2">
        <v>2017</v>
      </c>
      <c r="B1381" s="2">
        <v>2737</v>
      </c>
      <c r="C1381" s="3" t="s">
        <v>10</v>
      </c>
      <c r="D1381" s="4">
        <v>43146</v>
      </c>
      <c r="E1381" s="2">
        <v>7232</v>
      </c>
      <c r="F1381" s="3" t="s">
        <v>5</v>
      </c>
      <c r="G1381" s="3" t="s">
        <v>1</v>
      </c>
      <c r="H1381" s="3" t="s">
        <v>4</v>
      </c>
      <c r="I1381" s="2">
        <v>1980</v>
      </c>
      <c r="J1381" s="2">
        <v>200</v>
      </c>
      <c r="K1381" s="2">
        <v>98</v>
      </c>
      <c r="L1381" s="2">
        <v>0.7</v>
      </c>
      <c r="M1381" s="1">
        <v>12.09</v>
      </c>
      <c r="N1381" s="1">
        <v>2.7999999999999998E-4</v>
      </c>
      <c r="O1381" s="1">
        <v>0.60499999999999998</v>
      </c>
      <c r="P1381" s="1">
        <v>4.3999999999999999E-5</v>
      </c>
      <c r="Q1381" s="1">
        <v>0.218412962501118</v>
      </c>
      <c r="R1381" s="1">
        <v>1.47393210687595E-2</v>
      </c>
    </row>
    <row r="1382" spans="1:18" s="5" customFormat="1" x14ac:dyDescent="0.25">
      <c r="A1382" s="2">
        <v>2017</v>
      </c>
      <c r="B1382" s="2">
        <v>2737</v>
      </c>
      <c r="C1382" s="3" t="s">
        <v>10</v>
      </c>
      <c r="D1382" s="4">
        <v>43146</v>
      </c>
      <c r="E1382" s="2">
        <v>7233</v>
      </c>
      <c r="F1382" s="3" t="s">
        <v>2</v>
      </c>
      <c r="G1382" s="3" t="s">
        <v>1</v>
      </c>
      <c r="H1382" s="3" t="s">
        <v>0</v>
      </c>
      <c r="I1382" s="2">
        <v>2017</v>
      </c>
      <c r="J1382" s="2">
        <v>200</v>
      </c>
      <c r="K1382" s="2">
        <v>105</v>
      </c>
      <c r="L1382" s="2">
        <v>0.7</v>
      </c>
      <c r="M1382" s="1">
        <v>0.26</v>
      </c>
      <c r="N1382" s="1">
        <v>3.9999999999999998E-6</v>
      </c>
      <c r="O1382" s="1">
        <v>8.9999999999999993E-3</v>
      </c>
      <c r="P1382" s="1">
        <v>3.9999999999999998E-7</v>
      </c>
      <c r="Q1382" s="1">
        <v>4.2777775502334603E-3</v>
      </c>
      <c r="R1382" s="1">
        <v>1.5231480601884801E-4</v>
      </c>
    </row>
    <row r="1383" spans="1:18" s="5" customFormat="1" x14ac:dyDescent="0.25">
      <c r="A1383" s="2">
        <v>2017</v>
      </c>
      <c r="B1383" s="2">
        <v>2738</v>
      </c>
      <c r="C1383" s="3" t="s">
        <v>10</v>
      </c>
      <c r="D1383" s="4">
        <v>43118</v>
      </c>
      <c r="E1383" s="2">
        <v>7230</v>
      </c>
      <c r="F1383" s="3" t="s">
        <v>5</v>
      </c>
      <c r="G1383" s="3" t="s">
        <v>1</v>
      </c>
      <c r="H1383" s="3" t="s">
        <v>4</v>
      </c>
      <c r="I1383" s="2">
        <v>1981</v>
      </c>
      <c r="J1383" s="2">
        <v>600</v>
      </c>
      <c r="K1383" s="2">
        <v>81</v>
      </c>
      <c r="L1383" s="2">
        <v>0.7</v>
      </c>
      <c r="M1383" s="1">
        <v>12.09</v>
      </c>
      <c r="N1383" s="1">
        <v>2.7999999999999998E-4</v>
      </c>
      <c r="O1383" s="1">
        <v>0.60499999999999998</v>
      </c>
      <c r="P1383" s="1">
        <v>4.3999999999999999E-5</v>
      </c>
      <c r="Q1383" s="1">
        <v>0.57937499922068203</v>
      </c>
      <c r="R1383" s="1">
        <v>4.2487500146343997E-2</v>
      </c>
    </row>
    <row r="1384" spans="1:18" s="5" customFormat="1" x14ac:dyDescent="0.25">
      <c r="A1384" s="2">
        <v>2017</v>
      </c>
      <c r="B1384" s="2">
        <v>2738</v>
      </c>
      <c r="C1384" s="3" t="s">
        <v>10</v>
      </c>
      <c r="D1384" s="4">
        <v>43118</v>
      </c>
      <c r="E1384" s="2">
        <v>7231</v>
      </c>
      <c r="F1384" s="3" t="s">
        <v>2</v>
      </c>
      <c r="G1384" s="3" t="s">
        <v>1</v>
      </c>
      <c r="H1384" s="3" t="s">
        <v>0</v>
      </c>
      <c r="I1384" s="2">
        <v>2017</v>
      </c>
      <c r="J1384" s="2">
        <v>600</v>
      </c>
      <c r="K1384" s="2">
        <v>100</v>
      </c>
      <c r="L1384" s="2">
        <v>0.7</v>
      </c>
      <c r="M1384" s="1">
        <v>0.26</v>
      </c>
      <c r="N1384" s="1">
        <v>3.9999999999999998E-6</v>
      </c>
      <c r="O1384" s="1">
        <v>8.9999999999999993E-3</v>
      </c>
      <c r="P1384" s="1">
        <v>3.9999999999999998E-7</v>
      </c>
      <c r="Q1384" s="1">
        <v>1.25925919352235E-2</v>
      </c>
      <c r="R1384" s="1">
        <v>4.7222219689297101E-4</v>
      </c>
    </row>
    <row r="1385" spans="1:18" s="5" customFormat="1" x14ac:dyDescent="0.25">
      <c r="A1385" s="2">
        <v>2018</v>
      </c>
      <c r="B1385" s="2">
        <v>2739</v>
      </c>
      <c r="C1385" s="3" t="s">
        <v>10</v>
      </c>
      <c r="D1385" s="4">
        <v>43215</v>
      </c>
      <c r="E1385" s="2">
        <v>7228</v>
      </c>
      <c r="F1385" s="3" t="s">
        <v>5</v>
      </c>
      <c r="G1385" s="3" t="s">
        <v>1</v>
      </c>
      <c r="H1385" s="3" t="s">
        <v>4</v>
      </c>
      <c r="I1385" s="2">
        <v>1960</v>
      </c>
      <c r="J1385" s="2">
        <v>500</v>
      </c>
      <c r="K1385" s="2">
        <v>58</v>
      </c>
      <c r="L1385" s="2">
        <v>0.7</v>
      </c>
      <c r="M1385" s="1">
        <v>12.09</v>
      </c>
      <c r="N1385" s="1">
        <v>2.7999999999999998E-4</v>
      </c>
      <c r="O1385" s="1">
        <v>0.60499999999999998</v>
      </c>
      <c r="P1385" s="1">
        <v>4.3999999999999999E-5</v>
      </c>
      <c r="Q1385" s="1">
        <v>0.34571759212756797</v>
      </c>
      <c r="R1385" s="1">
        <v>2.5352623544114699E-2</v>
      </c>
    </row>
    <row r="1386" spans="1:18" s="5" customFormat="1" x14ac:dyDescent="0.25">
      <c r="A1386" s="2">
        <v>2018</v>
      </c>
      <c r="B1386" s="2">
        <v>2739</v>
      </c>
      <c r="C1386" s="3" t="s">
        <v>10</v>
      </c>
      <c r="D1386" s="4">
        <v>43215</v>
      </c>
      <c r="E1386" s="2">
        <v>7229</v>
      </c>
      <c r="F1386" s="3" t="s">
        <v>2</v>
      </c>
      <c r="G1386" s="3" t="s">
        <v>1</v>
      </c>
      <c r="H1386" s="3" t="s">
        <v>0</v>
      </c>
      <c r="I1386" s="2">
        <v>2018</v>
      </c>
      <c r="J1386" s="2">
        <v>500</v>
      </c>
      <c r="K1386" s="2">
        <v>66</v>
      </c>
      <c r="L1386" s="2">
        <v>0.7</v>
      </c>
      <c r="M1386" s="1">
        <v>2.74</v>
      </c>
      <c r="N1386" s="1">
        <v>3.6000000000000001E-5</v>
      </c>
      <c r="O1386" s="1">
        <v>8.9999999999999993E-3</v>
      </c>
      <c r="P1386" s="1">
        <v>8.9999999999999996E-7</v>
      </c>
      <c r="Q1386" s="1">
        <v>7.2060184281899503E-2</v>
      </c>
      <c r="R1386" s="1">
        <v>2.8645831699780698E-4</v>
      </c>
    </row>
    <row r="1387" spans="1:18" s="5" customFormat="1" x14ac:dyDescent="0.25">
      <c r="A1387" s="2">
        <v>2018</v>
      </c>
      <c r="B1387" s="2">
        <v>2740</v>
      </c>
      <c r="C1387" s="3" t="s">
        <v>10</v>
      </c>
      <c r="D1387" s="4">
        <v>43207</v>
      </c>
      <c r="E1387" s="2">
        <v>7226</v>
      </c>
      <c r="F1387" s="3" t="s">
        <v>5</v>
      </c>
      <c r="G1387" s="3" t="s">
        <v>1</v>
      </c>
      <c r="H1387" s="3" t="s">
        <v>4</v>
      </c>
      <c r="I1387" s="2">
        <v>1987</v>
      </c>
      <c r="J1387" s="2">
        <v>250</v>
      </c>
      <c r="K1387" s="2">
        <v>68</v>
      </c>
      <c r="L1387" s="2">
        <v>0.7</v>
      </c>
      <c r="M1387" s="1">
        <v>12.09</v>
      </c>
      <c r="N1387" s="1">
        <v>2.7999999999999998E-4</v>
      </c>
      <c r="O1387" s="1">
        <v>0.60499999999999998</v>
      </c>
      <c r="P1387" s="1">
        <v>4.3999999999999999E-5</v>
      </c>
      <c r="Q1387" s="1">
        <v>0.191643518139268</v>
      </c>
      <c r="R1387" s="1">
        <v>1.3130401301721601E-2</v>
      </c>
    </row>
    <row r="1388" spans="1:18" s="5" customFormat="1" x14ac:dyDescent="0.25">
      <c r="A1388" s="2">
        <v>2018</v>
      </c>
      <c r="B1388" s="2">
        <v>2740</v>
      </c>
      <c r="C1388" s="3" t="s">
        <v>10</v>
      </c>
      <c r="D1388" s="4">
        <v>43207</v>
      </c>
      <c r="E1388" s="2">
        <v>7227</v>
      </c>
      <c r="F1388" s="3" t="s">
        <v>2</v>
      </c>
      <c r="G1388" s="3" t="s">
        <v>1</v>
      </c>
      <c r="H1388" s="3" t="s">
        <v>0</v>
      </c>
      <c r="I1388" s="2">
        <v>2015</v>
      </c>
      <c r="J1388" s="2">
        <v>250</v>
      </c>
      <c r="K1388" s="2">
        <v>85</v>
      </c>
      <c r="L1388" s="2">
        <v>0.7</v>
      </c>
      <c r="M1388" s="1">
        <v>0.26</v>
      </c>
      <c r="N1388" s="1">
        <v>3.4999999999999999E-6</v>
      </c>
      <c r="O1388" s="1">
        <v>8.9999999999999993E-3</v>
      </c>
      <c r="P1388" s="1">
        <v>8.9999999999999996E-7</v>
      </c>
      <c r="Q1388" s="1">
        <v>4.3348522013471899E-3</v>
      </c>
      <c r="R1388" s="1">
        <v>1.66015615307639E-4</v>
      </c>
    </row>
    <row r="1389" spans="1:18" s="5" customFormat="1" x14ac:dyDescent="0.25">
      <c r="A1389" s="2">
        <v>2018</v>
      </c>
      <c r="B1389" s="2">
        <v>2742</v>
      </c>
      <c r="C1389" s="3" t="s">
        <v>17</v>
      </c>
      <c r="D1389" s="4">
        <v>43312</v>
      </c>
      <c r="E1389" s="2">
        <v>7643</v>
      </c>
      <c r="F1389" s="3" t="s">
        <v>5</v>
      </c>
      <c r="G1389" s="3" t="s">
        <v>1</v>
      </c>
      <c r="H1389" s="3" t="s">
        <v>8</v>
      </c>
      <c r="I1389" s="2">
        <v>1998</v>
      </c>
      <c r="J1389" s="2">
        <v>450</v>
      </c>
      <c r="K1389" s="2">
        <v>525</v>
      </c>
      <c r="L1389" s="2">
        <v>0.7</v>
      </c>
      <c r="M1389" s="1">
        <v>5.93</v>
      </c>
      <c r="N1389" s="1">
        <v>9.8999999999999994E-5</v>
      </c>
      <c r="O1389" s="1">
        <v>0.12</v>
      </c>
      <c r="P1389" s="1">
        <v>6.3999999999999997E-6</v>
      </c>
      <c r="Q1389" s="1">
        <v>1.2840168680492501</v>
      </c>
      <c r="R1389" s="1">
        <v>3.4999999068389201E-2</v>
      </c>
    </row>
    <row r="1390" spans="1:18" s="5" customFormat="1" x14ac:dyDescent="0.25">
      <c r="A1390" s="2">
        <v>2018</v>
      </c>
      <c r="B1390" s="2">
        <v>2742</v>
      </c>
      <c r="C1390" s="3" t="s">
        <v>17</v>
      </c>
      <c r="D1390" s="4">
        <v>43312</v>
      </c>
      <c r="E1390" s="2">
        <v>7644</v>
      </c>
      <c r="F1390" s="3" t="s">
        <v>2</v>
      </c>
      <c r="G1390" s="3" t="s">
        <v>1</v>
      </c>
      <c r="H1390" s="3" t="s">
        <v>0</v>
      </c>
      <c r="I1390" s="2">
        <v>2015</v>
      </c>
      <c r="J1390" s="2">
        <v>450</v>
      </c>
      <c r="K1390" s="2">
        <v>598</v>
      </c>
      <c r="L1390" s="2">
        <v>0.7</v>
      </c>
      <c r="M1390" s="1">
        <v>0.26</v>
      </c>
      <c r="N1390" s="1">
        <v>3.5999999999999998E-6</v>
      </c>
      <c r="O1390" s="1">
        <v>8.9999999999999993E-3</v>
      </c>
      <c r="P1390" s="1">
        <v>2.9999999999999999E-7</v>
      </c>
      <c r="Q1390" s="1">
        <v>5.5667983136155501E-2</v>
      </c>
      <c r="R1390" s="1">
        <v>2.0089061403004002E-3</v>
      </c>
    </row>
    <row r="1391" spans="1:18" s="5" customFormat="1" x14ac:dyDescent="0.25">
      <c r="A1391" s="2">
        <v>2018</v>
      </c>
      <c r="B1391" s="2">
        <v>2743</v>
      </c>
      <c r="C1391" s="3" t="s">
        <v>17</v>
      </c>
      <c r="D1391" s="4">
        <v>43262</v>
      </c>
      <c r="E1391" s="2">
        <v>7641</v>
      </c>
      <c r="F1391" s="3" t="s">
        <v>5</v>
      </c>
      <c r="G1391" s="3" t="s">
        <v>1</v>
      </c>
      <c r="H1391" s="3" t="s">
        <v>8</v>
      </c>
      <c r="I1391" s="2">
        <v>1998</v>
      </c>
      <c r="J1391" s="2">
        <v>400</v>
      </c>
      <c r="K1391" s="2">
        <v>92</v>
      </c>
      <c r="L1391" s="2">
        <v>0.7</v>
      </c>
      <c r="M1391" s="1">
        <v>6.54</v>
      </c>
      <c r="N1391" s="1">
        <v>1.4999999999999999E-4</v>
      </c>
      <c r="O1391" s="1">
        <v>0.55200000000000005</v>
      </c>
      <c r="P1391" s="1">
        <v>4.0200000000000001E-5</v>
      </c>
      <c r="Q1391" s="1">
        <v>0.22829629334828699</v>
      </c>
      <c r="R1391" s="1">
        <v>2.70888881804132E-2</v>
      </c>
    </row>
    <row r="1392" spans="1:18" s="5" customFormat="1" x14ac:dyDescent="0.25">
      <c r="A1392" s="2">
        <v>2018</v>
      </c>
      <c r="B1392" s="2">
        <v>2743</v>
      </c>
      <c r="C1392" s="3" t="s">
        <v>17</v>
      </c>
      <c r="D1392" s="4">
        <v>43262</v>
      </c>
      <c r="E1392" s="2">
        <v>7642</v>
      </c>
      <c r="F1392" s="3" t="s">
        <v>2</v>
      </c>
      <c r="G1392" s="3" t="s">
        <v>1</v>
      </c>
      <c r="H1392" s="3" t="s">
        <v>0</v>
      </c>
      <c r="I1392" s="2">
        <v>2017</v>
      </c>
      <c r="J1392" s="2">
        <v>400</v>
      </c>
      <c r="K1392" s="2">
        <v>105</v>
      </c>
      <c r="L1392" s="2">
        <v>0.7</v>
      </c>
      <c r="M1392" s="1">
        <v>0.26</v>
      </c>
      <c r="N1392" s="1">
        <v>3.9999999999999998E-6</v>
      </c>
      <c r="O1392" s="1">
        <v>8.9999999999999993E-3</v>
      </c>
      <c r="P1392" s="1">
        <v>3.9999999999999998E-7</v>
      </c>
      <c r="Q1392" s="1">
        <v>8.6851847275616796E-3</v>
      </c>
      <c r="R1392" s="1">
        <v>3.1759257493138798E-4</v>
      </c>
    </row>
    <row r="1393" spans="1:18" s="5" customFormat="1" x14ac:dyDescent="0.25">
      <c r="A1393" s="2">
        <v>2018</v>
      </c>
      <c r="B1393" s="2">
        <v>2744</v>
      </c>
      <c r="C1393" s="3" t="s">
        <v>17</v>
      </c>
      <c r="D1393" s="4">
        <v>43272</v>
      </c>
      <c r="E1393" s="2">
        <v>7639</v>
      </c>
      <c r="F1393" s="3" t="s">
        <v>5</v>
      </c>
      <c r="G1393" s="3" t="s">
        <v>1</v>
      </c>
      <c r="H1393" s="3" t="s">
        <v>4</v>
      </c>
      <c r="I1393" s="2">
        <v>1975</v>
      </c>
      <c r="J1393" s="2">
        <v>150</v>
      </c>
      <c r="K1393" s="2">
        <v>45</v>
      </c>
      <c r="L1393" s="2">
        <v>0.7</v>
      </c>
      <c r="M1393" s="1">
        <v>6.51</v>
      </c>
      <c r="N1393" s="1">
        <v>9.7999999999999997E-5</v>
      </c>
      <c r="O1393" s="1">
        <v>0.54700000000000004</v>
      </c>
      <c r="P1393" s="1">
        <v>4.2400000000000001E-5</v>
      </c>
      <c r="Q1393" s="1">
        <v>3.7581250431964801E-2</v>
      </c>
      <c r="R1393" s="1">
        <v>4.4389581758415E-3</v>
      </c>
    </row>
    <row r="1394" spans="1:18" s="5" customFormat="1" x14ac:dyDescent="0.25">
      <c r="A1394" s="2">
        <v>2018</v>
      </c>
      <c r="B1394" s="2">
        <v>2744</v>
      </c>
      <c r="C1394" s="3" t="s">
        <v>17</v>
      </c>
      <c r="D1394" s="4">
        <v>43272</v>
      </c>
      <c r="E1394" s="2">
        <v>7640</v>
      </c>
      <c r="F1394" s="3" t="s">
        <v>2</v>
      </c>
      <c r="G1394" s="3" t="s">
        <v>1</v>
      </c>
      <c r="H1394" s="3" t="s">
        <v>0</v>
      </c>
      <c r="I1394" s="2">
        <v>2015</v>
      </c>
      <c r="J1394" s="2">
        <v>150</v>
      </c>
      <c r="K1394" s="2">
        <v>50</v>
      </c>
      <c r="L1394" s="2">
        <v>0.7</v>
      </c>
      <c r="M1394" s="1">
        <v>2.74</v>
      </c>
      <c r="N1394" s="1">
        <v>3.6000000000000001E-5</v>
      </c>
      <c r="O1394" s="1">
        <v>8.9999999999999993E-3</v>
      </c>
      <c r="P1394" s="1">
        <v>8.9999999999999996E-7</v>
      </c>
      <c r="Q1394" s="1">
        <v>1.6012731269502499E-2</v>
      </c>
      <c r="R1394" s="1">
        <v>5.5989580029214799E-5</v>
      </c>
    </row>
    <row r="1395" spans="1:18" s="5" customFormat="1" x14ac:dyDescent="0.25">
      <c r="A1395" s="2">
        <v>2018</v>
      </c>
      <c r="B1395" s="2">
        <v>2745</v>
      </c>
      <c r="C1395" s="3" t="s">
        <v>17</v>
      </c>
      <c r="D1395" s="4">
        <v>43192</v>
      </c>
      <c r="E1395" s="2">
        <v>7637</v>
      </c>
      <c r="F1395" s="3" t="s">
        <v>5</v>
      </c>
      <c r="G1395" s="3" t="s">
        <v>1</v>
      </c>
      <c r="H1395" s="3" t="s">
        <v>4</v>
      </c>
      <c r="I1395" s="2">
        <v>1961</v>
      </c>
      <c r="J1395" s="2">
        <v>350</v>
      </c>
      <c r="K1395" s="2">
        <v>61</v>
      </c>
      <c r="L1395" s="2">
        <v>0.7</v>
      </c>
      <c r="M1395" s="1">
        <v>12.09</v>
      </c>
      <c r="N1395" s="1">
        <v>2.7999999999999998E-4</v>
      </c>
      <c r="O1395" s="1">
        <v>0.60499999999999998</v>
      </c>
      <c r="P1395" s="1">
        <v>4.3999999999999999E-5</v>
      </c>
      <c r="Q1395" s="1">
        <v>0.25451967558357103</v>
      </c>
      <c r="R1395" s="1">
        <v>1.8664776298856899E-2</v>
      </c>
    </row>
    <row r="1396" spans="1:18" s="5" customFormat="1" x14ac:dyDescent="0.25">
      <c r="A1396" s="2">
        <v>2018</v>
      </c>
      <c r="B1396" s="2">
        <v>2745</v>
      </c>
      <c r="C1396" s="3" t="s">
        <v>17</v>
      </c>
      <c r="D1396" s="4">
        <v>43192</v>
      </c>
      <c r="E1396" s="2">
        <v>7638</v>
      </c>
      <c r="F1396" s="3" t="s">
        <v>2</v>
      </c>
      <c r="G1396" s="3" t="s">
        <v>1</v>
      </c>
      <c r="H1396" s="3" t="s">
        <v>0</v>
      </c>
      <c r="I1396" s="2">
        <v>2016</v>
      </c>
      <c r="J1396" s="2">
        <v>350</v>
      </c>
      <c r="K1396" s="2">
        <v>67</v>
      </c>
      <c r="L1396" s="2">
        <v>0.7</v>
      </c>
      <c r="M1396" s="1">
        <v>2.74</v>
      </c>
      <c r="N1396" s="1">
        <v>3.6000000000000001E-5</v>
      </c>
      <c r="O1396" s="1">
        <v>8.9999999999999993E-3</v>
      </c>
      <c r="P1396" s="1">
        <v>8.9999999999999996E-7</v>
      </c>
      <c r="Q1396" s="1">
        <v>5.0717862003480399E-2</v>
      </c>
      <c r="R1396" s="1">
        <v>1.9134547505037899E-4</v>
      </c>
    </row>
    <row r="1397" spans="1:18" s="5" customFormat="1" x14ac:dyDescent="0.25">
      <c r="A1397" s="2">
        <v>2018</v>
      </c>
      <c r="B1397" s="2">
        <v>2746</v>
      </c>
      <c r="C1397" s="3" t="s">
        <v>17</v>
      </c>
      <c r="D1397" s="4">
        <v>43259</v>
      </c>
      <c r="E1397" s="2">
        <v>7635</v>
      </c>
      <c r="F1397" s="3" t="s">
        <v>5</v>
      </c>
      <c r="G1397" s="3" t="s">
        <v>1</v>
      </c>
      <c r="H1397" s="3" t="s">
        <v>4</v>
      </c>
      <c r="I1397" s="2">
        <v>1977</v>
      </c>
      <c r="J1397" s="2">
        <v>500</v>
      </c>
      <c r="K1397" s="2">
        <v>180</v>
      </c>
      <c r="L1397" s="2">
        <v>0.7</v>
      </c>
      <c r="M1397" s="1">
        <v>11.16</v>
      </c>
      <c r="N1397" s="1">
        <v>2.5999999999999998E-4</v>
      </c>
      <c r="O1397" s="1">
        <v>0.39600000000000002</v>
      </c>
      <c r="P1397" s="1">
        <v>2.8799999999999999E-5</v>
      </c>
      <c r="Q1397" s="1">
        <v>0.99166663977213998</v>
      </c>
      <c r="R1397" s="1">
        <v>5.1499998307024702E-2</v>
      </c>
    </row>
    <row r="1398" spans="1:18" s="5" customFormat="1" x14ac:dyDescent="0.25">
      <c r="A1398" s="2">
        <v>2018</v>
      </c>
      <c r="B1398" s="2">
        <v>2746</v>
      </c>
      <c r="C1398" s="3" t="s">
        <v>17</v>
      </c>
      <c r="D1398" s="4">
        <v>43259</v>
      </c>
      <c r="E1398" s="2">
        <v>7636</v>
      </c>
      <c r="F1398" s="3" t="s">
        <v>2</v>
      </c>
      <c r="G1398" s="3" t="s">
        <v>1</v>
      </c>
      <c r="H1398" s="3" t="s">
        <v>0</v>
      </c>
      <c r="I1398" s="2">
        <v>2017</v>
      </c>
      <c r="J1398" s="2">
        <v>500</v>
      </c>
      <c r="K1398" s="2">
        <v>114</v>
      </c>
      <c r="L1398" s="2">
        <v>0.7</v>
      </c>
      <c r="M1398" s="1">
        <v>0.26</v>
      </c>
      <c r="N1398" s="1">
        <v>3.9999999999999998E-6</v>
      </c>
      <c r="O1398" s="1">
        <v>8.9999999999999993E-3</v>
      </c>
      <c r="P1398" s="1">
        <v>3.9999999999999998E-7</v>
      </c>
      <c r="Q1398" s="1">
        <v>1.18749993772194E-2</v>
      </c>
      <c r="R1398" s="1">
        <v>4.3981479079903201E-4</v>
      </c>
    </row>
    <row r="1399" spans="1:18" s="5" customFormat="1" x14ac:dyDescent="0.25">
      <c r="A1399" s="2">
        <v>2018</v>
      </c>
      <c r="B1399" s="2">
        <v>2747</v>
      </c>
      <c r="C1399" s="3" t="s">
        <v>17</v>
      </c>
      <c r="D1399" s="4">
        <v>43272</v>
      </c>
      <c r="E1399" s="2">
        <v>7633</v>
      </c>
      <c r="F1399" s="3" t="s">
        <v>5</v>
      </c>
      <c r="G1399" s="3" t="s">
        <v>1</v>
      </c>
      <c r="H1399" s="3" t="s">
        <v>4</v>
      </c>
      <c r="I1399" s="2">
        <v>1977</v>
      </c>
      <c r="J1399" s="2">
        <v>250</v>
      </c>
      <c r="K1399" s="2">
        <v>73</v>
      </c>
      <c r="L1399" s="2">
        <v>0.7</v>
      </c>
      <c r="M1399" s="1">
        <v>12.09</v>
      </c>
      <c r="N1399" s="1">
        <v>2.7999999999999998E-4</v>
      </c>
      <c r="O1399" s="1">
        <v>0.60499999999999998</v>
      </c>
      <c r="P1399" s="1">
        <v>4.3999999999999999E-5</v>
      </c>
      <c r="Q1399" s="1">
        <v>0.215592206478397</v>
      </c>
      <c r="R1399" s="1">
        <v>1.5644868884970999E-2</v>
      </c>
    </row>
    <row r="1400" spans="1:18" s="5" customFormat="1" x14ac:dyDescent="0.25">
      <c r="A1400" s="2">
        <v>2018</v>
      </c>
      <c r="B1400" s="2">
        <v>2747</v>
      </c>
      <c r="C1400" s="3" t="s">
        <v>17</v>
      </c>
      <c r="D1400" s="4">
        <v>43272</v>
      </c>
      <c r="E1400" s="2">
        <v>7634</v>
      </c>
      <c r="F1400" s="3" t="s">
        <v>2</v>
      </c>
      <c r="G1400" s="3" t="s">
        <v>1</v>
      </c>
      <c r="H1400" s="3" t="s">
        <v>0</v>
      </c>
      <c r="I1400" s="2">
        <v>2015</v>
      </c>
      <c r="J1400" s="2">
        <v>250</v>
      </c>
      <c r="K1400" s="2">
        <v>50</v>
      </c>
      <c r="L1400" s="2">
        <v>0.7</v>
      </c>
      <c r="M1400" s="1">
        <v>2.74</v>
      </c>
      <c r="N1400" s="1">
        <v>3.6000000000000001E-5</v>
      </c>
      <c r="O1400" s="1">
        <v>8.9999999999999993E-3</v>
      </c>
      <c r="P1400" s="1">
        <v>8.9999999999999996E-7</v>
      </c>
      <c r="Q1400" s="1">
        <v>2.6861496563466099E-2</v>
      </c>
      <c r="R1400" s="1">
        <v>9.7656244298611398E-5</v>
      </c>
    </row>
    <row r="1401" spans="1:18" s="5" customFormat="1" x14ac:dyDescent="0.25">
      <c r="A1401" s="2">
        <v>2018</v>
      </c>
      <c r="B1401" s="2">
        <v>2748</v>
      </c>
      <c r="C1401" s="3" t="s">
        <v>17</v>
      </c>
      <c r="D1401" s="4">
        <v>43271</v>
      </c>
      <c r="E1401" s="2">
        <v>7631</v>
      </c>
      <c r="F1401" s="3" t="s">
        <v>5</v>
      </c>
      <c r="G1401" s="3" t="s">
        <v>1</v>
      </c>
      <c r="H1401" s="3" t="s">
        <v>4</v>
      </c>
      <c r="I1401" s="2">
        <v>1977</v>
      </c>
      <c r="J1401" s="2">
        <v>500</v>
      </c>
      <c r="K1401" s="2">
        <v>216</v>
      </c>
      <c r="L1401" s="2">
        <v>0.7</v>
      </c>
      <c r="M1401" s="1">
        <v>11.16</v>
      </c>
      <c r="N1401" s="1">
        <v>2.5999999999999998E-4</v>
      </c>
      <c r="O1401" s="1">
        <v>0.39600000000000002</v>
      </c>
      <c r="P1401" s="1">
        <v>2.8799999999999999E-5</v>
      </c>
      <c r="Q1401" s="1">
        <v>1.18999996772657</v>
      </c>
      <c r="R1401" s="1">
        <v>6.1799997968429603E-2</v>
      </c>
    </row>
    <row r="1402" spans="1:18" s="5" customFormat="1" x14ac:dyDescent="0.25">
      <c r="A1402" s="2">
        <v>2018</v>
      </c>
      <c r="B1402" s="2">
        <v>2748</v>
      </c>
      <c r="C1402" s="3" t="s">
        <v>17</v>
      </c>
      <c r="D1402" s="4">
        <v>43271</v>
      </c>
      <c r="E1402" s="2">
        <v>7632</v>
      </c>
      <c r="F1402" s="3" t="s">
        <v>2</v>
      </c>
      <c r="G1402" s="3" t="s">
        <v>1</v>
      </c>
      <c r="H1402" s="3" t="s">
        <v>0</v>
      </c>
      <c r="I1402" s="2">
        <v>2017</v>
      </c>
      <c r="J1402" s="2">
        <v>500</v>
      </c>
      <c r="K1402" s="2">
        <v>115</v>
      </c>
      <c r="L1402" s="2">
        <v>0.7</v>
      </c>
      <c r="M1402" s="1">
        <v>0.26</v>
      </c>
      <c r="N1402" s="1">
        <v>3.9999999999999998E-6</v>
      </c>
      <c r="O1402" s="1">
        <v>8.9999999999999993E-3</v>
      </c>
      <c r="P1402" s="1">
        <v>3.9999999999999998E-7</v>
      </c>
      <c r="Q1402" s="1">
        <v>1.1979166038423099E-2</v>
      </c>
      <c r="R1402" s="1">
        <v>4.4367281527972501E-4</v>
      </c>
    </row>
    <row r="1403" spans="1:18" s="5" customFormat="1" x14ac:dyDescent="0.25">
      <c r="A1403" s="2">
        <v>2018</v>
      </c>
      <c r="B1403" s="2">
        <v>2749</v>
      </c>
      <c r="C1403" s="3" t="s">
        <v>17</v>
      </c>
      <c r="D1403" s="4">
        <v>43193</v>
      </c>
      <c r="E1403" s="2">
        <v>7628</v>
      </c>
      <c r="F1403" s="3" t="s">
        <v>5</v>
      </c>
      <c r="G1403" s="3" t="s">
        <v>1</v>
      </c>
      <c r="H1403" s="3" t="s">
        <v>4</v>
      </c>
      <c r="I1403" s="2">
        <v>1976</v>
      </c>
      <c r="J1403" s="2">
        <v>400</v>
      </c>
      <c r="K1403" s="2">
        <v>114</v>
      </c>
      <c r="L1403" s="2">
        <v>0.7</v>
      </c>
      <c r="M1403" s="1">
        <v>12.09</v>
      </c>
      <c r="N1403" s="1">
        <v>2.7999999999999998E-4</v>
      </c>
      <c r="O1403" s="1">
        <v>0.60499999999999998</v>
      </c>
      <c r="P1403" s="1">
        <v>4.3999999999999999E-5</v>
      </c>
      <c r="Q1403" s="1">
        <v>0.54361111037989995</v>
      </c>
      <c r="R1403" s="1">
        <v>3.9864814952125301E-2</v>
      </c>
    </row>
    <row r="1404" spans="1:18" s="5" customFormat="1" x14ac:dyDescent="0.25">
      <c r="A1404" s="2">
        <v>2018</v>
      </c>
      <c r="B1404" s="2">
        <v>2749</v>
      </c>
      <c r="C1404" s="3" t="s">
        <v>17</v>
      </c>
      <c r="D1404" s="4">
        <v>43193</v>
      </c>
      <c r="E1404" s="2">
        <v>7630</v>
      </c>
      <c r="F1404" s="3" t="s">
        <v>2</v>
      </c>
      <c r="G1404" s="3" t="s">
        <v>1</v>
      </c>
      <c r="H1404" s="3" t="s">
        <v>0</v>
      </c>
      <c r="I1404" s="2">
        <v>2017</v>
      </c>
      <c r="J1404" s="2">
        <v>400</v>
      </c>
      <c r="K1404" s="2">
        <v>115</v>
      </c>
      <c r="L1404" s="2">
        <v>0.7</v>
      </c>
      <c r="M1404" s="1">
        <v>0.26</v>
      </c>
      <c r="N1404" s="1">
        <v>3.9999999999999998E-6</v>
      </c>
      <c r="O1404" s="1">
        <v>8.9999999999999993E-3</v>
      </c>
      <c r="P1404" s="1">
        <v>3.9999999999999998E-7</v>
      </c>
      <c r="Q1404" s="1">
        <v>9.5123451778056506E-3</v>
      </c>
      <c r="R1404" s="1">
        <v>3.4783948682961499E-4</v>
      </c>
    </row>
    <row r="1405" spans="1:18" s="5" customFormat="1" x14ac:dyDescent="0.25">
      <c r="A1405" s="2">
        <v>2018</v>
      </c>
      <c r="B1405" s="2">
        <v>2750</v>
      </c>
      <c r="C1405" s="3" t="s">
        <v>17</v>
      </c>
      <c r="D1405" s="4">
        <v>43294</v>
      </c>
      <c r="E1405" s="2">
        <v>7626</v>
      </c>
      <c r="F1405" s="3" t="s">
        <v>5</v>
      </c>
      <c r="G1405" s="3" t="s">
        <v>1</v>
      </c>
      <c r="H1405" s="3" t="s">
        <v>4</v>
      </c>
      <c r="I1405" s="2">
        <v>1988</v>
      </c>
      <c r="J1405" s="2">
        <v>400</v>
      </c>
      <c r="K1405" s="2">
        <v>97</v>
      </c>
      <c r="L1405" s="2">
        <v>0.7</v>
      </c>
      <c r="M1405" s="1">
        <v>8.17</v>
      </c>
      <c r="N1405" s="1">
        <v>1.9000000000000001E-4</v>
      </c>
      <c r="O1405" s="1">
        <v>0.47899999999999998</v>
      </c>
      <c r="P1405" s="1">
        <v>3.6100000000000003E-5</v>
      </c>
      <c r="Q1405" s="1">
        <v>0.31285493742438503</v>
      </c>
      <c r="R1405" s="1">
        <v>2.73096903812272E-2</v>
      </c>
    </row>
    <row r="1406" spans="1:18" s="5" customFormat="1" x14ac:dyDescent="0.25">
      <c r="A1406" s="2">
        <v>2018</v>
      </c>
      <c r="B1406" s="2">
        <v>2750</v>
      </c>
      <c r="C1406" s="3" t="s">
        <v>17</v>
      </c>
      <c r="D1406" s="4">
        <v>43294</v>
      </c>
      <c r="E1406" s="2">
        <v>7627</v>
      </c>
      <c r="F1406" s="3" t="s">
        <v>2</v>
      </c>
      <c r="G1406" s="3" t="s">
        <v>1</v>
      </c>
      <c r="H1406" s="3" t="s">
        <v>0</v>
      </c>
      <c r="I1406" s="2">
        <v>2017</v>
      </c>
      <c r="J1406" s="2">
        <v>400</v>
      </c>
      <c r="K1406" s="2">
        <v>115</v>
      </c>
      <c r="L1406" s="2">
        <v>0.7</v>
      </c>
      <c r="M1406" s="1">
        <v>0.26</v>
      </c>
      <c r="N1406" s="1">
        <v>3.9999999999999998E-6</v>
      </c>
      <c r="O1406" s="1">
        <v>8.9999999999999993E-3</v>
      </c>
      <c r="P1406" s="1">
        <v>3.9999999999999998E-7</v>
      </c>
      <c r="Q1406" s="1">
        <v>9.5123451778056506E-3</v>
      </c>
      <c r="R1406" s="1">
        <v>3.4783948682961499E-4</v>
      </c>
    </row>
    <row r="1407" spans="1:18" s="5" customFormat="1" x14ac:dyDescent="0.25">
      <c r="A1407" s="2">
        <v>2018</v>
      </c>
      <c r="B1407" s="2">
        <v>2751</v>
      </c>
      <c r="C1407" s="3" t="s">
        <v>17</v>
      </c>
      <c r="D1407" s="4">
        <v>43308</v>
      </c>
      <c r="E1407" s="2">
        <v>7624</v>
      </c>
      <c r="F1407" s="3" t="s">
        <v>5</v>
      </c>
      <c r="G1407" s="3" t="s">
        <v>1</v>
      </c>
      <c r="H1407" s="3" t="s">
        <v>8</v>
      </c>
      <c r="I1407" s="2">
        <v>1998</v>
      </c>
      <c r="J1407" s="2">
        <v>500</v>
      </c>
      <c r="K1407" s="2">
        <v>89</v>
      </c>
      <c r="L1407" s="2">
        <v>0.7</v>
      </c>
      <c r="M1407" s="1">
        <v>6.54</v>
      </c>
      <c r="N1407" s="1">
        <v>1.4999999999999999E-4</v>
      </c>
      <c r="O1407" s="1">
        <v>0.55200000000000005</v>
      </c>
      <c r="P1407" s="1">
        <v>4.0200000000000001E-5</v>
      </c>
      <c r="Q1407" s="1">
        <v>0.28636573748973698</v>
      </c>
      <c r="R1407" s="1">
        <v>3.55175917240515E-2</v>
      </c>
    </row>
    <row r="1408" spans="1:18" s="5" customFormat="1" x14ac:dyDescent="0.25">
      <c r="A1408" s="2">
        <v>2018</v>
      </c>
      <c r="B1408" s="2">
        <v>2751</v>
      </c>
      <c r="C1408" s="3" t="s">
        <v>17</v>
      </c>
      <c r="D1408" s="4">
        <v>43308</v>
      </c>
      <c r="E1408" s="2">
        <v>7625</v>
      </c>
      <c r="F1408" s="3" t="s">
        <v>2</v>
      </c>
      <c r="G1408" s="3" t="s">
        <v>1</v>
      </c>
      <c r="H1408" s="3" t="s">
        <v>0</v>
      </c>
      <c r="I1408" s="2">
        <v>2016</v>
      </c>
      <c r="J1408" s="2">
        <v>500</v>
      </c>
      <c r="K1408" s="2">
        <v>105</v>
      </c>
      <c r="L1408" s="2">
        <v>0.7</v>
      </c>
      <c r="M1408" s="1">
        <v>0.26</v>
      </c>
      <c r="N1408" s="1">
        <v>3.9999999999999998E-6</v>
      </c>
      <c r="O1408" s="1">
        <v>8.9999999999999993E-3</v>
      </c>
      <c r="P1408" s="1">
        <v>3.9999999999999998E-7</v>
      </c>
      <c r="Q1408" s="1">
        <v>1.0937499426386299E-2</v>
      </c>
      <c r="R1408" s="1">
        <v>4.0509257047279202E-4</v>
      </c>
    </row>
    <row r="1409" spans="1:18" s="5" customFormat="1" x14ac:dyDescent="0.25">
      <c r="A1409" s="2">
        <v>2017</v>
      </c>
      <c r="B1409" s="2">
        <v>2752</v>
      </c>
      <c r="C1409" s="3" t="s">
        <v>17</v>
      </c>
      <c r="D1409" s="4">
        <v>43192</v>
      </c>
      <c r="E1409" s="2">
        <v>7622</v>
      </c>
      <c r="F1409" s="3" t="s">
        <v>5</v>
      </c>
      <c r="G1409" s="3" t="s">
        <v>1</v>
      </c>
      <c r="H1409" s="3" t="s">
        <v>6</v>
      </c>
      <c r="I1409" s="2">
        <v>2006</v>
      </c>
      <c r="J1409" s="2">
        <v>850</v>
      </c>
      <c r="K1409" s="2">
        <v>92</v>
      </c>
      <c r="L1409" s="2">
        <v>0.7</v>
      </c>
      <c r="M1409" s="1">
        <v>4.75</v>
      </c>
      <c r="N1409" s="1">
        <v>7.1000000000000005E-5</v>
      </c>
      <c r="O1409" s="1">
        <v>0.192</v>
      </c>
      <c r="P1409" s="1">
        <v>1.4100000000000001E-5</v>
      </c>
      <c r="Q1409" s="1">
        <v>0.33802190942264398</v>
      </c>
      <c r="R1409" s="1">
        <v>2.17946293910177E-2</v>
      </c>
    </row>
    <row r="1410" spans="1:18" s="5" customFormat="1" x14ac:dyDescent="0.25">
      <c r="A1410" s="2">
        <v>2017</v>
      </c>
      <c r="B1410" s="2">
        <v>2752</v>
      </c>
      <c r="C1410" s="3" t="s">
        <v>17</v>
      </c>
      <c r="D1410" s="4">
        <v>43192</v>
      </c>
      <c r="E1410" s="2">
        <v>7623</v>
      </c>
      <c r="F1410" s="3" t="s">
        <v>2</v>
      </c>
      <c r="G1410" s="3" t="s">
        <v>1</v>
      </c>
      <c r="H1410" s="3" t="s">
        <v>0</v>
      </c>
      <c r="I1410" s="2">
        <v>2017</v>
      </c>
      <c r="J1410" s="2">
        <v>850</v>
      </c>
      <c r="K1410" s="2">
        <v>107</v>
      </c>
      <c r="L1410" s="2">
        <v>0.7</v>
      </c>
      <c r="M1410" s="1">
        <v>0.26</v>
      </c>
      <c r="N1410" s="1">
        <v>3.9999999999999998E-6</v>
      </c>
      <c r="O1410" s="1">
        <v>8.9999999999999993E-3</v>
      </c>
      <c r="P1410" s="1">
        <v>3.9999999999999998E-7</v>
      </c>
      <c r="Q1410" s="1">
        <v>1.9439157947293801E-2</v>
      </c>
      <c r="R1410" s="1">
        <v>7.5089888117065495E-4</v>
      </c>
    </row>
    <row r="1411" spans="1:18" s="5" customFormat="1" x14ac:dyDescent="0.25">
      <c r="A1411" s="2">
        <v>2018</v>
      </c>
      <c r="B1411" s="2">
        <v>2753</v>
      </c>
      <c r="C1411" s="3" t="s">
        <v>17</v>
      </c>
      <c r="D1411" s="4">
        <v>43178</v>
      </c>
      <c r="E1411" s="2">
        <v>7620</v>
      </c>
      <c r="F1411" s="3" t="s">
        <v>5</v>
      </c>
      <c r="G1411" s="3" t="s">
        <v>22</v>
      </c>
      <c r="H1411" s="3" t="s">
        <v>8</v>
      </c>
      <c r="I1411" s="2">
        <v>1999</v>
      </c>
      <c r="J1411" s="2">
        <v>800</v>
      </c>
      <c r="K1411" s="2">
        <v>49</v>
      </c>
      <c r="L1411" s="2">
        <v>0.37</v>
      </c>
      <c r="M1411" s="1">
        <v>5.26</v>
      </c>
      <c r="N1411" s="1">
        <v>9.7999999999999997E-5</v>
      </c>
      <c r="O1411" s="1">
        <v>0.48</v>
      </c>
      <c r="P1411" s="1">
        <v>3.7200000000000003E-5</v>
      </c>
      <c r="Q1411" s="1">
        <v>0.10289654758068301</v>
      </c>
      <c r="R1411" s="1">
        <v>1.4810962885771601E-2</v>
      </c>
    </row>
    <row r="1412" spans="1:18" s="5" customFormat="1" x14ac:dyDescent="0.25">
      <c r="A1412" s="2">
        <v>2018</v>
      </c>
      <c r="B1412" s="2">
        <v>2753</v>
      </c>
      <c r="C1412" s="3" t="s">
        <v>17</v>
      </c>
      <c r="D1412" s="4">
        <v>43178</v>
      </c>
      <c r="E1412" s="2">
        <v>7621</v>
      </c>
      <c r="F1412" s="3" t="s">
        <v>2</v>
      </c>
      <c r="G1412" s="3" t="s">
        <v>22</v>
      </c>
      <c r="H1412" s="3" t="s">
        <v>0</v>
      </c>
      <c r="I1412" s="2">
        <v>2017</v>
      </c>
      <c r="J1412" s="2">
        <v>800</v>
      </c>
      <c r="K1412" s="2">
        <v>61</v>
      </c>
      <c r="L1412" s="2">
        <v>0.37</v>
      </c>
      <c r="M1412" s="1">
        <v>2.74</v>
      </c>
      <c r="N1412" s="1">
        <v>3.6000000000000001E-5</v>
      </c>
      <c r="O1412" s="1">
        <v>8.9999999999999993E-3</v>
      </c>
      <c r="P1412" s="1">
        <v>8.9999999999999996E-7</v>
      </c>
      <c r="Q1412" s="1">
        <v>5.7400247944509201E-2</v>
      </c>
      <c r="R1412" s="1">
        <v>2.5077777130758398E-4</v>
      </c>
    </row>
    <row r="1413" spans="1:18" s="5" customFormat="1" x14ac:dyDescent="0.25">
      <c r="A1413" s="2">
        <v>2018</v>
      </c>
      <c r="B1413" s="2">
        <v>2754</v>
      </c>
      <c r="C1413" s="3" t="s">
        <v>17</v>
      </c>
      <c r="D1413" s="4">
        <v>43305</v>
      </c>
      <c r="E1413" s="2">
        <v>7618</v>
      </c>
      <c r="F1413" s="3" t="s">
        <v>5</v>
      </c>
      <c r="G1413" s="3" t="s">
        <v>1</v>
      </c>
      <c r="H1413" s="3" t="s">
        <v>4</v>
      </c>
      <c r="I1413" s="2">
        <v>1981</v>
      </c>
      <c r="J1413" s="2">
        <v>450</v>
      </c>
      <c r="K1413" s="2">
        <v>108</v>
      </c>
      <c r="L1413" s="2">
        <v>0.7</v>
      </c>
      <c r="M1413" s="1">
        <v>12.09</v>
      </c>
      <c r="N1413" s="1">
        <v>2.7999999999999998E-4</v>
      </c>
      <c r="O1413" s="1">
        <v>0.60499999999999998</v>
      </c>
      <c r="P1413" s="1">
        <v>4.3999999999999999E-5</v>
      </c>
      <c r="Q1413" s="1">
        <v>0.57937499922068203</v>
      </c>
      <c r="R1413" s="1">
        <v>4.2487500146343997E-2</v>
      </c>
    </row>
    <row r="1414" spans="1:18" s="5" customFormat="1" x14ac:dyDescent="0.25">
      <c r="A1414" s="2">
        <v>2018</v>
      </c>
      <c r="B1414" s="2">
        <v>2754</v>
      </c>
      <c r="C1414" s="3" t="s">
        <v>17</v>
      </c>
      <c r="D1414" s="4">
        <v>43305</v>
      </c>
      <c r="E1414" s="2">
        <v>7619</v>
      </c>
      <c r="F1414" s="3" t="s">
        <v>2</v>
      </c>
      <c r="G1414" s="3" t="s">
        <v>1</v>
      </c>
      <c r="H1414" s="3" t="s">
        <v>0</v>
      </c>
      <c r="I1414" s="2">
        <v>2017</v>
      </c>
      <c r="J1414" s="2">
        <v>450</v>
      </c>
      <c r="K1414" s="2">
        <v>135</v>
      </c>
      <c r="L1414" s="2">
        <v>0.7</v>
      </c>
      <c r="M1414" s="1">
        <v>0.26</v>
      </c>
      <c r="N1414" s="1">
        <v>3.9999999999999998E-6</v>
      </c>
      <c r="O1414" s="1">
        <v>8.9999999999999993E-3</v>
      </c>
      <c r="P1414" s="1">
        <v>3.9999999999999998E-7</v>
      </c>
      <c r="Q1414" s="1">
        <v>1.2609374337163699E-2</v>
      </c>
      <c r="R1414" s="1">
        <v>4.6406247442927999E-4</v>
      </c>
    </row>
    <row r="1415" spans="1:18" s="5" customFormat="1" x14ac:dyDescent="0.25">
      <c r="A1415" s="2">
        <v>2018</v>
      </c>
      <c r="B1415" s="2">
        <v>2755</v>
      </c>
      <c r="C1415" s="3" t="s">
        <v>17</v>
      </c>
      <c r="D1415" s="4">
        <v>43305</v>
      </c>
      <c r="E1415" s="2">
        <v>7616</v>
      </c>
      <c r="F1415" s="3" t="s">
        <v>5</v>
      </c>
      <c r="G1415" s="3" t="s">
        <v>1</v>
      </c>
      <c r="H1415" s="3" t="s">
        <v>4</v>
      </c>
      <c r="I1415" s="2">
        <v>1982</v>
      </c>
      <c r="J1415" s="2">
        <v>400</v>
      </c>
      <c r="K1415" s="2">
        <v>84</v>
      </c>
      <c r="L1415" s="2">
        <v>0.7</v>
      </c>
      <c r="M1415" s="1">
        <v>12.09</v>
      </c>
      <c r="N1415" s="1">
        <v>2.7999999999999998E-4</v>
      </c>
      <c r="O1415" s="1">
        <v>0.60499999999999998</v>
      </c>
      <c r="P1415" s="1">
        <v>4.3999999999999999E-5</v>
      </c>
      <c r="Q1415" s="1">
        <v>0.40055555501676798</v>
      </c>
      <c r="R1415" s="1">
        <v>2.93740741752502E-2</v>
      </c>
    </row>
    <row r="1416" spans="1:18" s="5" customFormat="1" x14ac:dyDescent="0.25">
      <c r="A1416" s="2">
        <v>2018</v>
      </c>
      <c r="B1416" s="2">
        <v>2755</v>
      </c>
      <c r="C1416" s="3" t="s">
        <v>17</v>
      </c>
      <c r="D1416" s="4">
        <v>43305</v>
      </c>
      <c r="E1416" s="2">
        <v>7617</v>
      </c>
      <c r="F1416" s="3" t="s">
        <v>2</v>
      </c>
      <c r="G1416" s="3" t="s">
        <v>1</v>
      </c>
      <c r="H1416" s="3" t="s">
        <v>0</v>
      </c>
      <c r="I1416" s="2">
        <v>2016</v>
      </c>
      <c r="J1416" s="2">
        <v>400</v>
      </c>
      <c r="K1416" s="2">
        <v>86</v>
      </c>
      <c r="L1416" s="2">
        <v>0.7</v>
      </c>
      <c r="M1416" s="1">
        <v>0.26</v>
      </c>
      <c r="N1416" s="1">
        <v>3.4999999999999999E-6</v>
      </c>
      <c r="O1416" s="1">
        <v>8.9999999999999993E-3</v>
      </c>
      <c r="P1416" s="1">
        <v>8.9999999999999996E-7</v>
      </c>
      <c r="Q1416" s="1">
        <v>7.0870366657582503E-3</v>
      </c>
      <c r="R1416" s="1">
        <v>2.8666665017344902E-4</v>
      </c>
    </row>
    <row r="1417" spans="1:18" s="5" customFormat="1" x14ac:dyDescent="0.25">
      <c r="A1417" s="2">
        <v>2018</v>
      </c>
      <c r="B1417" s="2">
        <v>2756</v>
      </c>
      <c r="C1417" s="3" t="s">
        <v>17</v>
      </c>
      <c r="D1417" s="4">
        <v>43305</v>
      </c>
      <c r="E1417" s="2">
        <v>7614</v>
      </c>
      <c r="F1417" s="3" t="s">
        <v>5</v>
      </c>
      <c r="G1417" s="3" t="s">
        <v>1</v>
      </c>
      <c r="H1417" s="3" t="s">
        <v>4</v>
      </c>
      <c r="I1417" s="2">
        <v>1979</v>
      </c>
      <c r="J1417" s="2">
        <v>400</v>
      </c>
      <c r="K1417" s="2">
        <v>72</v>
      </c>
      <c r="L1417" s="2">
        <v>0.7</v>
      </c>
      <c r="M1417" s="1">
        <v>12.09</v>
      </c>
      <c r="N1417" s="1">
        <v>2.7999999999999998E-4</v>
      </c>
      <c r="O1417" s="1">
        <v>0.60499999999999998</v>
      </c>
      <c r="P1417" s="1">
        <v>4.3999999999999999E-5</v>
      </c>
      <c r="Q1417" s="1">
        <v>0.34333333287151602</v>
      </c>
      <c r="R1417" s="1">
        <v>2.5177777864500199E-2</v>
      </c>
    </row>
    <row r="1418" spans="1:18" s="5" customFormat="1" x14ac:dyDescent="0.25">
      <c r="A1418" s="2">
        <v>2018</v>
      </c>
      <c r="B1418" s="2">
        <v>2756</v>
      </c>
      <c r="C1418" s="3" t="s">
        <v>17</v>
      </c>
      <c r="D1418" s="4">
        <v>43305</v>
      </c>
      <c r="E1418" s="2">
        <v>7615</v>
      </c>
      <c r="F1418" s="3" t="s">
        <v>2</v>
      </c>
      <c r="G1418" s="3" t="s">
        <v>1</v>
      </c>
      <c r="H1418" s="3" t="s">
        <v>0</v>
      </c>
      <c r="I1418" s="2">
        <v>2016</v>
      </c>
      <c r="J1418" s="2">
        <v>400</v>
      </c>
      <c r="K1418" s="2">
        <v>86</v>
      </c>
      <c r="L1418" s="2">
        <v>0.7</v>
      </c>
      <c r="M1418" s="1">
        <v>0.26</v>
      </c>
      <c r="N1418" s="1">
        <v>3.4999999999999999E-6</v>
      </c>
      <c r="O1418" s="1">
        <v>8.9999999999999993E-3</v>
      </c>
      <c r="P1418" s="1">
        <v>8.9999999999999996E-7</v>
      </c>
      <c r="Q1418" s="1">
        <v>7.0870366657582503E-3</v>
      </c>
      <c r="R1418" s="1">
        <v>2.8666665017344902E-4</v>
      </c>
    </row>
    <row r="1419" spans="1:18" s="5" customFormat="1" x14ac:dyDescent="0.25">
      <c r="A1419" s="2">
        <v>2018</v>
      </c>
      <c r="B1419" s="2">
        <v>2757</v>
      </c>
      <c r="C1419" s="3" t="s">
        <v>17</v>
      </c>
      <c r="D1419" s="4">
        <v>43269</v>
      </c>
      <c r="E1419" s="2">
        <v>7612</v>
      </c>
      <c r="F1419" s="3" t="s">
        <v>5</v>
      </c>
      <c r="G1419" s="3" t="s">
        <v>1</v>
      </c>
      <c r="H1419" s="3" t="s">
        <v>4</v>
      </c>
      <c r="I1419" s="2">
        <v>1974</v>
      </c>
      <c r="J1419" s="2">
        <v>300</v>
      </c>
      <c r="K1419" s="2">
        <v>186</v>
      </c>
      <c r="L1419" s="2">
        <v>0.7</v>
      </c>
      <c r="M1419" s="1">
        <v>11.16</v>
      </c>
      <c r="N1419" s="1">
        <v>2.5999999999999998E-4</v>
      </c>
      <c r="O1419" s="1">
        <v>0.39600000000000002</v>
      </c>
      <c r="P1419" s="1">
        <v>2.8799999999999999E-5</v>
      </c>
      <c r="Q1419" s="1">
        <v>0.61483331665872698</v>
      </c>
      <c r="R1419" s="1">
        <v>3.1929998950355303E-2</v>
      </c>
    </row>
    <row r="1420" spans="1:18" s="5" customFormat="1" x14ac:dyDescent="0.25">
      <c r="A1420" s="2">
        <v>2018</v>
      </c>
      <c r="B1420" s="2">
        <v>2757</v>
      </c>
      <c r="C1420" s="3" t="s">
        <v>17</v>
      </c>
      <c r="D1420" s="4">
        <v>43269</v>
      </c>
      <c r="E1420" s="2">
        <v>7613</v>
      </c>
      <c r="F1420" s="3" t="s">
        <v>2</v>
      </c>
      <c r="G1420" s="3" t="s">
        <v>1</v>
      </c>
      <c r="H1420" s="3" t="s">
        <v>0</v>
      </c>
      <c r="I1420" s="2">
        <v>2016</v>
      </c>
      <c r="J1420" s="2">
        <v>300</v>
      </c>
      <c r="K1420" s="2">
        <v>105</v>
      </c>
      <c r="L1420" s="2">
        <v>0.7</v>
      </c>
      <c r="M1420" s="1">
        <v>0.26</v>
      </c>
      <c r="N1420" s="1">
        <v>3.9999999999999998E-6</v>
      </c>
      <c r="O1420" s="1">
        <v>8.9999999999999993E-3</v>
      </c>
      <c r="P1420" s="1">
        <v>3.9999999999999998E-7</v>
      </c>
      <c r="Q1420" s="1">
        <v>6.4652774355107197E-3</v>
      </c>
      <c r="R1420" s="1">
        <v>2.3333332011340701E-4</v>
      </c>
    </row>
    <row r="1421" spans="1:18" s="5" customFormat="1" x14ac:dyDescent="0.25">
      <c r="A1421" s="2">
        <v>2018</v>
      </c>
      <c r="B1421" s="2">
        <v>2758</v>
      </c>
      <c r="C1421" s="3" t="s">
        <v>17</v>
      </c>
      <c r="D1421" s="4">
        <v>43195</v>
      </c>
      <c r="E1421" s="2">
        <v>7610</v>
      </c>
      <c r="F1421" s="3" t="s">
        <v>5</v>
      </c>
      <c r="G1421" s="3" t="s">
        <v>1</v>
      </c>
      <c r="H1421" s="3" t="s">
        <v>4</v>
      </c>
      <c r="I1421" s="2">
        <v>1983</v>
      </c>
      <c r="J1421" s="2">
        <v>150</v>
      </c>
      <c r="K1421" s="2">
        <v>72</v>
      </c>
      <c r="L1421" s="2">
        <v>0.7</v>
      </c>
      <c r="M1421" s="1">
        <v>12.09</v>
      </c>
      <c r="N1421" s="1">
        <v>2.7999999999999998E-4</v>
      </c>
      <c r="O1421" s="1">
        <v>0.60499999999999998</v>
      </c>
      <c r="P1421" s="1">
        <v>4.3999999999999999E-5</v>
      </c>
      <c r="Q1421" s="1">
        <v>0.114749999691311</v>
      </c>
      <c r="R1421" s="1">
        <v>7.2416667194704397E-3</v>
      </c>
    </row>
    <row r="1422" spans="1:18" s="5" customFormat="1" x14ac:dyDescent="0.25">
      <c r="A1422" s="2">
        <v>2018</v>
      </c>
      <c r="B1422" s="2">
        <v>2758</v>
      </c>
      <c r="C1422" s="3" t="s">
        <v>17</v>
      </c>
      <c r="D1422" s="4">
        <v>43195</v>
      </c>
      <c r="E1422" s="2">
        <v>7611</v>
      </c>
      <c r="F1422" s="3" t="s">
        <v>2</v>
      </c>
      <c r="G1422" s="3" t="s">
        <v>1</v>
      </c>
      <c r="H1422" s="3" t="s">
        <v>0</v>
      </c>
      <c r="I1422" s="2">
        <v>2018</v>
      </c>
      <c r="J1422" s="2">
        <v>150</v>
      </c>
      <c r="K1422" s="2">
        <v>74</v>
      </c>
      <c r="L1422" s="2">
        <v>0.7</v>
      </c>
      <c r="M1422" s="1">
        <v>2.74</v>
      </c>
      <c r="N1422" s="1">
        <v>3.6000000000000001E-5</v>
      </c>
      <c r="O1422" s="1">
        <v>8.9999999999999993E-3</v>
      </c>
      <c r="P1422" s="1">
        <v>8.9999999999999996E-7</v>
      </c>
      <c r="Q1422" s="1">
        <v>2.3698842278863701E-2</v>
      </c>
      <c r="R1422" s="1">
        <v>8.2864578443237805E-5</v>
      </c>
    </row>
    <row r="1423" spans="1:18" s="5" customFormat="1" x14ac:dyDescent="0.25">
      <c r="A1423" s="2">
        <v>2018</v>
      </c>
      <c r="B1423" s="2">
        <v>2759</v>
      </c>
      <c r="C1423" s="3" t="s">
        <v>17</v>
      </c>
      <c r="D1423" s="4">
        <v>43199</v>
      </c>
      <c r="E1423" s="2">
        <v>7608</v>
      </c>
      <c r="F1423" s="3" t="s">
        <v>5</v>
      </c>
      <c r="G1423" s="3" t="s">
        <v>1</v>
      </c>
      <c r="H1423" s="3" t="s">
        <v>4</v>
      </c>
      <c r="I1423" s="2">
        <v>1989</v>
      </c>
      <c r="J1423" s="2">
        <v>300</v>
      </c>
      <c r="K1423" s="2">
        <v>195</v>
      </c>
      <c r="L1423" s="2">
        <v>0.7</v>
      </c>
      <c r="M1423" s="1">
        <v>7.6</v>
      </c>
      <c r="N1423" s="1">
        <v>1.8000000000000001E-4</v>
      </c>
      <c r="O1423" s="1">
        <v>0.27400000000000002</v>
      </c>
      <c r="P1423" s="1">
        <v>1.9899999999999999E-5</v>
      </c>
      <c r="Q1423" s="1">
        <v>0.42593054525359503</v>
      </c>
      <c r="R1423" s="1">
        <v>2.1530346614799901E-2</v>
      </c>
    </row>
    <row r="1424" spans="1:18" s="5" customFormat="1" x14ac:dyDescent="0.25">
      <c r="A1424" s="2">
        <v>2018</v>
      </c>
      <c r="B1424" s="2">
        <v>2759</v>
      </c>
      <c r="C1424" s="3" t="s">
        <v>17</v>
      </c>
      <c r="D1424" s="4">
        <v>43199</v>
      </c>
      <c r="E1424" s="2">
        <v>7609</v>
      </c>
      <c r="F1424" s="3" t="s">
        <v>2</v>
      </c>
      <c r="G1424" s="3" t="s">
        <v>1</v>
      </c>
      <c r="H1424" s="3" t="s">
        <v>0</v>
      </c>
      <c r="I1424" s="2">
        <v>2017</v>
      </c>
      <c r="J1424" s="2">
        <v>300</v>
      </c>
      <c r="K1424" s="2">
        <v>117</v>
      </c>
      <c r="L1424" s="2">
        <v>0.7</v>
      </c>
      <c r="M1424" s="1">
        <v>0.26</v>
      </c>
      <c r="N1424" s="1">
        <v>3.9999999999999998E-6</v>
      </c>
      <c r="O1424" s="1">
        <v>8.9999999999999993E-3</v>
      </c>
      <c r="P1424" s="1">
        <v>3.9999999999999998E-7</v>
      </c>
      <c r="Q1424" s="1">
        <v>7.2041662852833799E-3</v>
      </c>
      <c r="R1424" s="1">
        <v>2.59999985269225E-4</v>
      </c>
    </row>
    <row r="1425" spans="1:18" s="5" customFormat="1" x14ac:dyDescent="0.25">
      <c r="A1425" s="2">
        <v>2017</v>
      </c>
      <c r="B1425" s="2">
        <v>2760</v>
      </c>
      <c r="C1425" s="3" t="s">
        <v>17</v>
      </c>
      <c r="D1425" s="4">
        <v>43293</v>
      </c>
      <c r="E1425" s="2">
        <v>7606</v>
      </c>
      <c r="F1425" s="3" t="s">
        <v>5</v>
      </c>
      <c r="G1425" s="3" t="s">
        <v>1</v>
      </c>
      <c r="H1425" s="3" t="s">
        <v>4</v>
      </c>
      <c r="I1425" s="2">
        <v>1976</v>
      </c>
      <c r="J1425" s="2">
        <v>200</v>
      </c>
      <c r="K1425" s="2">
        <v>50</v>
      </c>
      <c r="L1425" s="2">
        <v>0.7</v>
      </c>
      <c r="M1425" s="1">
        <v>12.09</v>
      </c>
      <c r="N1425" s="1">
        <v>2.7999999999999998E-4</v>
      </c>
      <c r="O1425" s="1">
        <v>0.60499999999999998</v>
      </c>
      <c r="P1425" s="1">
        <v>4.3999999999999999E-5</v>
      </c>
      <c r="Q1425" s="1">
        <v>0.113163580028008</v>
      </c>
      <c r="R1425" s="1">
        <v>7.79166670554281E-3</v>
      </c>
    </row>
    <row r="1426" spans="1:18" s="5" customFormat="1" x14ac:dyDescent="0.25">
      <c r="A1426" s="2">
        <v>2017</v>
      </c>
      <c r="B1426" s="2">
        <v>2760</v>
      </c>
      <c r="C1426" s="3" t="s">
        <v>17</v>
      </c>
      <c r="D1426" s="4">
        <v>43293</v>
      </c>
      <c r="E1426" s="2">
        <v>7607</v>
      </c>
      <c r="F1426" s="3" t="s">
        <v>2</v>
      </c>
      <c r="G1426" s="3" t="s">
        <v>1</v>
      </c>
      <c r="H1426" s="3" t="s">
        <v>0</v>
      </c>
      <c r="I1426" s="2">
        <v>2016</v>
      </c>
      <c r="J1426" s="2">
        <v>200</v>
      </c>
      <c r="K1426" s="2">
        <v>60</v>
      </c>
      <c r="L1426" s="2">
        <v>0.7</v>
      </c>
      <c r="M1426" s="1">
        <v>2.74</v>
      </c>
      <c r="N1426" s="1">
        <v>3.6000000000000001E-5</v>
      </c>
      <c r="O1426" s="1">
        <v>8.9999999999999993E-3</v>
      </c>
      <c r="P1426" s="1">
        <v>8.9999999999999996E-7</v>
      </c>
      <c r="Q1426" s="1">
        <v>2.57037033660657E-2</v>
      </c>
      <c r="R1426" s="1">
        <v>9.1666661286705299E-5</v>
      </c>
    </row>
    <row r="1427" spans="1:18" s="5" customFormat="1" x14ac:dyDescent="0.25">
      <c r="A1427" s="2">
        <v>2017</v>
      </c>
      <c r="B1427" s="2">
        <v>2761</v>
      </c>
      <c r="C1427" s="3" t="s">
        <v>17</v>
      </c>
      <c r="D1427" s="4">
        <v>43314</v>
      </c>
      <c r="E1427" s="2">
        <v>7604</v>
      </c>
      <c r="F1427" s="3" t="s">
        <v>5</v>
      </c>
      <c r="G1427" s="3" t="s">
        <v>1</v>
      </c>
      <c r="H1427" s="3" t="s">
        <v>6</v>
      </c>
      <c r="I1427" s="2">
        <v>2005</v>
      </c>
      <c r="J1427" s="2">
        <v>400</v>
      </c>
      <c r="K1427" s="2">
        <v>109</v>
      </c>
      <c r="L1427" s="2">
        <v>0.7</v>
      </c>
      <c r="M1427" s="1">
        <v>4.1500000000000004</v>
      </c>
      <c r="N1427" s="1">
        <v>6.0000000000000002E-5</v>
      </c>
      <c r="O1427" s="1">
        <v>0.128</v>
      </c>
      <c r="P1427" s="1">
        <v>9.3999999999999998E-6</v>
      </c>
      <c r="Q1427" s="1">
        <v>0.15334012370702599</v>
      </c>
      <c r="R1427" s="1">
        <v>6.4565679331661198E-3</v>
      </c>
    </row>
    <row r="1428" spans="1:18" s="5" customFormat="1" x14ac:dyDescent="0.25">
      <c r="A1428" s="2">
        <v>2017</v>
      </c>
      <c r="B1428" s="2">
        <v>2761</v>
      </c>
      <c r="C1428" s="3" t="s">
        <v>17</v>
      </c>
      <c r="D1428" s="4">
        <v>43314</v>
      </c>
      <c r="E1428" s="2">
        <v>7605</v>
      </c>
      <c r="F1428" s="3" t="s">
        <v>2</v>
      </c>
      <c r="G1428" s="3" t="s">
        <v>1</v>
      </c>
      <c r="H1428" s="3" t="s">
        <v>0</v>
      </c>
      <c r="I1428" s="2">
        <v>2017</v>
      </c>
      <c r="J1428" s="2">
        <v>400</v>
      </c>
      <c r="K1428" s="2">
        <v>135</v>
      </c>
      <c r="L1428" s="2">
        <v>0.7</v>
      </c>
      <c r="M1428" s="1">
        <v>0.26</v>
      </c>
      <c r="N1428" s="1">
        <v>3.9999999999999998E-6</v>
      </c>
      <c r="O1428" s="1">
        <v>8.9999999999999993E-3</v>
      </c>
      <c r="P1428" s="1">
        <v>3.9999999999999998E-7</v>
      </c>
      <c r="Q1428" s="1">
        <v>1.1166666078293599E-2</v>
      </c>
      <c r="R1428" s="1">
        <v>4.0833331062606999E-4</v>
      </c>
    </row>
    <row r="1429" spans="1:18" s="5" customFormat="1" x14ac:dyDescent="0.25">
      <c r="A1429" s="2">
        <v>2017</v>
      </c>
      <c r="B1429" s="2">
        <v>2762</v>
      </c>
      <c r="C1429" s="3" t="s">
        <v>17</v>
      </c>
      <c r="D1429" s="4">
        <v>43193</v>
      </c>
      <c r="E1429" s="2">
        <v>7602</v>
      </c>
      <c r="F1429" s="3" t="s">
        <v>5</v>
      </c>
      <c r="G1429" s="3" t="s">
        <v>1</v>
      </c>
      <c r="H1429" s="3" t="s">
        <v>4</v>
      </c>
      <c r="I1429" s="2">
        <v>1979</v>
      </c>
      <c r="J1429" s="2">
        <v>200</v>
      </c>
      <c r="K1429" s="2">
        <v>97</v>
      </c>
      <c r="L1429" s="2">
        <v>0.7</v>
      </c>
      <c r="M1429" s="1">
        <v>12.09</v>
      </c>
      <c r="N1429" s="1">
        <v>2.7999999999999998E-4</v>
      </c>
      <c r="O1429" s="1">
        <v>0.60499999999999998</v>
      </c>
      <c r="P1429" s="1">
        <v>4.3999999999999999E-5</v>
      </c>
      <c r="Q1429" s="1">
        <v>0.21702253041517899</v>
      </c>
      <c r="R1429" s="1">
        <v>1.4720648227211299E-2</v>
      </c>
    </row>
    <row r="1430" spans="1:18" s="5" customFormat="1" x14ac:dyDescent="0.25">
      <c r="A1430" s="2">
        <v>2017</v>
      </c>
      <c r="B1430" s="2">
        <v>2762</v>
      </c>
      <c r="C1430" s="3" t="s">
        <v>17</v>
      </c>
      <c r="D1430" s="4">
        <v>43193</v>
      </c>
      <c r="E1430" s="2">
        <v>7603</v>
      </c>
      <c r="F1430" s="3" t="s">
        <v>2</v>
      </c>
      <c r="G1430" s="3" t="s">
        <v>1</v>
      </c>
      <c r="H1430" s="3" t="s">
        <v>0</v>
      </c>
      <c r="I1430" s="2">
        <v>2017</v>
      </c>
      <c r="J1430" s="2">
        <v>200</v>
      </c>
      <c r="K1430" s="2">
        <v>120</v>
      </c>
      <c r="L1430" s="2">
        <v>0.7</v>
      </c>
      <c r="M1430" s="1">
        <v>0.26</v>
      </c>
      <c r="N1430" s="1">
        <v>3.9999999999999998E-6</v>
      </c>
      <c r="O1430" s="1">
        <v>8.9999999999999993E-3</v>
      </c>
      <c r="P1430" s="1">
        <v>3.9999999999999998E-7</v>
      </c>
      <c r="Q1430" s="1">
        <v>4.8888886288382402E-3</v>
      </c>
      <c r="R1430" s="1">
        <v>1.74074064021541E-4</v>
      </c>
    </row>
    <row r="1431" spans="1:18" s="5" customFormat="1" x14ac:dyDescent="0.25">
      <c r="A1431" s="2">
        <v>2017</v>
      </c>
      <c r="B1431" s="2">
        <v>2763</v>
      </c>
      <c r="C1431" s="3" t="s">
        <v>17</v>
      </c>
      <c r="D1431" s="4">
        <v>43221</v>
      </c>
      <c r="E1431" s="2">
        <v>7600</v>
      </c>
      <c r="F1431" s="3" t="s">
        <v>5</v>
      </c>
      <c r="G1431" s="3" t="s">
        <v>1</v>
      </c>
      <c r="H1431" s="3" t="s">
        <v>4</v>
      </c>
      <c r="I1431" s="2">
        <v>1976</v>
      </c>
      <c r="J1431" s="2">
        <v>700</v>
      </c>
      <c r="K1431" s="2">
        <v>225</v>
      </c>
      <c r="L1431" s="2">
        <v>0.7</v>
      </c>
      <c r="M1431" s="1">
        <v>11.16</v>
      </c>
      <c r="N1431" s="1">
        <v>2.5999999999999998E-4</v>
      </c>
      <c r="O1431" s="1">
        <v>0.39600000000000002</v>
      </c>
      <c r="P1431" s="1">
        <v>2.8799999999999999E-5</v>
      </c>
      <c r="Q1431" s="1">
        <v>1.7354166196012499</v>
      </c>
      <c r="R1431" s="1">
        <v>9.0124997037293098E-2</v>
      </c>
    </row>
    <row r="1432" spans="1:18" s="5" customFormat="1" x14ac:dyDescent="0.25">
      <c r="A1432" s="2">
        <v>2017</v>
      </c>
      <c r="B1432" s="2">
        <v>2763</v>
      </c>
      <c r="C1432" s="3" t="s">
        <v>17</v>
      </c>
      <c r="D1432" s="4">
        <v>43221</v>
      </c>
      <c r="E1432" s="2">
        <v>7601</v>
      </c>
      <c r="F1432" s="3" t="s">
        <v>2</v>
      </c>
      <c r="G1432" s="3" t="s">
        <v>1</v>
      </c>
      <c r="H1432" s="3" t="s">
        <v>0</v>
      </c>
      <c r="I1432" s="2">
        <v>2016</v>
      </c>
      <c r="J1432" s="2">
        <v>700</v>
      </c>
      <c r="K1432" s="2">
        <v>280</v>
      </c>
      <c r="L1432" s="2">
        <v>0.7</v>
      </c>
      <c r="M1432" s="1">
        <v>0.26</v>
      </c>
      <c r="N1432" s="1">
        <v>3.5999999999999998E-6</v>
      </c>
      <c r="O1432" s="1">
        <v>8.9999999999999993E-3</v>
      </c>
      <c r="P1432" s="1">
        <v>2.9999999999999999E-7</v>
      </c>
      <c r="Q1432" s="1">
        <v>4.1226541012554997E-2</v>
      </c>
      <c r="R1432" s="1">
        <v>1.5199073285474601E-3</v>
      </c>
    </row>
    <row r="1433" spans="1:18" s="5" customFormat="1" x14ac:dyDescent="0.25">
      <c r="A1433" s="2">
        <v>2017</v>
      </c>
      <c r="B1433" s="2">
        <v>2764</v>
      </c>
      <c r="C1433" s="3" t="s">
        <v>17</v>
      </c>
      <c r="D1433" s="4">
        <v>43167</v>
      </c>
      <c r="E1433" s="2">
        <v>7598</v>
      </c>
      <c r="F1433" s="3" t="s">
        <v>5</v>
      </c>
      <c r="G1433" s="3" t="s">
        <v>1</v>
      </c>
      <c r="H1433" s="3" t="s">
        <v>4</v>
      </c>
      <c r="I1433" s="2">
        <v>1979</v>
      </c>
      <c r="J1433" s="2">
        <v>300</v>
      </c>
      <c r="K1433" s="2">
        <v>68</v>
      </c>
      <c r="L1433" s="2">
        <v>0.7</v>
      </c>
      <c r="M1433" s="1">
        <v>12.09</v>
      </c>
      <c r="N1433" s="1">
        <v>2.7999999999999998E-4</v>
      </c>
      <c r="O1433" s="1">
        <v>0.60499999999999998</v>
      </c>
      <c r="P1433" s="1">
        <v>4.3999999999999999E-5</v>
      </c>
      <c r="Q1433" s="1">
        <v>0.24319444411732299</v>
      </c>
      <c r="R1433" s="1">
        <v>1.78342593206876E-2</v>
      </c>
    </row>
    <row r="1434" spans="1:18" s="5" customFormat="1" x14ac:dyDescent="0.25">
      <c r="A1434" s="2">
        <v>2017</v>
      </c>
      <c r="B1434" s="2">
        <v>2764</v>
      </c>
      <c r="C1434" s="3" t="s">
        <v>17</v>
      </c>
      <c r="D1434" s="4">
        <v>43167</v>
      </c>
      <c r="E1434" s="2">
        <v>7599</v>
      </c>
      <c r="F1434" s="3" t="s">
        <v>2</v>
      </c>
      <c r="G1434" s="3" t="s">
        <v>1</v>
      </c>
      <c r="H1434" s="3" t="s">
        <v>0</v>
      </c>
      <c r="I1434" s="2">
        <v>2017</v>
      </c>
      <c r="J1434" s="2">
        <v>300</v>
      </c>
      <c r="K1434" s="2">
        <v>84</v>
      </c>
      <c r="L1434" s="2">
        <v>0.7</v>
      </c>
      <c r="M1434" s="1">
        <v>2.74</v>
      </c>
      <c r="N1434" s="1">
        <v>3.6000000000000001E-5</v>
      </c>
      <c r="O1434" s="1">
        <v>0.112</v>
      </c>
      <c r="P1434" s="1">
        <v>7.9999999999999996E-6</v>
      </c>
      <c r="Q1434" s="1">
        <v>5.4327777075157298E-2</v>
      </c>
      <c r="R1434" s="1">
        <v>2.41111113668182E-3</v>
      </c>
    </row>
    <row r="1435" spans="1:18" s="5" customFormat="1" x14ac:dyDescent="0.25">
      <c r="A1435" s="2">
        <v>2017</v>
      </c>
      <c r="B1435" s="2">
        <v>2765</v>
      </c>
      <c r="C1435" s="3" t="s">
        <v>17</v>
      </c>
      <c r="D1435" s="4">
        <v>43132</v>
      </c>
      <c r="E1435" s="2">
        <v>7596</v>
      </c>
      <c r="F1435" s="3" t="s">
        <v>5</v>
      </c>
      <c r="G1435" s="3" t="s">
        <v>1</v>
      </c>
      <c r="H1435" s="3" t="s">
        <v>4</v>
      </c>
      <c r="I1435" s="2">
        <v>1965</v>
      </c>
      <c r="J1435" s="2">
        <v>700</v>
      </c>
      <c r="K1435" s="2">
        <v>125</v>
      </c>
      <c r="L1435" s="2">
        <v>0.7</v>
      </c>
      <c r="M1435" s="1">
        <v>13.02</v>
      </c>
      <c r="N1435" s="1">
        <v>2.9999999999999997E-4</v>
      </c>
      <c r="O1435" s="1">
        <v>0.55400000000000005</v>
      </c>
      <c r="P1435" s="1">
        <v>4.0299999999999997E-5</v>
      </c>
      <c r="Q1435" s="1">
        <v>1.1221065048227501</v>
      </c>
      <c r="R1435" s="1">
        <v>7.0054013536873599E-2</v>
      </c>
    </row>
    <row r="1436" spans="1:18" s="5" customFormat="1" x14ac:dyDescent="0.25">
      <c r="A1436" s="2">
        <v>2017</v>
      </c>
      <c r="B1436" s="2">
        <v>2765</v>
      </c>
      <c r="C1436" s="3" t="s">
        <v>17</v>
      </c>
      <c r="D1436" s="4">
        <v>43132</v>
      </c>
      <c r="E1436" s="2">
        <v>7597</v>
      </c>
      <c r="F1436" s="3" t="s">
        <v>2</v>
      </c>
      <c r="G1436" s="3" t="s">
        <v>1</v>
      </c>
      <c r="H1436" s="3" t="s">
        <v>0</v>
      </c>
      <c r="I1436" s="2">
        <v>2016</v>
      </c>
      <c r="J1436" s="2">
        <v>700</v>
      </c>
      <c r="K1436" s="2">
        <v>145</v>
      </c>
      <c r="L1436" s="2">
        <v>0.7</v>
      </c>
      <c r="M1436" s="1">
        <v>0.26</v>
      </c>
      <c r="N1436" s="1">
        <v>3.9999999999999998E-6</v>
      </c>
      <c r="O1436" s="1">
        <v>8.9999999999999993E-3</v>
      </c>
      <c r="P1436" s="1">
        <v>3.9999999999999998E-7</v>
      </c>
      <c r="Q1436" s="1">
        <v>2.1459103823159301E-2</v>
      </c>
      <c r="R1436" s="1">
        <v>8.1450612990715296E-4</v>
      </c>
    </row>
    <row r="1437" spans="1:18" s="5" customFormat="1" x14ac:dyDescent="0.25">
      <c r="A1437" s="2">
        <v>2017</v>
      </c>
      <c r="B1437" s="2">
        <v>2766</v>
      </c>
      <c r="C1437" s="3" t="s">
        <v>17</v>
      </c>
      <c r="D1437" s="4">
        <v>43196</v>
      </c>
      <c r="E1437" s="2">
        <v>7594</v>
      </c>
      <c r="F1437" s="3" t="s">
        <v>5</v>
      </c>
      <c r="G1437" s="3" t="s">
        <v>1</v>
      </c>
      <c r="H1437" s="3" t="s">
        <v>4</v>
      </c>
      <c r="I1437" s="2">
        <v>1983</v>
      </c>
      <c r="J1437" s="2">
        <v>1000</v>
      </c>
      <c r="K1437" s="2">
        <v>216</v>
      </c>
      <c r="L1437" s="2">
        <v>0.7</v>
      </c>
      <c r="M1437" s="1">
        <v>10.23</v>
      </c>
      <c r="N1437" s="1">
        <v>2.4000000000000001E-4</v>
      </c>
      <c r="O1437" s="1">
        <v>0.39600000000000002</v>
      </c>
      <c r="P1437" s="1">
        <v>2.8799999999999999E-5</v>
      </c>
      <c r="Q1437" s="1">
        <v>2.1849998743699102</v>
      </c>
      <c r="R1437" s="1">
        <v>0.123599995936859</v>
      </c>
    </row>
    <row r="1438" spans="1:18" s="5" customFormat="1" x14ac:dyDescent="0.25">
      <c r="A1438" s="2">
        <v>2017</v>
      </c>
      <c r="B1438" s="2">
        <v>2766</v>
      </c>
      <c r="C1438" s="3" t="s">
        <v>17</v>
      </c>
      <c r="D1438" s="4">
        <v>43196</v>
      </c>
      <c r="E1438" s="2">
        <v>7595</v>
      </c>
      <c r="F1438" s="3" t="s">
        <v>2</v>
      </c>
      <c r="G1438" s="3" t="s">
        <v>1</v>
      </c>
      <c r="H1438" s="3" t="s">
        <v>0</v>
      </c>
      <c r="I1438" s="2">
        <v>2017</v>
      </c>
      <c r="J1438" s="2">
        <v>1000</v>
      </c>
      <c r="K1438" s="2">
        <v>210</v>
      </c>
      <c r="L1438" s="2">
        <v>0.7</v>
      </c>
      <c r="M1438" s="1">
        <v>0.26</v>
      </c>
      <c r="N1438" s="1">
        <v>3.5999999999999998E-6</v>
      </c>
      <c r="O1438" s="1">
        <v>8.9999999999999993E-3</v>
      </c>
      <c r="P1438" s="1">
        <v>2.9999999999999999E-7</v>
      </c>
      <c r="Q1438" s="1">
        <v>4.5046293902807101E-2</v>
      </c>
      <c r="R1438" s="1">
        <v>1.7013888057334501E-3</v>
      </c>
    </row>
    <row r="1439" spans="1:18" s="5" customFormat="1" x14ac:dyDescent="0.25">
      <c r="A1439" s="2">
        <v>2017</v>
      </c>
      <c r="B1439" s="2">
        <v>2767</v>
      </c>
      <c r="C1439" s="3" t="s">
        <v>17</v>
      </c>
      <c r="D1439" s="4">
        <v>43207</v>
      </c>
      <c r="E1439" s="2">
        <v>7592</v>
      </c>
      <c r="F1439" s="3" t="s">
        <v>5</v>
      </c>
      <c r="G1439" s="3" t="s">
        <v>1</v>
      </c>
      <c r="H1439" s="3" t="s">
        <v>4</v>
      </c>
      <c r="I1439" s="2">
        <v>1990</v>
      </c>
      <c r="J1439" s="2">
        <v>2500</v>
      </c>
      <c r="K1439" s="2">
        <v>270</v>
      </c>
      <c r="L1439" s="2">
        <v>0.7</v>
      </c>
      <c r="M1439" s="1">
        <v>7.6</v>
      </c>
      <c r="N1439" s="1">
        <v>1.8000000000000001E-4</v>
      </c>
      <c r="O1439" s="1">
        <v>0.27400000000000002</v>
      </c>
      <c r="P1439" s="1">
        <v>1.9899999999999999E-5</v>
      </c>
      <c r="Q1439" s="1">
        <v>5.0833332141489898</v>
      </c>
      <c r="R1439" s="1">
        <v>0.26708332652467898</v>
      </c>
    </row>
    <row r="1440" spans="1:18" s="5" customFormat="1" x14ac:dyDescent="0.25">
      <c r="A1440" s="2">
        <v>2017</v>
      </c>
      <c r="B1440" s="2">
        <v>2767</v>
      </c>
      <c r="C1440" s="3" t="s">
        <v>17</v>
      </c>
      <c r="D1440" s="4">
        <v>43207</v>
      </c>
      <c r="E1440" s="2">
        <v>7593</v>
      </c>
      <c r="F1440" s="3" t="s">
        <v>2</v>
      </c>
      <c r="G1440" s="3" t="s">
        <v>1</v>
      </c>
      <c r="H1440" s="3" t="s">
        <v>0</v>
      </c>
      <c r="I1440" s="2">
        <v>2018</v>
      </c>
      <c r="J1440" s="2">
        <v>2500</v>
      </c>
      <c r="K1440" s="2">
        <v>320</v>
      </c>
      <c r="L1440" s="2">
        <v>0.7</v>
      </c>
      <c r="M1440" s="1">
        <v>0.26</v>
      </c>
      <c r="N1440" s="1">
        <v>3.5999999999999998E-6</v>
      </c>
      <c r="O1440" s="1">
        <v>8.9999999999999993E-3</v>
      </c>
      <c r="P1440" s="1">
        <v>2.9999999999999999E-7</v>
      </c>
      <c r="Q1440" s="1">
        <v>0.187160484011931</v>
      </c>
      <c r="R1440" s="1">
        <v>7.7777774847704803E-3</v>
      </c>
    </row>
    <row r="1441" spans="1:18" s="5" customFormat="1" x14ac:dyDescent="0.25">
      <c r="A1441" s="2">
        <v>2017</v>
      </c>
      <c r="B1441" s="2">
        <v>2768</v>
      </c>
      <c r="C1441" s="3" t="s">
        <v>17</v>
      </c>
      <c r="D1441" s="4">
        <v>43195</v>
      </c>
      <c r="E1441" s="2">
        <v>7590</v>
      </c>
      <c r="F1441" s="3" t="s">
        <v>5</v>
      </c>
      <c r="G1441" s="3" t="s">
        <v>1</v>
      </c>
      <c r="H1441" s="3" t="s">
        <v>4</v>
      </c>
      <c r="I1441" s="2">
        <v>1993</v>
      </c>
      <c r="J1441" s="2">
        <v>400</v>
      </c>
      <c r="K1441" s="2">
        <v>100</v>
      </c>
      <c r="L1441" s="2">
        <v>0.7</v>
      </c>
      <c r="M1441" s="1">
        <v>8.17</v>
      </c>
      <c r="N1441" s="1">
        <v>1.9000000000000001E-4</v>
      </c>
      <c r="O1441" s="1">
        <v>0.47899999999999998</v>
      </c>
      <c r="P1441" s="1">
        <v>3.6100000000000003E-5</v>
      </c>
      <c r="Q1441" s="1">
        <v>0.320185184276226</v>
      </c>
      <c r="R1441" s="1">
        <v>2.7708640995683102E-2</v>
      </c>
    </row>
    <row r="1442" spans="1:18" s="5" customFormat="1" x14ac:dyDescent="0.25">
      <c r="A1442" s="2">
        <v>2017</v>
      </c>
      <c r="B1442" s="2">
        <v>2768</v>
      </c>
      <c r="C1442" s="3" t="s">
        <v>17</v>
      </c>
      <c r="D1442" s="4">
        <v>43195</v>
      </c>
      <c r="E1442" s="2">
        <v>7591</v>
      </c>
      <c r="F1442" s="3" t="s">
        <v>2</v>
      </c>
      <c r="G1442" s="3" t="s">
        <v>1</v>
      </c>
      <c r="H1442" s="3" t="s">
        <v>0</v>
      </c>
      <c r="I1442" s="2">
        <v>2017</v>
      </c>
      <c r="J1442" s="2">
        <v>400</v>
      </c>
      <c r="K1442" s="2">
        <v>115</v>
      </c>
      <c r="L1442" s="2">
        <v>0.7</v>
      </c>
      <c r="M1442" s="1">
        <v>0.26</v>
      </c>
      <c r="N1442" s="1">
        <v>3.9999999999999998E-6</v>
      </c>
      <c r="O1442" s="1">
        <v>8.9999999999999993E-3</v>
      </c>
      <c r="P1442" s="1">
        <v>3.9999999999999998E-7</v>
      </c>
      <c r="Q1442" s="1">
        <v>9.5123451778056506E-3</v>
      </c>
      <c r="R1442" s="1">
        <v>3.4783948682961499E-4</v>
      </c>
    </row>
    <row r="1443" spans="1:18" x14ac:dyDescent="0.25">
      <c r="A1443" s="2">
        <v>2017</v>
      </c>
      <c r="B1443" s="2">
        <v>2769</v>
      </c>
      <c r="C1443" s="3" t="s">
        <v>17</v>
      </c>
      <c r="D1443" s="4">
        <v>43126</v>
      </c>
      <c r="E1443" s="2">
        <v>7588</v>
      </c>
      <c r="F1443" s="3" t="s">
        <v>5</v>
      </c>
      <c r="G1443" s="3" t="s">
        <v>1</v>
      </c>
      <c r="H1443" s="3" t="s">
        <v>4</v>
      </c>
      <c r="I1443" s="2">
        <v>1997</v>
      </c>
      <c r="J1443" s="2">
        <v>400</v>
      </c>
      <c r="K1443" s="2">
        <v>89</v>
      </c>
      <c r="L1443" s="2">
        <v>0.7</v>
      </c>
      <c r="M1443" s="1">
        <v>8.17</v>
      </c>
      <c r="N1443" s="1">
        <v>1.9000000000000001E-4</v>
      </c>
      <c r="O1443" s="1">
        <v>0.47899999999999998</v>
      </c>
      <c r="P1443" s="1">
        <v>3.6100000000000003E-5</v>
      </c>
      <c r="Q1443" s="1">
        <v>0.276614196595381</v>
      </c>
      <c r="R1443" s="1">
        <v>2.3074073299688001E-2</v>
      </c>
    </row>
    <row r="1444" spans="1:18" x14ac:dyDescent="0.25">
      <c r="A1444" s="2">
        <v>2017</v>
      </c>
      <c r="B1444" s="2">
        <v>2769</v>
      </c>
      <c r="C1444" s="3" t="s">
        <v>17</v>
      </c>
      <c r="D1444" s="4">
        <v>43126</v>
      </c>
      <c r="E1444" s="2">
        <v>7589</v>
      </c>
      <c r="F1444" s="3" t="s">
        <v>2</v>
      </c>
      <c r="G1444" s="3" t="s">
        <v>1</v>
      </c>
      <c r="H1444" s="3" t="s">
        <v>0</v>
      </c>
      <c r="I1444" s="2">
        <v>2016</v>
      </c>
      <c r="J1444" s="2">
        <v>400</v>
      </c>
      <c r="K1444" s="2">
        <v>105</v>
      </c>
      <c r="L1444" s="2">
        <v>0.7</v>
      </c>
      <c r="M1444" s="1">
        <v>0.26</v>
      </c>
      <c r="N1444" s="1">
        <v>3.9999999999999998E-6</v>
      </c>
      <c r="O1444" s="1">
        <v>8.9999999999999993E-3</v>
      </c>
      <c r="P1444" s="1">
        <v>3.9999999999999998E-7</v>
      </c>
      <c r="Q1444" s="1">
        <v>8.6851847275616796E-3</v>
      </c>
      <c r="R1444" s="1">
        <v>3.1759257493138798E-4</v>
      </c>
    </row>
    <row r="1445" spans="1:18" x14ac:dyDescent="0.25">
      <c r="A1445" s="2">
        <v>2017</v>
      </c>
      <c r="B1445" s="2">
        <v>2770</v>
      </c>
      <c r="C1445" s="3" t="s">
        <v>17</v>
      </c>
      <c r="D1445" s="4">
        <v>43203</v>
      </c>
      <c r="E1445" s="2">
        <v>7586</v>
      </c>
      <c r="F1445" s="3" t="s">
        <v>5</v>
      </c>
      <c r="G1445" s="3" t="s">
        <v>1</v>
      </c>
      <c r="H1445" s="3" t="s">
        <v>8</v>
      </c>
      <c r="I1445" s="2">
        <v>2001</v>
      </c>
      <c r="J1445" s="2">
        <v>300</v>
      </c>
      <c r="K1445" s="2">
        <v>88</v>
      </c>
      <c r="L1445" s="2">
        <v>0.7</v>
      </c>
      <c r="M1445" s="1">
        <v>6.54</v>
      </c>
      <c r="N1445" s="1">
        <v>1.4999999999999999E-4</v>
      </c>
      <c r="O1445" s="1">
        <v>0.55200000000000005</v>
      </c>
      <c r="P1445" s="1">
        <v>4.0200000000000001E-5</v>
      </c>
      <c r="Q1445" s="1">
        <v>0.15247221976289399</v>
      </c>
      <c r="R1445" s="1">
        <v>1.6403443949168098E-2</v>
      </c>
    </row>
    <row r="1446" spans="1:18" x14ac:dyDescent="0.25">
      <c r="A1446" s="2">
        <v>2017</v>
      </c>
      <c r="B1446" s="2">
        <v>2770</v>
      </c>
      <c r="C1446" s="3" t="s">
        <v>17</v>
      </c>
      <c r="D1446" s="4">
        <v>43203</v>
      </c>
      <c r="E1446" s="2">
        <v>7587</v>
      </c>
      <c r="F1446" s="3" t="s">
        <v>2</v>
      </c>
      <c r="G1446" s="3" t="s">
        <v>1</v>
      </c>
      <c r="H1446" s="3" t="s">
        <v>0</v>
      </c>
      <c r="I1446" s="2">
        <v>2017</v>
      </c>
      <c r="J1446" s="2">
        <v>300</v>
      </c>
      <c r="K1446" s="2">
        <v>106</v>
      </c>
      <c r="L1446" s="2">
        <v>0.7</v>
      </c>
      <c r="M1446" s="1">
        <v>2.3199999999999998</v>
      </c>
      <c r="N1446" s="1">
        <v>3.0000000000000001E-5</v>
      </c>
      <c r="O1446" s="1">
        <v>0.112</v>
      </c>
      <c r="P1446" s="1">
        <v>7.9999999999999996E-6</v>
      </c>
      <c r="Q1446" s="1">
        <v>5.8030089938428502E-2</v>
      </c>
      <c r="R1446" s="1">
        <v>3.0425926248603902E-3</v>
      </c>
    </row>
    <row r="1447" spans="1:18" x14ac:dyDescent="0.25">
      <c r="A1447" s="2">
        <v>2017</v>
      </c>
      <c r="B1447" s="2">
        <v>2772</v>
      </c>
      <c r="C1447" s="3" t="s">
        <v>10</v>
      </c>
      <c r="D1447" s="4">
        <v>43307</v>
      </c>
      <c r="E1447" s="2">
        <v>7582</v>
      </c>
      <c r="F1447" s="3" t="s">
        <v>5</v>
      </c>
      <c r="G1447" s="3" t="s">
        <v>1</v>
      </c>
      <c r="H1447" s="3" t="s">
        <v>4</v>
      </c>
      <c r="I1447" s="2">
        <v>1979</v>
      </c>
      <c r="J1447" s="2">
        <v>265</v>
      </c>
      <c r="K1447" s="2">
        <v>55</v>
      </c>
      <c r="L1447" s="2">
        <v>0.7</v>
      </c>
      <c r="M1447" s="1">
        <v>12.09</v>
      </c>
      <c r="N1447" s="1">
        <v>2.7999999999999998E-4</v>
      </c>
      <c r="O1447" s="1">
        <v>0.60499999999999998</v>
      </c>
      <c r="P1447" s="1">
        <v>4.3999999999999999E-5</v>
      </c>
      <c r="Q1447" s="1">
        <v>0.17184779681574699</v>
      </c>
      <c r="R1447" s="1">
        <v>1.2442506605290201E-2</v>
      </c>
    </row>
    <row r="1448" spans="1:18" x14ac:dyDescent="0.25">
      <c r="A1448" s="2">
        <v>2017</v>
      </c>
      <c r="B1448" s="2">
        <v>2772</v>
      </c>
      <c r="C1448" s="3" t="s">
        <v>10</v>
      </c>
      <c r="D1448" s="4">
        <v>43307</v>
      </c>
      <c r="E1448" s="2">
        <v>7583</v>
      </c>
      <c r="F1448" s="3" t="s">
        <v>2</v>
      </c>
      <c r="G1448" s="3" t="s">
        <v>1</v>
      </c>
      <c r="H1448" s="3" t="s">
        <v>0</v>
      </c>
      <c r="I1448" s="2">
        <v>2018</v>
      </c>
      <c r="J1448" s="2">
        <v>265</v>
      </c>
      <c r="K1448" s="2">
        <v>60</v>
      </c>
      <c r="L1448" s="2">
        <v>0.7</v>
      </c>
      <c r="M1448" s="1">
        <v>2.74</v>
      </c>
      <c r="N1448" s="1">
        <v>3.6000000000000001E-5</v>
      </c>
      <c r="O1448" s="1">
        <v>8.9999999999999993E-3</v>
      </c>
      <c r="P1448" s="1">
        <v>8.9999999999999996E-7</v>
      </c>
      <c r="Q1448" s="1">
        <v>3.4200948629336397E-2</v>
      </c>
      <c r="R1448" s="1">
        <v>1.25046867710718E-4</v>
      </c>
    </row>
    <row r="1449" spans="1:18" x14ac:dyDescent="0.25">
      <c r="A1449" s="2">
        <v>2018</v>
      </c>
      <c r="B1449" s="2">
        <v>2773</v>
      </c>
      <c r="C1449" s="3" t="s">
        <v>10</v>
      </c>
      <c r="D1449" s="4">
        <v>43312</v>
      </c>
      <c r="E1449" s="2">
        <v>7580</v>
      </c>
      <c r="F1449" s="3" t="s">
        <v>5</v>
      </c>
      <c r="G1449" s="3" t="s">
        <v>1</v>
      </c>
      <c r="H1449" s="3" t="s">
        <v>8</v>
      </c>
      <c r="I1449" s="2">
        <v>2003</v>
      </c>
      <c r="J1449" s="2">
        <v>1200</v>
      </c>
      <c r="K1449" s="2">
        <v>120</v>
      </c>
      <c r="L1449" s="2">
        <v>0.7</v>
      </c>
      <c r="M1449" s="1">
        <v>6.54</v>
      </c>
      <c r="N1449" s="1">
        <v>1.4999999999999999E-4</v>
      </c>
      <c r="O1449" s="1">
        <v>0.30399999999999999</v>
      </c>
      <c r="P1449" s="1">
        <v>2.2099999999999998E-5</v>
      </c>
      <c r="Q1449" s="1">
        <v>0.92666665614656496</v>
      </c>
      <c r="R1449" s="1">
        <v>6.3244441100320903E-2</v>
      </c>
    </row>
    <row r="1450" spans="1:18" x14ac:dyDescent="0.25">
      <c r="A1450" s="2">
        <v>2018</v>
      </c>
      <c r="B1450" s="2">
        <v>2773</v>
      </c>
      <c r="C1450" s="3" t="s">
        <v>10</v>
      </c>
      <c r="D1450" s="4">
        <v>43312</v>
      </c>
      <c r="E1450" s="2">
        <v>7581</v>
      </c>
      <c r="F1450" s="3" t="s">
        <v>2</v>
      </c>
      <c r="G1450" s="3" t="s">
        <v>1</v>
      </c>
      <c r="H1450" s="3" t="s">
        <v>0</v>
      </c>
      <c r="I1450" s="2">
        <v>2018</v>
      </c>
      <c r="J1450" s="2">
        <v>1200</v>
      </c>
      <c r="K1450" s="2">
        <v>115</v>
      </c>
      <c r="L1450" s="2">
        <v>0.7</v>
      </c>
      <c r="M1450" s="1">
        <v>0.26</v>
      </c>
      <c r="N1450" s="1">
        <v>3.9999999999999998E-6</v>
      </c>
      <c r="O1450" s="1">
        <v>8.9999999999999993E-3</v>
      </c>
      <c r="P1450" s="1">
        <v>3.9999999999999998E-7</v>
      </c>
      <c r="Q1450" s="1">
        <v>3.0240739203805302E-2</v>
      </c>
      <c r="R1450" s="1">
        <v>1.21388882994879E-3</v>
      </c>
    </row>
    <row r="1451" spans="1:18" x14ac:dyDescent="0.25">
      <c r="A1451" s="2">
        <v>2018</v>
      </c>
      <c r="B1451" s="2">
        <v>2774</v>
      </c>
      <c r="C1451" s="3" t="s">
        <v>10</v>
      </c>
      <c r="D1451" s="4">
        <v>43313</v>
      </c>
      <c r="E1451" s="2">
        <v>7576</v>
      </c>
      <c r="F1451" s="3" t="s">
        <v>5</v>
      </c>
      <c r="G1451" s="3" t="s">
        <v>1</v>
      </c>
      <c r="H1451" s="3" t="s">
        <v>8</v>
      </c>
      <c r="I1451" s="2">
        <v>2000</v>
      </c>
      <c r="J1451" s="2">
        <v>1200</v>
      </c>
      <c r="K1451" s="2">
        <v>110</v>
      </c>
      <c r="L1451" s="2">
        <v>0.7</v>
      </c>
      <c r="M1451" s="1">
        <v>6.54</v>
      </c>
      <c r="N1451" s="1">
        <v>1.4999999999999999E-4</v>
      </c>
      <c r="O1451" s="1">
        <v>0.30399999999999999</v>
      </c>
      <c r="P1451" s="1">
        <v>2.2099999999999998E-5</v>
      </c>
      <c r="Q1451" s="1">
        <v>0.84944443480101794</v>
      </c>
      <c r="R1451" s="1">
        <v>5.7974071008627497E-2</v>
      </c>
    </row>
    <row r="1452" spans="1:18" x14ac:dyDescent="0.25">
      <c r="A1452" s="2">
        <v>2018</v>
      </c>
      <c r="B1452" s="2">
        <v>2774</v>
      </c>
      <c r="C1452" s="3" t="s">
        <v>10</v>
      </c>
      <c r="D1452" s="4">
        <v>43313</v>
      </c>
      <c r="E1452" s="2">
        <v>7579</v>
      </c>
      <c r="F1452" s="3" t="s">
        <v>2</v>
      </c>
      <c r="G1452" s="3" t="s">
        <v>1</v>
      </c>
      <c r="H1452" s="3" t="s">
        <v>0</v>
      </c>
      <c r="I1452" s="2">
        <v>2018</v>
      </c>
      <c r="J1452" s="2">
        <v>1200</v>
      </c>
      <c r="K1452" s="2">
        <v>115</v>
      </c>
      <c r="L1452" s="2">
        <v>0.7</v>
      </c>
      <c r="M1452" s="1">
        <v>0.26</v>
      </c>
      <c r="N1452" s="1">
        <v>3.9999999999999998E-6</v>
      </c>
      <c r="O1452" s="1">
        <v>8.9999999999999993E-3</v>
      </c>
      <c r="P1452" s="1">
        <v>3.9999999999999998E-7</v>
      </c>
      <c r="Q1452" s="1">
        <v>3.0240739203805302E-2</v>
      </c>
      <c r="R1452" s="1">
        <v>1.21388882994879E-3</v>
      </c>
    </row>
    <row r="1453" spans="1:18" x14ac:dyDescent="0.25">
      <c r="A1453" s="2">
        <v>2018</v>
      </c>
      <c r="B1453" s="2">
        <v>2775</v>
      </c>
      <c r="C1453" s="3" t="s">
        <v>10</v>
      </c>
      <c r="D1453" s="4">
        <v>43298</v>
      </c>
      <c r="E1453" s="2">
        <v>7574</v>
      </c>
      <c r="F1453" s="3" t="s">
        <v>5</v>
      </c>
      <c r="G1453" s="3" t="s">
        <v>20</v>
      </c>
      <c r="H1453" s="3" t="s">
        <v>8</v>
      </c>
      <c r="I1453" s="2">
        <v>2002</v>
      </c>
      <c r="J1453" s="2">
        <v>500</v>
      </c>
      <c r="K1453" s="2">
        <v>140</v>
      </c>
      <c r="L1453" s="2">
        <v>0.51</v>
      </c>
      <c r="M1453" s="1">
        <v>6.54</v>
      </c>
      <c r="N1453" s="1">
        <v>1.4999999999999999E-4</v>
      </c>
      <c r="O1453" s="1">
        <v>0.30399999999999999</v>
      </c>
      <c r="P1453" s="1">
        <v>2.2099999999999998E-5</v>
      </c>
      <c r="Q1453" s="1">
        <v>0.31934027324897402</v>
      </c>
      <c r="R1453" s="1">
        <v>2.1094559040085899E-2</v>
      </c>
    </row>
    <row r="1454" spans="1:18" x14ac:dyDescent="0.25">
      <c r="A1454" s="2">
        <v>2018</v>
      </c>
      <c r="B1454" s="2">
        <v>2775</v>
      </c>
      <c r="C1454" s="3" t="s">
        <v>10</v>
      </c>
      <c r="D1454" s="4">
        <v>43298</v>
      </c>
      <c r="E1454" s="2">
        <v>7575</v>
      </c>
      <c r="F1454" s="3" t="s">
        <v>2</v>
      </c>
      <c r="G1454" s="3" t="s">
        <v>20</v>
      </c>
      <c r="H1454" s="3" t="s">
        <v>0</v>
      </c>
      <c r="I1454" s="2">
        <v>2017</v>
      </c>
      <c r="J1454" s="2">
        <v>500</v>
      </c>
      <c r="K1454" s="2">
        <v>174</v>
      </c>
      <c r="L1454" s="2">
        <v>0.51</v>
      </c>
      <c r="M1454" s="1">
        <v>0.26</v>
      </c>
      <c r="N1454" s="1">
        <v>3.9999999999999998E-6</v>
      </c>
      <c r="O1454" s="1">
        <v>8.9999999999999993E-3</v>
      </c>
      <c r="P1454" s="1">
        <v>3.9999999999999998E-7</v>
      </c>
      <c r="Q1454" s="1">
        <v>1.32053564282588E-2</v>
      </c>
      <c r="R1454" s="1">
        <v>4.8908727406444901E-4</v>
      </c>
    </row>
    <row r="1455" spans="1:18" x14ac:dyDescent="0.25">
      <c r="A1455" s="2">
        <v>2018</v>
      </c>
      <c r="B1455" s="2">
        <v>2776</v>
      </c>
      <c r="C1455" s="3" t="s">
        <v>10</v>
      </c>
      <c r="D1455" s="4">
        <v>43291</v>
      </c>
      <c r="E1455" s="2">
        <v>7572</v>
      </c>
      <c r="F1455" s="3" t="s">
        <v>5</v>
      </c>
      <c r="G1455" s="3" t="s">
        <v>18</v>
      </c>
      <c r="H1455" s="3" t="s">
        <v>4</v>
      </c>
      <c r="I1455" s="2">
        <v>1969</v>
      </c>
      <c r="J1455" s="2">
        <v>300</v>
      </c>
      <c r="K1455" s="2">
        <v>70</v>
      </c>
      <c r="L1455" s="2">
        <v>0.2</v>
      </c>
      <c r="M1455" s="1">
        <v>12.09</v>
      </c>
      <c r="N1455" s="1">
        <v>2.7999999999999998E-4</v>
      </c>
      <c r="O1455" s="1">
        <v>0.60499999999999998</v>
      </c>
      <c r="P1455" s="1">
        <v>4.3999999999999999E-5</v>
      </c>
      <c r="Q1455" s="1">
        <v>7.1527779965523494E-2</v>
      </c>
      <c r="R1455" s="1">
        <v>5.24537055592777E-3</v>
      </c>
    </row>
    <row r="1456" spans="1:18" x14ac:dyDescent="0.25">
      <c r="A1456" s="2">
        <v>2018</v>
      </c>
      <c r="B1456" s="2">
        <v>2776</v>
      </c>
      <c r="C1456" s="3" t="s">
        <v>10</v>
      </c>
      <c r="D1456" s="4">
        <v>43291</v>
      </c>
      <c r="E1456" s="2">
        <v>7573</v>
      </c>
      <c r="F1456" s="3" t="s">
        <v>2</v>
      </c>
      <c r="G1456" s="3" t="s">
        <v>18</v>
      </c>
      <c r="H1456" s="3" t="s">
        <v>0</v>
      </c>
      <c r="I1456" s="2">
        <v>2015</v>
      </c>
      <c r="J1456" s="2">
        <v>300</v>
      </c>
      <c r="K1456" s="2">
        <v>74</v>
      </c>
      <c r="L1456" s="2">
        <v>0.2</v>
      </c>
      <c r="M1456" s="1">
        <v>2.74</v>
      </c>
      <c r="N1456" s="1">
        <v>3.6000000000000001E-5</v>
      </c>
      <c r="O1456" s="1">
        <v>8.9999999999999993E-3</v>
      </c>
      <c r="P1456" s="1">
        <v>8.9999999999999996E-7</v>
      </c>
      <c r="Q1456" s="1">
        <v>1.36743388841247E-2</v>
      </c>
      <c r="R1456" s="1">
        <v>5.0654760579821E-5</v>
      </c>
    </row>
    <row r="1457" spans="1:18" x14ac:dyDescent="0.25">
      <c r="A1457" s="2">
        <v>2018</v>
      </c>
      <c r="B1457" s="2">
        <v>2777</v>
      </c>
      <c r="C1457" s="3" t="s">
        <v>3</v>
      </c>
      <c r="D1457" s="4">
        <v>43304</v>
      </c>
      <c r="E1457" s="2">
        <v>7570</v>
      </c>
      <c r="F1457" s="3" t="s">
        <v>5</v>
      </c>
      <c r="G1457" s="3" t="s">
        <v>1</v>
      </c>
      <c r="H1457" s="3" t="s">
        <v>4</v>
      </c>
      <c r="I1457" s="2">
        <v>1964</v>
      </c>
      <c r="J1457" s="2">
        <v>730</v>
      </c>
      <c r="K1457" s="2">
        <v>45</v>
      </c>
      <c r="L1457" s="2">
        <v>0.7</v>
      </c>
      <c r="M1457" s="1">
        <v>6.51</v>
      </c>
      <c r="N1457" s="1">
        <v>9.7999999999999997E-5</v>
      </c>
      <c r="O1457" s="1">
        <v>0.54700000000000004</v>
      </c>
      <c r="P1457" s="1">
        <v>4.2400000000000001E-5</v>
      </c>
      <c r="Q1457" s="1">
        <v>0.194818751509443</v>
      </c>
      <c r="R1457" s="1">
        <v>2.6761596255296401E-2</v>
      </c>
    </row>
    <row r="1458" spans="1:18" x14ac:dyDescent="0.25">
      <c r="A1458" s="2">
        <v>2018</v>
      </c>
      <c r="B1458" s="2">
        <v>2777</v>
      </c>
      <c r="C1458" s="3" t="s">
        <v>3</v>
      </c>
      <c r="D1458" s="4">
        <v>43304</v>
      </c>
      <c r="E1458" s="2">
        <v>7571</v>
      </c>
      <c r="F1458" s="3" t="s">
        <v>2</v>
      </c>
      <c r="G1458" s="3" t="s">
        <v>1</v>
      </c>
      <c r="H1458" s="3" t="s">
        <v>0</v>
      </c>
      <c r="I1458" s="2">
        <v>2017</v>
      </c>
      <c r="J1458" s="2">
        <v>730</v>
      </c>
      <c r="K1458" s="2">
        <v>53</v>
      </c>
      <c r="L1458" s="2">
        <v>0.7</v>
      </c>
      <c r="M1458" s="1">
        <v>2.74</v>
      </c>
      <c r="N1458" s="1">
        <v>3.6000000000000001E-5</v>
      </c>
      <c r="O1458" s="1">
        <v>8.9999999999999993E-3</v>
      </c>
      <c r="P1458" s="1">
        <v>8.9999999999999996E-7</v>
      </c>
      <c r="Q1458" s="1">
        <v>8.5721037543880996E-2</v>
      </c>
      <c r="R1458" s="1">
        <v>3.66748937796356E-4</v>
      </c>
    </row>
    <row r="1459" spans="1:18" x14ac:dyDescent="0.25">
      <c r="A1459" s="2">
        <v>2018</v>
      </c>
      <c r="B1459" s="2">
        <v>2778</v>
      </c>
      <c r="C1459" s="3" t="s">
        <v>3</v>
      </c>
      <c r="D1459" s="4">
        <v>43272</v>
      </c>
      <c r="E1459" s="2">
        <v>7568</v>
      </c>
      <c r="F1459" s="3" t="s">
        <v>5</v>
      </c>
      <c r="G1459" s="3" t="s">
        <v>1</v>
      </c>
      <c r="H1459" s="3" t="s">
        <v>6</v>
      </c>
      <c r="I1459" s="2">
        <v>2005</v>
      </c>
      <c r="J1459" s="2">
        <v>500</v>
      </c>
      <c r="K1459" s="2">
        <v>52</v>
      </c>
      <c r="L1459" s="2">
        <v>0.7</v>
      </c>
      <c r="M1459" s="1">
        <v>4.75</v>
      </c>
      <c r="N1459" s="1">
        <v>7.1000000000000005E-5</v>
      </c>
      <c r="O1459" s="1">
        <v>0.192</v>
      </c>
      <c r="P1459" s="1">
        <v>1.4100000000000001E-5</v>
      </c>
      <c r="Q1459" s="1">
        <v>0.108112652878537</v>
      </c>
      <c r="R1459" s="1">
        <v>6.3976851176560197E-3</v>
      </c>
    </row>
    <row r="1460" spans="1:18" x14ac:dyDescent="0.25">
      <c r="A1460" s="2">
        <v>2018</v>
      </c>
      <c r="B1460" s="2">
        <v>2778</v>
      </c>
      <c r="C1460" s="3" t="s">
        <v>3</v>
      </c>
      <c r="D1460" s="4">
        <v>43272</v>
      </c>
      <c r="E1460" s="2">
        <v>7569</v>
      </c>
      <c r="F1460" s="3" t="s">
        <v>2</v>
      </c>
      <c r="G1460" s="3" t="s">
        <v>1</v>
      </c>
      <c r="H1460" s="3" t="s">
        <v>0</v>
      </c>
      <c r="I1460" s="2">
        <v>2017</v>
      </c>
      <c r="J1460" s="2">
        <v>500</v>
      </c>
      <c r="K1460" s="2">
        <v>60</v>
      </c>
      <c r="L1460" s="2">
        <v>0.7</v>
      </c>
      <c r="M1460" s="1">
        <v>2.74</v>
      </c>
      <c r="N1460" s="1">
        <v>3.6000000000000001E-5</v>
      </c>
      <c r="O1460" s="1">
        <v>8.9999999999999993E-3</v>
      </c>
      <c r="P1460" s="1">
        <v>8.9999999999999996E-7</v>
      </c>
      <c r="Q1460" s="1">
        <v>6.5509258438090398E-2</v>
      </c>
      <c r="R1460" s="1">
        <v>2.6041665181618801E-4</v>
      </c>
    </row>
    <row r="1461" spans="1:18" x14ac:dyDescent="0.25">
      <c r="A1461" s="2">
        <v>2018</v>
      </c>
      <c r="B1461" s="2">
        <v>2779</v>
      </c>
      <c r="C1461" s="3" t="s">
        <v>10</v>
      </c>
      <c r="D1461" s="4">
        <v>43291</v>
      </c>
      <c r="E1461" s="2">
        <v>7544</v>
      </c>
      <c r="F1461" s="3" t="s">
        <v>5</v>
      </c>
      <c r="G1461" s="3" t="s">
        <v>1</v>
      </c>
      <c r="H1461" s="3" t="s">
        <v>4</v>
      </c>
      <c r="I1461" s="2">
        <v>1980</v>
      </c>
      <c r="J1461" s="2">
        <v>800</v>
      </c>
      <c r="K1461" s="2">
        <v>81</v>
      </c>
      <c r="L1461" s="2">
        <v>0.7</v>
      </c>
      <c r="M1461" s="1">
        <v>12.09</v>
      </c>
      <c r="N1461" s="1">
        <v>2.7999999999999998E-4</v>
      </c>
      <c r="O1461" s="1">
        <v>0.60499999999999998</v>
      </c>
      <c r="P1461" s="1">
        <v>4.3999999999999999E-5</v>
      </c>
      <c r="Q1461" s="1">
        <v>0.77249999896091004</v>
      </c>
      <c r="R1461" s="1">
        <v>5.6650000195125401E-2</v>
      </c>
    </row>
    <row r="1462" spans="1:18" x14ac:dyDescent="0.25">
      <c r="A1462" s="2">
        <v>2018</v>
      </c>
      <c r="B1462" s="2">
        <v>2779</v>
      </c>
      <c r="C1462" s="3" t="s">
        <v>10</v>
      </c>
      <c r="D1462" s="4">
        <v>43291</v>
      </c>
      <c r="E1462" s="2">
        <v>7545</v>
      </c>
      <c r="F1462" s="3" t="s">
        <v>2</v>
      </c>
      <c r="G1462" s="3" t="s">
        <v>1</v>
      </c>
      <c r="H1462" s="3" t="s">
        <v>0</v>
      </c>
      <c r="I1462" s="2">
        <v>2018</v>
      </c>
      <c r="J1462" s="2">
        <v>800</v>
      </c>
      <c r="K1462" s="2">
        <v>100</v>
      </c>
      <c r="L1462" s="2">
        <v>0.7</v>
      </c>
      <c r="M1462" s="1">
        <v>0.26</v>
      </c>
      <c r="N1462" s="1">
        <v>3.9999999999999998E-6</v>
      </c>
      <c r="O1462" s="1">
        <v>8.9999999999999993E-3</v>
      </c>
      <c r="P1462" s="1">
        <v>3.9999999999999998E-7</v>
      </c>
      <c r="Q1462" s="1">
        <v>1.7037036155716601E-2</v>
      </c>
      <c r="R1462" s="1">
        <v>6.5432095375004E-4</v>
      </c>
    </row>
    <row r="1463" spans="1:18" x14ac:dyDescent="0.25">
      <c r="A1463" s="2">
        <v>2018</v>
      </c>
      <c r="B1463" s="2">
        <v>2780</v>
      </c>
      <c r="C1463" s="3" t="s">
        <v>10</v>
      </c>
      <c r="D1463" s="4">
        <v>43290</v>
      </c>
      <c r="E1463" s="2">
        <v>7556</v>
      </c>
      <c r="F1463" s="3" t="s">
        <v>5</v>
      </c>
      <c r="G1463" s="3" t="s">
        <v>1</v>
      </c>
      <c r="H1463" s="3" t="s">
        <v>4</v>
      </c>
      <c r="I1463" s="2">
        <v>1987</v>
      </c>
      <c r="J1463" s="2">
        <v>250</v>
      </c>
      <c r="K1463" s="2">
        <v>115</v>
      </c>
      <c r="L1463" s="2">
        <v>0.7</v>
      </c>
      <c r="M1463" s="1">
        <v>12.09</v>
      </c>
      <c r="N1463" s="1">
        <v>2.7999999999999998E-4</v>
      </c>
      <c r="O1463" s="1">
        <v>0.60499999999999998</v>
      </c>
      <c r="P1463" s="1">
        <v>4.3999999999999999E-5</v>
      </c>
      <c r="Q1463" s="1">
        <v>0.32410300861788</v>
      </c>
      <c r="R1463" s="1">
        <v>2.22058257308527E-2</v>
      </c>
    </row>
    <row r="1464" spans="1:18" x14ac:dyDescent="0.25">
      <c r="A1464" s="2">
        <v>2018</v>
      </c>
      <c r="B1464" s="2">
        <v>2780</v>
      </c>
      <c r="C1464" s="3" t="s">
        <v>10</v>
      </c>
      <c r="D1464" s="4">
        <v>43290</v>
      </c>
      <c r="E1464" s="2">
        <v>7557</v>
      </c>
      <c r="F1464" s="3" t="s">
        <v>2</v>
      </c>
      <c r="G1464" s="3" t="s">
        <v>1</v>
      </c>
      <c r="H1464" s="3" t="s">
        <v>0</v>
      </c>
      <c r="I1464" s="2">
        <v>2017</v>
      </c>
      <c r="J1464" s="2">
        <v>250</v>
      </c>
      <c r="K1464" s="2">
        <v>115</v>
      </c>
      <c r="L1464" s="2">
        <v>0.7</v>
      </c>
      <c r="M1464" s="1">
        <v>0.26</v>
      </c>
      <c r="N1464" s="1">
        <v>3.9999999999999998E-6</v>
      </c>
      <c r="O1464" s="1">
        <v>8.9999999999999993E-3</v>
      </c>
      <c r="P1464" s="1">
        <v>3.9999999999999998E-7</v>
      </c>
      <c r="Q1464" s="1">
        <v>5.8786648115039903E-3</v>
      </c>
      <c r="R1464" s="1">
        <v>2.1074458671148101E-4</v>
      </c>
    </row>
    <row r="1465" spans="1:18" x14ac:dyDescent="0.25">
      <c r="A1465" s="2">
        <v>2018</v>
      </c>
      <c r="B1465" s="2">
        <v>2781</v>
      </c>
      <c r="C1465" s="3" t="s">
        <v>10</v>
      </c>
      <c r="D1465" s="4">
        <v>43290</v>
      </c>
      <c r="E1465" s="2">
        <v>7554</v>
      </c>
      <c r="F1465" s="3" t="s">
        <v>5</v>
      </c>
      <c r="G1465" s="3" t="s">
        <v>1</v>
      </c>
      <c r="H1465" s="3" t="s">
        <v>4</v>
      </c>
      <c r="I1465" s="2">
        <v>1989</v>
      </c>
      <c r="J1465" s="2">
        <v>400</v>
      </c>
      <c r="K1465" s="2">
        <v>139</v>
      </c>
      <c r="L1465" s="2">
        <v>0.7</v>
      </c>
      <c r="M1465" s="1">
        <v>7.6</v>
      </c>
      <c r="N1465" s="1">
        <v>1.8000000000000001E-4</v>
      </c>
      <c r="O1465" s="1">
        <v>0.27400000000000002</v>
      </c>
      <c r="P1465" s="1">
        <v>1.9899999999999999E-5</v>
      </c>
      <c r="Q1465" s="1">
        <v>0.418716039565458</v>
      </c>
      <c r="R1465" s="1">
        <v>2.19997525255884E-2</v>
      </c>
    </row>
    <row r="1466" spans="1:18" x14ac:dyDescent="0.25">
      <c r="A1466" s="2">
        <v>2018</v>
      </c>
      <c r="B1466" s="2">
        <v>2781</v>
      </c>
      <c r="C1466" s="3" t="s">
        <v>10</v>
      </c>
      <c r="D1466" s="4">
        <v>43290</v>
      </c>
      <c r="E1466" s="2">
        <v>7555</v>
      </c>
      <c r="F1466" s="3" t="s">
        <v>2</v>
      </c>
      <c r="G1466" s="3" t="s">
        <v>1</v>
      </c>
      <c r="H1466" s="3" t="s">
        <v>0</v>
      </c>
      <c r="I1466" s="2">
        <v>2018</v>
      </c>
      <c r="J1466" s="2">
        <v>400</v>
      </c>
      <c r="K1466" s="2">
        <v>115</v>
      </c>
      <c r="L1466" s="2">
        <v>0.7</v>
      </c>
      <c r="M1466" s="1">
        <v>0.26</v>
      </c>
      <c r="N1466" s="1">
        <v>3.9999999999999998E-6</v>
      </c>
      <c r="O1466" s="1">
        <v>8.9999999999999993E-3</v>
      </c>
      <c r="P1466" s="1">
        <v>3.9999999999999998E-7</v>
      </c>
      <c r="Q1466" s="1">
        <v>9.5123451778056506E-3</v>
      </c>
      <c r="R1466" s="1">
        <v>3.4783948682961499E-4</v>
      </c>
    </row>
    <row r="1467" spans="1:18" x14ac:dyDescent="0.25">
      <c r="A1467" s="2">
        <v>2018</v>
      </c>
      <c r="B1467" s="2">
        <v>2782</v>
      </c>
      <c r="C1467" s="3" t="s">
        <v>10</v>
      </c>
      <c r="D1467" s="4">
        <v>43301</v>
      </c>
      <c r="E1467" s="2">
        <v>7552</v>
      </c>
      <c r="F1467" s="3" t="s">
        <v>5</v>
      </c>
      <c r="G1467" s="3" t="s">
        <v>1</v>
      </c>
      <c r="H1467" s="3" t="s">
        <v>4</v>
      </c>
      <c r="I1467" s="2">
        <v>1972</v>
      </c>
      <c r="J1467" s="2">
        <v>300</v>
      </c>
      <c r="K1467" s="2">
        <v>42</v>
      </c>
      <c r="L1467" s="2">
        <v>0.7</v>
      </c>
      <c r="M1467" s="1">
        <v>6.51</v>
      </c>
      <c r="N1467" s="1">
        <v>9.7999999999999997E-5</v>
      </c>
      <c r="O1467" s="1">
        <v>0.54700000000000004</v>
      </c>
      <c r="P1467" s="1">
        <v>4.2400000000000001E-5</v>
      </c>
      <c r="Q1467" s="1">
        <v>7.4725000578964404E-2</v>
      </c>
      <c r="R1467" s="1">
        <v>1.02647218513466E-2</v>
      </c>
    </row>
    <row r="1468" spans="1:18" x14ac:dyDescent="0.25">
      <c r="A1468" s="2">
        <v>2018</v>
      </c>
      <c r="B1468" s="2">
        <v>2782</v>
      </c>
      <c r="C1468" s="3" t="s">
        <v>10</v>
      </c>
      <c r="D1468" s="4">
        <v>43301</v>
      </c>
      <c r="E1468" s="2">
        <v>7553</v>
      </c>
      <c r="F1468" s="3" t="s">
        <v>2</v>
      </c>
      <c r="G1468" s="3" t="s">
        <v>1</v>
      </c>
      <c r="H1468" s="3" t="s">
        <v>0</v>
      </c>
      <c r="I1468" s="2">
        <v>2013</v>
      </c>
      <c r="J1468" s="2">
        <v>300</v>
      </c>
      <c r="K1468" s="2">
        <v>48</v>
      </c>
      <c r="L1468" s="2">
        <v>0.7</v>
      </c>
      <c r="M1468" s="1">
        <v>2.75</v>
      </c>
      <c r="N1468" s="1">
        <v>5.7000000000000003E-5</v>
      </c>
      <c r="O1468" s="1">
        <v>8.9999999999999993E-3</v>
      </c>
      <c r="P1468" s="1">
        <v>9.9999999999999995E-7</v>
      </c>
      <c r="Q1468" s="1">
        <v>3.1505555037463197E-2</v>
      </c>
      <c r="R1468" s="1">
        <v>1.16666660332986E-4</v>
      </c>
    </row>
    <row r="1469" spans="1:18" x14ac:dyDescent="0.25">
      <c r="A1469" s="2">
        <v>2018</v>
      </c>
      <c r="B1469" s="2">
        <v>2783</v>
      </c>
      <c r="C1469" s="3" t="s">
        <v>10</v>
      </c>
      <c r="D1469" s="4">
        <v>43291</v>
      </c>
      <c r="E1469" s="2">
        <v>7550</v>
      </c>
      <c r="F1469" s="3" t="s">
        <v>5</v>
      </c>
      <c r="G1469" s="3" t="s">
        <v>1</v>
      </c>
      <c r="H1469" s="3" t="s">
        <v>4</v>
      </c>
      <c r="I1469" s="2">
        <v>1987</v>
      </c>
      <c r="J1469" s="2">
        <v>700</v>
      </c>
      <c r="K1469" s="2">
        <v>67</v>
      </c>
      <c r="L1469" s="2">
        <v>0.7</v>
      </c>
      <c r="M1469" s="1">
        <v>12.09</v>
      </c>
      <c r="N1469" s="1">
        <v>2.7999999999999998E-4</v>
      </c>
      <c r="O1469" s="1">
        <v>0.60499999999999998</v>
      </c>
      <c r="P1469" s="1">
        <v>4.3999999999999999E-5</v>
      </c>
      <c r="Q1469" s="1">
        <v>0.55910879554423898</v>
      </c>
      <c r="R1469" s="1">
        <v>4.1001311869620097E-2</v>
      </c>
    </row>
    <row r="1470" spans="1:18" x14ac:dyDescent="0.25">
      <c r="A1470" s="2">
        <v>2018</v>
      </c>
      <c r="B1470" s="2">
        <v>2783</v>
      </c>
      <c r="C1470" s="3" t="s">
        <v>10</v>
      </c>
      <c r="D1470" s="4">
        <v>43291</v>
      </c>
      <c r="E1470" s="2">
        <v>7551</v>
      </c>
      <c r="F1470" s="3" t="s">
        <v>2</v>
      </c>
      <c r="G1470" s="3" t="s">
        <v>1</v>
      </c>
      <c r="H1470" s="3" t="s">
        <v>0</v>
      </c>
      <c r="I1470" s="2">
        <v>2017</v>
      </c>
      <c r="J1470" s="2">
        <v>700</v>
      </c>
      <c r="K1470" s="2">
        <v>80</v>
      </c>
      <c r="L1470" s="2">
        <v>0.7</v>
      </c>
      <c r="M1470" s="1">
        <v>0.26</v>
      </c>
      <c r="N1470" s="1">
        <v>3.4999999999999999E-6</v>
      </c>
      <c r="O1470" s="1">
        <v>8.9999999999999993E-3</v>
      </c>
      <c r="P1470" s="1">
        <v>8.9999999999999996E-7</v>
      </c>
      <c r="Q1470" s="1">
        <v>1.1763888283729901E-2</v>
      </c>
      <c r="R1470" s="1">
        <v>5.2499997053616896E-4</v>
      </c>
    </row>
    <row r="1471" spans="1:18" x14ac:dyDescent="0.25">
      <c r="A1471" s="2">
        <v>2018</v>
      </c>
      <c r="B1471" s="2">
        <v>2784</v>
      </c>
      <c r="C1471" s="3" t="s">
        <v>10</v>
      </c>
      <c r="D1471" s="4">
        <v>43297</v>
      </c>
      <c r="E1471" s="2">
        <v>7548</v>
      </c>
      <c r="F1471" s="3" t="s">
        <v>5</v>
      </c>
      <c r="G1471" s="3" t="s">
        <v>1</v>
      </c>
      <c r="H1471" s="3" t="s">
        <v>4</v>
      </c>
      <c r="I1471" s="2">
        <v>1981</v>
      </c>
      <c r="J1471" s="2">
        <v>300</v>
      </c>
      <c r="K1471" s="2">
        <v>73</v>
      </c>
      <c r="L1471" s="2">
        <v>0.7</v>
      </c>
      <c r="M1471" s="1">
        <v>12.09</v>
      </c>
      <c r="N1471" s="1">
        <v>2.7999999999999998E-4</v>
      </c>
      <c r="O1471" s="1">
        <v>0.60499999999999998</v>
      </c>
      <c r="P1471" s="1">
        <v>4.3999999999999999E-5</v>
      </c>
      <c r="Q1471" s="1">
        <v>0.26107638853771498</v>
      </c>
      <c r="R1471" s="1">
        <v>1.9145601917797E-2</v>
      </c>
    </row>
    <row r="1472" spans="1:18" x14ac:dyDescent="0.25">
      <c r="A1472" s="2">
        <v>2018</v>
      </c>
      <c r="B1472" s="2">
        <v>2784</v>
      </c>
      <c r="C1472" s="3" t="s">
        <v>10</v>
      </c>
      <c r="D1472" s="4">
        <v>43297</v>
      </c>
      <c r="E1472" s="2">
        <v>7549</v>
      </c>
      <c r="F1472" s="3" t="s">
        <v>2</v>
      </c>
      <c r="G1472" s="3" t="s">
        <v>1</v>
      </c>
      <c r="H1472" s="3" t="s">
        <v>0</v>
      </c>
      <c r="I1472" s="2">
        <v>2016</v>
      </c>
      <c r="J1472" s="2">
        <v>300</v>
      </c>
      <c r="K1472" s="2">
        <v>86</v>
      </c>
      <c r="L1472" s="2">
        <v>0.7</v>
      </c>
      <c r="M1472" s="1">
        <v>0.26</v>
      </c>
      <c r="N1472" s="1">
        <v>3.4999999999999999E-6</v>
      </c>
      <c r="O1472" s="1">
        <v>8.9999999999999993E-3</v>
      </c>
      <c r="P1472" s="1">
        <v>8.9999999999999996E-7</v>
      </c>
      <c r="Q1472" s="1">
        <v>5.2804395364711701E-3</v>
      </c>
      <c r="R1472" s="1">
        <v>2.0604165469825201E-4</v>
      </c>
    </row>
    <row r="1473" spans="1:18" x14ac:dyDescent="0.25">
      <c r="A1473" s="2">
        <v>2018</v>
      </c>
      <c r="B1473" s="2">
        <v>2785</v>
      </c>
      <c r="C1473" s="3" t="s">
        <v>10</v>
      </c>
      <c r="D1473" s="4">
        <v>43298</v>
      </c>
      <c r="E1473" s="2">
        <v>7546</v>
      </c>
      <c r="F1473" s="3" t="s">
        <v>5</v>
      </c>
      <c r="G1473" s="3" t="s">
        <v>1</v>
      </c>
      <c r="H1473" s="3" t="s">
        <v>4</v>
      </c>
      <c r="I1473" s="2">
        <v>1978</v>
      </c>
      <c r="J1473" s="2">
        <v>200</v>
      </c>
      <c r="K1473" s="2">
        <v>48</v>
      </c>
      <c r="L1473" s="2">
        <v>0.7</v>
      </c>
      <c r="M1473" s="1">
        <v>6.51</v>
      </c>
      <c r="N1473" s="1">
        <v>9.7999999999999997E-5</v>
      </c>
      <c r="O1473" s="1">
        <v>0.54700000000000004</v>
      </c>
      <c r="P1473" s="1">
        <v>4.2400000000000001E-5</v>
      </c>
      <c r="Q1473" s="1">
        <v>5.4755556104942697E-2</v>
      </c>
      <c r="R1473" s="1">
        <v>6.8785182725613001E-3</v>
      </c>
    </row>
    <row r="1474" spans="1:18" x14ac:dyDescent="0.25">
      <c r="A1474" s="2">
        <v>2018</v>
      </c>
      <c r="B1474" s="2">
        <v>2785</v>
      </c>
      <c r="C1474" s="3" t="s">
        <v>10</v>
      </c>
      <c r="D1474" s="4">
        <v>43298</v>
      </c>
      <c r="E1474" s="2">
        <v>7547</v>
      </c>
      <c r="F1474" s="3" t="s">
        <v>2</v>
      </c>
      <c r="G1474" s="3" t="s">
        <v>1</v>
      </c>
      <c r="H1474" s="3" t="s">
        <v>0</v>
      </c>
      <c r="I1474" s="2">
        <v>2017</v>
      </c>
      <c r="J1474" s="2">
        <v>200</v>
      </c>
      <c r="K1474" s="2">
        <v>58</v>
      </c>
      <c r="L1474" s="2">
        <v>0.7</v>
      </c>
      <c r="M1474" s="1">
        <v>2.74</v>
      </c>
      <c r="N1474" s="1">
        <v>3.6000000000000001E-5</v>
      </c>
      <c r="O1474" s="1">
        <v>8.9999999999999993E-3</v>
      </c>
      <c r="P1474" s="1">
        <v>8.9999999999999996E-7</v>
      </c>
      <c r="Q1474" s="1">
        <v>2.4846913253863501E-2</v>
      </c>
      <c r="R1474" s="1">
        <v>8.8611105910481796E-5</v>
      </c>
    </row>
    <row r="1475" spans="1:18" x14ac:dyDescent="0.25">
      <c r="A1475" s="2">
        <v>2016</v>
      </c>
      <c r="B1475" s="2">
        <v>2786</v>
      </c>
      <c r="C1475" s="3" t="s">
        <v>10</v>
      </c>
      <c r="D1475" s="4">
        <v>43290</v>
      </c>
      <c r="E1475" s="2">
        <v>7558</v>
      </c>
      <c r="F1475" s="3" t="s">
        <v>5</v>
      </c>
      <c r="G1475" s="3" t="s">
        <v>1</v>
      </c>
      <c r="H1475" s="3" t="s">
        <v>4</v>
      </c>
      <c r="I1475" s="2">
        <v>1972</v>
      </c>
      <c r="J1475" s="2">
        <v>600</v>
      </c>
      <c r="K1475" s="2">
        <v>84</v>
      </c>
      <c r="L1475" s="2">
        <v>0.7</v>
      </c>
      <c r="M1475" s="1">
        <v>12.09</v>
      </c>
      <c r="N1475" s="1">
        <v>2.7999999999999998E-4</v>
      </c>
      <c r="O1475" s="1">
        <v>0.60499999999999998</v>
      </c>
      <c r="P1475" s="1">
        <v>4.3999999999999999E-5</v>
      </c>
      <c r="Q1475" s="1">
        <v>0.60083333252515203</v>
      </c>
      <c r="R1475" s="1">
        <v>4.4061111262875298E-2</v>
      </c>
    </row>
    <row r="1476" spans="1:18" x14ac:dyDescent="0.25">
      <c r="A1476" s="2">
        <v>2016</v>
      </c>
      <c r="B1476" s="2">
        <v>2786</v>
      </c>
      <c r="C1476" s="3" t="s">
        <v>10</v>
      </c>
      <c r="D1476" s="4">
        <v>43290</v>
      </c>
      <c r="E1476" s="2">
        <v>7559</v>
      </c>
      <c r="F1476" s="3" t="s">
        <v>2</v>
      </c>
      <c r="G1476" s="3" t="s">
        <v>1</v>
      </c>
      <c r="H1476" s="3" t="s">
        <v>0</v>
      </c>
      <c r="I1476" s="2">
        <v>2017</v>
      </c>
      <c r="J1476" s="2">
        <v>600</v>
      </c>
      <c r="K1476" s="2">
        <v>100</v>
      </c>
      <c r="L1476" s="2">
        <v>0.7</v>
      </c>
      <c r="M1476" s="1">
        <v>0.26</v>
      </c>
      <c r="N1476" s="1">
        <v>3.9999999999999998E-6</v>
      </c>
      <c r="O1476" s="1">
        <v>8.9999999999999993E-3</v>
      </c>
      <c r="P1476" s="1">
        <v>3.9999999999999998E-7</v>
      </c>
      <c r="Q1476" s="1">
        <v>1.25925919352235E-2</v>
      </c>
      <c r="R1476" s="1">
        <v>4.7222219689297101E-4</v>
      </c>
    </row>
    <row r="1477" spans="1:18" x14ac:dyDescent="0.25">
      <c r="A1477" s="2">
        <v>2018</v>
      </c>
      <c r="B1477" s="2">
        <v>2787</v>
      </c>
      <c r="C1477" s="3" t="s">
        <v>10</v>
      </c>
      <c r="D1477" s="4">
        <v>43297</v>
      </c>
      <c r="E1477" s="2">
        <v>7566</v>
      </c>
      <c r="F1477" s="3" t="s">
        <v>5</v>
      </c>
      <c r="G1477" s="3" t="s">
        <v>1</v>
      </c>
      <c r="H1477" s="3" t="s">
        <v>8</v>
      </c>
      <c r="I1477" s="2">
        <v>2000</v>
      </c>
      <c r="J1477" s="2">
        <v>150</v>
      </c>
      <c r="K1477" s="2">
        <v>97</v>
      </c>
      <c r="L1477" s="2">
        <v>0.7</v>
      </c>
      <c r="M1477" s="1">
        <v>6.54</v>
      </c>
      <c r="N1477" s="1">
        <v>1.4999999999999999E-4</v>
      </c>
      <c r="O1477" s="1">
        <v>0.55200000000000005</v>
      </c>
      <c r="P1477" s="1">
        <v>4.0200000000000001E-5</v>
      </c>
      <c r="Q1477" s="1">
        <v>7.9233505442790703E-2</v>
      </c>
      <c r="R1477" s="1">
        <v>7.7542740381001604E-3</v>
      </c>
    </row>
    <row r="1478" spans="1:18" x14ac:dyDescent="0.25">
      <c r="A1478" s="2">
        <v>2018</v>
      </c>
      <c r="B1478" s="2">
        <v>2787</v>
      </c>
      <c r="C1478" s="3" t="s">
        <v>10</v>
      </c>
      <c r="D1478" s="4">
        <v>43297</v>
      </c>
      <c r="E1478" s="2">
        <v>7567</v>
      </c>
      <c r="F1478" s="3" t="s">
        <v>2</v>
      </c>
      <c r="G1478" s="3" t="s">
        <v>1</v>
      </c>
      <c r="H1478" s="3" t="s">
        <v>0</v>
      </c>
      <c r="I1478" s="2">
        <v>2018</v>
      </c>
      <c r="J1478" s="2">
        <v>150</v>
      </c>
      <c r="K1478" s="2">
        <v>97</v>
      </c>
      <c r="L1478" s="2">
        <v>0.7</v>
      </c>
      <c r="M1478" s="1">
        <v>0.26</v>
      </c>
      <c r="N1478" s="1">
        <v>3.4999999999999999E-6</v>
      </c>
      <c r="O1478" s="1">
        <v>8.9999999999999993E-3</v>
      </c>
      <c r="P1478" s="1">
        <v>8.9999999999999996E-7</v>
      </c>
      <c r="Q1478" s="1">
        <v>2.9484518107173799E-3</v>
      </c>
      <c r="R1478" s="1">
        <v>1.08619785256677E-4</v>
      </c>
    </row>
    <row r="1479" spans="1:18" x14ac:dyDescent="0.25">
      <c r="A1479" s="2">
        <v>2017</v>
      </c>
      <c r="B1479" s="2">
        <v>2788</v>
      </c>
      <c r="C1479" s="3" t="s">
        <v>10</v>
      </c>
      <c r="D1479" s="4">
        <v>43291</v>
      </c>
      <c r="E1479" s="2">
        <v>7564</v>
      </c>
      <c r="F1479" s="3" t="s">
        <v>5</v>
      </c>
      <c r="G1479" s="3" t="s">
        <v>1</v>
      </c>
      <c r="H1479" s="3" t="s">
        <v>4</v>
      </c>
      <c r="I1479" s="2">
        <v>1984</v>
      </c>
      <c r="J1479" s="2">
        <v>200</v>
      </c>
      <c r="K1479" s="2">
        <v>75</v>
      </c>
      <c r="L1479" s="2">
        <v>0.7</v>
      </c>
      <c r="M1479" s="1">
        <v>12.09</v>
      </c>
      <c r="N1479" s="1">
        <v>2.7999999999999998E-4</v>
      </c>
      <c r="O1479" s="1">
        <v>0.60499999999999998</v>
      </c>
      <c r="P1479" s="1">
        <v>4.3999999999999999E-5</v>
      </c>
      <c r="Q1479" s="1">
        <v>0.164560184806638</v>
      </c>
      <c r="R1479" s="1">
        <v>1.08726852510116E-2</v>
      </c>
    </row>
    <row r="1480" spans="1:18" x14ac:dyDescent="0.25">
      <c r="A1480" s="2">
        <v>2017</v>
      </c>
      <c r="B1480" s="2">
        <v>2788</v>
      </c>
      <c r="C1480" s="3" t="s">
        <v>10</v>
      </c>
      <c r="D1480" s="4">
        <v>43291</v>
      </c>
      <c r="E1480" s="2">
        <v>7565</v>
      </c>
      <c r="F1480" s="3" t="s">
        <v>2</v>
      </c>
      <c r="G1480" s="3" t="s">
        <v>1</v>
      </c>
      <c r="H1480" s="3" t="s">
        <v>0</v>
      </c>
      <c r="I1480" s="2">
        <v>2017</v>
      </c>
      <c r="J1480" s="2">
        <v>200</v>
      </c>
      <c r="K1480" s="2">
        <v>90</v>
      </c>
      <c r="L1480" s="2">
        <v>0.7</v>
      </c>
      <c r="M1480" s="1">
        <v>0.26</v>
      </c>
      <c r="N1480" s="1">
        <v>3.4999999999999999E-6</v>
      </c>
      <c r="O1480" s="1">
        <v>8.9999999999999993E-3</v>
      </c>
      <c r="P1480" s="1">
        <v>8.9999999999999996E-7</v>
      </c>
      <c r="Q1480" s="1">
        <v>3.6597220281095202E-3</v>
      </c>
      <c r="R1480" s="1">
        <v>1.37499991930058E-4</v>
      </c>
    </row>
    <row r="1481" spans="1:18" x14ac:dyDescent="0.25">
      <c r="A1481" s="2">
        <v>2017</v>
      </c>
      <c r="B1481" s="2">
        <v>2789</v>
      </c>
      <c r="C1481" s="3" t="s">
        <v>10</v>
      </c>
      <c r="D1481" s="4">
        <v>43290</v>
      </c>
      <c r="E1481" s="2">
        <v>7562</v>
      </c>
      <c r="F1481" s="3" t="s">
        <v>5</v>
      </c>
      <c r="G1481" s="3" t="s">
        <v>1</v>
      </c>
      <c r="H1481" s="3" t="s">
        <v>4</v>
      </c>
      <c r="I1481" s="2">
        <v>1963</v>
      </c>
      <c r="J1481" s="2">
        <v>265</v>
      </c>
      <c r="K1481" s="2">
        <v>88</v>
      </c>
      <c r="L1481" s="2">
        <v>0.7</v>
      </c>
      <c r="M1481" s="1">
        <v>12.09</v>
      </c>
      <c r="N1481" s="1">
        <v>2.7999999999999998E-4</v>
      </c>
      <c r="O1481" s="1">
        <v>0.60499999999999998</v>
      </c>
      <c r="P1481" s="1">
        <v>4.3999999999999999E-5</v>
      </c>
      <c r="Q1481" s="1">
        <v>0.27800462925568498</v>
      </c>
      <c r="R1481" s="1">
        <v>2.0387006243060501E-2</v>
      </c>
    </row>
    <row r="1482" spans="1:18" x14ac:dyDescent="0.25">
      <c r="A1482" s="2">
        <v>2017</v>
      </c>
      <c r="B1482" s="2">
        <v>2789</v>
      </c>
      <c r="C1482" s="3" t="s">
        <v>10</v>
      </c>
      <c r="D1482" s="4">
        <v>43290</v>
      </c>
      <c r="E1482" s="2">
        <v>7563</v>
      </c>
      <c r="F1482" s="3" t="s">
        <v>2</v>
      </c>
      <c r="G1482" s="3" t="s">
        <v>1</v>
      </c>
      <c r="H1482" s="3" t="s">
        <v>0</v>
      </c>
      <c r="I1482" s="2">
        <v>2018</v>
      </c>
      <c r="J1482" s="2">
        <v>265</v>
      </c>
      <c r="K1482" s="2">
        <v>110</v>
      </c>
      <c r="L1482" s="2">
        <v>0.7</v>
      </c>
      <c r="M1482" s="1">
        <v>0.26</v>
      </c>
      <c r="N1482" s="1">
        <v>3.9999999999999998E-6</v>
      </c>
      <c r="O1482" s="1">
        <v>8.9999999999999993E-3</v>
      </c>
      <c r="P1482" s="1">
        <v>3.9999999999999998E-7</v>
      </c>
      <c r="Q1482" s="1">
        <v>5.9672026156737997E-3</v>
      </c>
      <c r="R1482" s="1">
        <v>2.1435145382411801E-4</v>
      </c>
    </row>
    <row r="1483" spans="1:18" x14ac:dyDescent="0.25">
      <c r="A1483" s="2">
        <v>2016</v>
      </c>
      <c r="B1483" s="2">
        <v>2790</v>
      </c>
      <c r="C1483" s="3" t="s">
        <v>10</v>
      </c>
      <c r="D1483" s="4">
        <v>43290</v>
      </c>
      <c r="E1483" s="2">
        <v>7560</v>
      </c>
      <c r="F1483" s="3" t="s">
        <v>5</v>
      </c>
      <c r="G1483" s="3" t="s">
        <v>1</v>
      </c>
      <c r="H1483" s="3" t="s">
        <v>4</v>
      </c>
      <c r="I1483" s="2">
        <v>1975</v>
      </c>
      <c r="J1483" s="2">
        <v>600</v>
      </c>
      <c r="K1483" s="2">
        <v>84</v>
      </c>
      <c r="L1483" s="2">
        <v>0.7</v>
      </c>
      <c r="M1483" s="1">
        <v>12.09</v>
      </c>
      <c r="N1483" s="1">
        <v>2.7999999999999998E-4</v>
      </c>
      <c r="O1483" s="1">
        <v>0.60499999999999998</v>
      </c>
      <c r="P1483" s="1">
        <v>4.3999999999999999E-5</v>
      </c>
      <c r="Q1483" s="1">
        <v>0.60083333252515203</v>
      </c>
      <c r="R1483" s="1">
        <v>4.4061111262875298E-2</v>
      </c>
    </row>
    <row r="1484" spans="1:18" x14ac:dyDescent="0.25">
      <c r="A1484" s="2">
        <v>2016</v>
      </c>
      <c r="B1484" s="2">
        <v>2790</v>
      </c>
      <c r="C1484" s="3" t="s">
        <v>10</v>
      </c>
      <c r="D1484" s="4">
        <v>43290</v>
      </c>
      <c r="E1484" s="2">
        <v>7561</v>
      </c>
      <c r="F1484" s="3" t="s">
        <v>2</v>
      </c>
      <c r="G1484" s="3" t="s">
        <v>1</v>
      </c>
      <c r="H1484" s="3" t="s">
        <v>0</v>
      </c>
      <c r="I1484" s="2">
        <v>2017</v>
      </c>
      <c r="J1484" s="2">
        <v>600</v>
      </c>
      <c r="K1484" s="2">
        <v>100</v>
      </c>
      <c r="L1484" s="2">
        <v>0.7</v>
      </c>
      <c r="M1484" s="1">
        <v>0.26</v>
      </c>
      <c r="N1484" s="1">
        <v>3.9999999999999998E-6</v>
      </c>
      <c r="O1484" s="1">
        <v>8.9999999999999993E-3</v>
      </c>
      <c r="P1484" s="1">
        <v>3.9999999999999998E-7</v>
      </c>
      <c r="Q1484" s="1">
        <v>1.25925919352235E-2</v>
      </c>
      <c r="R1484" s="1">
        <v>4.7222219689297101E-4</v>
      </c>
    </row>
    <row r="1485" spans="1:18" x14ac:dyDescent="0.25">
      <c r="A1485" s="2">
        <v>2018</v>
      </c>
      <c r="B1485" s="2">
        <v>2791</v>
      </c>
      <c r="C1485" s="3" t="s">
        <v>3</v>
      </c>
      <c r="D1485" s="4">
        <v>43250</v>
      </c>
      <c r="E1485" s="2">
        <v>7542</v>
      </c>
      <c r="F1485" s="3" t="s">
        <v>5</v>
      </c>
      <c r="G1485" s="3" t="s">
        <v>1</v>
      </c>
      <c r="H1485" s="3" t="s">
        <v>4</v>
      </c>
      <c r="I1485" s="2">
        <v>1990</v>
      </c>
      <c r="J1485" s="2">
        <v>1000</v>
      </c>
      <c r="K1485" s="2">
        <v>103</v>
      </c>
      <c r="L1485" s="2">
        <v>0.7</v>
      </c>
      <c r="M1485" s="1">
        <v>8.17</v>
      </c>
      <c r="N1485" s="1">
        <v>1.9000000000000001E-4</v>
      </c>
      <c r="O1485" s="1">
        <v>0.47899999999999998</v>
      </c>
      <c r="P1485" s="1">
        <v>3.6100000000000003E-5</v>
      </c>
      <c r="Q1485" s="1">
        <v>0.83051697305957795</v>
      </c>
      <c r="R1485" s="1">
        <v>7.2497373950165006E-2</v>
      </c>
    </row>
    <row r="1486" spans="1:18" x14ac:dyDescent="0.25">
      <c r="A1486" s="2">
        <v>2018</v>
      </c>
      <c r="B1486" s="2">
        <v>2791</v>
      </c>
      <c r="C1486" s="3" t="s">
        <v>3</v>
      </c>
      <c r="D1486" s="4">
        <v>43250</v>
      </c>
      <c r="E1486" s="2">
        <v>7543</v>
      </c>
      <c r="F1486" s="3" t="s">
        <v>2</v>
      </c>
      <c r="G1486" s="3" t="s">
        <v>1</v>
      </c>
      <c r="H1486" s="3" t="s">
        <v>0</v>
      </c>
      <c r="I1486" s="2">
        <v>2017</v>
      </c>
      <c r="J1486" s="2">
        <v>1000</v>
      </c>
      <c r="K1486" s="2">
        <v>105</v>
      </c>
      <c r="L1486" s="2">
        <v>0.7</v>
      </c>
      <c r="M1486" s="1">
        <v>0.26</v>
      </c>
      <c r="N1486" s="1">
        <v>3.9999999999999998E-6</v>
      </c>
      <c r="O1486" s="1">
        <v>8.9999999999999993E-3</v>
      </c>
      <c r="P1486" s="1">
        <v>3.9999999999999998E-7</v>
      </c>
      <c r="Q1486" s="1">
        <v>2.2685184022115001E-2</v>
      </c>
      <c r="R1486" s="1">
        <v>8.9120365903115595E-4</v>
      </c>
    </row>
    <row r="1487" spans="1:18" x14ac:dyDescent="0.25">
      <c r="A1487" s="2">
        <v>2018</v>
      </c>
      <c r="B1487" s="2">
        <v>2792</v>
      </c>
      <c r="C1487" s="3" t="s">
        <v>3</v>
      </c>
      <c r="D1487" s="4">
        <v>43269</v>
      </c>
      <c r="E1487" s="2">
        <v>7540</v>
      </c>
      <c r="F1487" s="3" t="s">
        <v>5</v>
      </c>
      <c r="G1487" s="3" t="s">
        <v>1</v>
      </c>
      <c r="H1487" s="3" t="s">
        <v>6</v>
      </c>
      <c r="I1487" s="2">
        <v>2005</v>
      </c>
      <c r="J1487" s="2">
        <v>120</v>
      </c>
      <c r="K1487" s="2">
        <v>50</v>
      </c>
      <c r="L1487" s="2">
        <v>0.7</v>
      </c>
      <c r="M1487" s="1">
        <v>4.75</v>
      </c>
      <c r="N1487" s="1">
        <v>7.1000000000000005E-5</v>
      </c>
      <c r="O1487" s="1">
        <v>0.192</v>
      </c>
      <c r="P1487" s="1">
        <v>1.4100000000000001E-5</v>
      </c>
      <c r="Q1487" s="1">
        <v>2.2700740376231099E-2</v>
      </c>
      <c r="R1487" s="1">
        <v>1.0298888795163301E-3</v>
      </c>
    </row>
    <row r="1488" spans="1:18" x14ac:dyDescent="0.25">
      <c r="A1488" s="2">
        <v>2018</v>
      </c>
      <c r="B1488" s="2">
        <v>2792</v>
      </c>
      <c r="C1488" s="3" t="s">
        <v>3</v>
      </c>
      <c r="D1488" s="4">
        <v>43269</v>
      </c>
      <c r="E1488" s="2">
        <v>7541</v>
      </c>
      <c r="F1488" s="3" t="s">
        <v>2</v>
      </c>
      <c r="G1488" s="3" t="s">
        <v>1</v>
      </c>
      <c r="H1488" s="3" t="s">
        <v>0</v>
      </c>
      <c r="I1488" s="2">
        <v>2017</v>
      </c>
      <c r="J1488" s="2">
        <v>120</v>
      </c>
      <c r="K1488" s="2">
        <v>60</v>
      </c>
      <c r="L1488" s="2">
        <v>0.7</v>
      </c>
      <c r="M1488" s="1">
        <v>2.74</v>
      </c>
      <c r="N1488" s="1">
        <v>3.6000000000000001E-5</v>
      </c>
      <c r="O1488" s="1">
        <v>8.9999999999999993E-3</v>
      </c>
      <c r="P1488" s="1">
        <v>8.9999999999999996E-7</v>
      </c>
      <c r="Q1488" s="1">
        <v>1.53422220181721E-2</v>
      </c>
      <c r="R1488" s="1">
        <v>5.2999996861660003E-5</v>
      </c>
    </row>
    <row r="1489" spans="1:18" x14ac:dyDescent="0.25">
      <c r="A1489" s="2">
        <v>2018</v>
      </c>
      <c r="B1489" s="2">
        <v>2793</v>
      </c>
      <c r="C1489" s="3" t="s">
        <v>3</v>
      </c>
      <c r="D1489" s="4">
        <v>43265</v>
      </c>
      <c r="E1489" s="2">
        <v>7538</v>
      </c>
      <c r="F1489" s="3" t="s">
        <v>5</v>
      </c>
      <c r="G1489" s="3" t="s">
        <v>1</v>
      </c>
      <c r="H1489" s="3" t="s">
        <v>4</v>
      </c>
      <c r="I1489" s="2">
        <v>1984</v>
      </c>
      <c r="J1489" s="2">
        <v>290</v>
      </c>
      <c r="K1489" s="2">
        <v>81</v>
      </c>
      <c r="L1489" s="2">
        <v>0.7</v>
      </c>
      <c r="M1489" s="1">
        <v>12.09</v>
      </c>
      <c r="N1489" s="1">
        <v>2.7999999999999998E-4</v>
      </c>
      <c r="O1489" s="1">
        <v>0.60499999999999998</v>
      </c>
      <c r="P1489" s="1">
        <v>4.3999999999999999E-5</v>
      </c>
      <c r="Q1489" s="1">
        <v>0.27652949958943601</v>
      </c>
      <c r="R1489" s="1">
        <v>1.9985350075806201E-2</v>
      </c>
    </row>
    <row r="1490" spans="1:18" x14ac:dyDescent="0.25">
      <c r="A1490" s="2">
        <v>2018</v>
      </c>
      <c r="B1490" s="2">
        <v>2793</v>
      </c>
      <c r="C1490" s="3" t="s">
        <v>3</v>
      </c>
      <c r="D1490" s="4">
        <v>43265</v>
      </c>
      <c r="E1490" s="2">
        <v>7539</v>
      </c>
      <c r="F1490" s="3" t="s">
        <v>2</v>
      </c>
      <c r="G1490" s="3" t="s">
        <v>1</v>
      </c>
      <c r="H1490" s="3" t="s">
        <v>0</v>
      </c>
      <c r="I1490" s="2">
        <v>2016</v>
      </c>
      <c r="J1490" s="2">
        <v>290</v>
      </c>
      <c r="K1490" s="2">
        <v>100</v>
      </c>
      <c r="L1490" s="2">
        <v>0.7</v>
      </c>
      <c r="M1490" s="1">
        <v>0.26</v>
      </c>
      <c r="N1490" s="1">
        <v>3.9999999999999998E-6</v>
      </c>
      <c r="O1490" s="1">
        <v>8.9999999999999993E-3</v>
      </c>
      <c r="P1490" s="1">
        <v>3.9999999999999998E-7</v>
      </c>
      <c r="Q1490" s="1">
        <v>5.9476848701697001E-3</v>
      </c>
      <c r="R1490" s="1">
        <v>2.1436727178228299E-4</v>
      </c>
    </row>
    <row r="1491" spans="1:18" x14ac:dyDescent="0.25">
      <c r="A1491" s="2">
        <v>2018</v>
      </c>
      <c r="B1491" s="2">
        <v>2794</v>
      </c>
      <c r="C1491" s="3" t="s">
        <v>16</v>
      </c>
      <c r="D1491" s="4">
        <v>43300</v>
      </c>
      <c r="E1491" s="2">
        <v>7535</v>
      </c>
      <c r="F1491" s="3" t="s">
        <v>5</v>
      </c>
      <c r="G1491" s="3" t="s">
        <v>1</v>
      </c>
      <c r="H1491" s="3" t="s">
        <v>4</v>
      </c>
      <c r="I1491" s="2">
        <v>1988</v>
      </c>
      <c r="J1491" s="2">
        <v>600</v>
      </c>
      <c r="K1491" s="2">
        <v>82</v>
      </c>
      <c r="L1491" s="2">
        <v>0.7</v>
      </c>
      <c r="M1491" s="1">
        <v>8.17</v>
      </c>
      <c r="N1491" s="1">
        <v>1.9000000000000001E-4</v>
      </c>
      <c r="O1491" s="1">
        <v>0.47899999999999998</v>
      </c>
      <c r="P1491" s="1">
        <v>3.6100000000000003E-5</v>
      </c>
      <c r="Q1491" s="1">
        <v>0.39671296188865302</v>
      </c>
      <c r="R1491" s="1">
        <v>3.4629813576195302E-2</v>
      </c>
    </row>
    <row r="1492" spans="1:18" x14ac:dyDescent="0.25">
      <c r="A1492" s="2">
        <v>2018</v>
      </c>
      <c r="B1492" s="2">
        <v>2794</v>
      </c>
      <c r="C1492" s="3" t="s">
        <v>16</v>
      </c>
      <c r="D1492" s="4">
        <v>43300</v>
      </c>
      <c r="E1492" s="2">
        <v>7536</v>
      </c>
      <c r="F1492" s="3" t="s">
        <v>2</v>
      </c>
      <c r="G1492" s="3" t="s">
        <v>1</v>
      </c>
      <c r="H1492" s="3" t="s">
        <v>0</v>
      </c>
      <c r="I1492" s="2">
        <v>2016</v>
      </c>
      <c r="J1492" s="2">
        <v>600</v>
      </c>
      <c r="K1492" s="2">
        <v>98</v>
      </c>
      <c r="L1492" s="2">
        <v>0.7</v>
      </c>
      <c r="M1492" s="1">
        <v>2.74</v>
      </c>
      <c r="N1492" s="1">
        <v>3.6000000000000001E-5</v>
      </c>
      <c r="O1492" s="1">
        <v>0.112</v>
      </c>
      <c r="P1492" s="1">
        <v>7.9999999999999996E-6</v>
      </c>
      <c r="Q1492" s="1">
        <v>0.12921481322030201</v>
      </c>
      <c r="R1492" s="1">
        <v>6.1703704193889304E-3</v>
      </c>
    </row>
    <row r="1493" spans="1:18" x14ac:dyDescent="0.25">
      <c r="A1493" s="2">
        <v>2018</v>
      </c>
      <c r="B1493" s="2">
        <v>2795</v>
      </c>
      <c r="C1493" s="3" t="s">
        <v>16</v>
      </c>
      <c r="D1493" s="4">
        <v>43292</v>
      </c>
      <c r="E1493" s="2">
        <v>7533</v>
      </c>
      <c r="F1493" s="3" t="s">
        <v>5</v>
      </c>
      <c r="G1493" s="3" t="s">
        <v>1</v>
      </c>
      <c r="H1493" s="3" t="s">
        <v>6</v>
      </c>
      <c r="I1493" s="2">
        <v>2006</v>
      </c>
      <c r="J1493" s="2">
        <v>150</v>
      </c>
      <c r="K1493" s="2">
        <v>90</v>
      </c>
      <c r="L1493" s="2">
        <v>0.7</v>
      </c>
      <c r="M1493" s="1">
        <v>4.75</v>
      </c>
      <c r="N1493" s="1">
        <v>7.1000000000000005E-5</v>
      </c>
      <c r="O1493" s="1">
        <v>0.192</v>
      </c>
      <c r="P1493" s="1">
        <v>1.4100000000000001E-5</v>
      </c>
      <c r="Q1493" s="1">
        <v>5.1365103350578603E-2</v>
      </c>
      <c r="R1493" s="1">
        <v>2.3745312281149302E-3</v>
      </c>
    </row>
    <row r="1494" spans="1:18" x14ac:dyDescent="0.25">
      <c r="A1494" s="2">
        <v>2018</v>
      </c>
      <c r="B1494" s="2">
        <v>2795</v>
      </c>
      <c r="C1494" s="3" t="s">
        <v>16</v>
      </c>
      <c r="D1494" s="4">
        <v>43292</v>
      </c>
      <c r="E1494" s="2">
        <v>7534</v>
      </c>
      <c r="F1494" s="3" t="s">
        <v>2</v>
      </c>
      <c r="G1494" s="3" t="s">
        <v>1</v>
      </c>
      <c r="H1494" s="3" t="s">
        <v>0</v>
      </c>
      <c r="I1494" s="2">
        <v>2018</v>
      </c>
      <c r="J1494" s="2">
        <v>150</v>
      </c>
      <c r="K1494" s="2">
        <v>100</v>
      </c>
      <c r="L1494" s="2">
        <v>0.7</v>
      </c>
      <c r="M1494" s="1">
        <v>0.26</v>
      </c>
      <c r="N1494" s="1">
        <v>3.9999999999999998E-6</v>
      </c>
      <c r="O1494" s="1">
        <v>8.9999999999999993E-3</v>
      </c>
      <c r="P1494" s="1">
        <v>3.9999999999999998E-7</v>
      </c>
      <c r="Q1494" s="1">
        <v>3.0439813191761502E-3</v>
      </c>
      <c r="R1494" s="1">
        <v>1.07638882612241E-4</v>
      </c>
    </row>
    <row r="1495" spans="1:18" x14ac:dyDescent="0.25">
      <c r="A1495" s="2">
        <v>2018</v>
      </c>
      <c r="B1495" s="2">
        <v>2796</v>
      </c>
      <c r="C1495" s="3" t="s">
        <v>16</v>
      </c>
      <c r="D1495" s="4">
        <v>43286</v>
      </c>
      <c r="E1495" s="2">
        <v>7531</v>
      </c>
      <c r="F1495" s="3" t="s">
        <v>5</v>
      </c>
      <c r="G1495" s="3" t="s">
        <v>20</v>
      </c>
      <c r="H1495" s="3" t="s">
        <v>4</v>
      </c>
      <c r="I1495" s="2">
        <v>1984</v>
      </c>
      <c r="J1495" s="2">
        <v>300</v>
      </c>
      <c r="K1495" s="2">
        <v>145</v>
      </c>
      <c r="L1495" s="2">
        <v>0.51</v>
      </c>
      <c r="M1495" s="1">
        <v>10.23</v>
      </c>
      <c r="N1495" s="1">
        <v>2.4000000000000001E-4</v>
      </c>
      <c r="O1495" s="1">
        <v>0.39600000000000002</v>
      </c>
      <c r="P1495" s="1">
        <v>2.8799999999999999E-5</v>
      </c>
      <c r="Q1495" s="1">
        <v>0.31883599301367299</v>
      </c>
      <c r="R1495" s="1">
        <v>1.7924070811945698E-2</v>
      </c>
    </row>
    <row r="1496" spans="1:18" x14ac:dyDescent="0.25">
      <c r="A1496" s="2">
        <v>2018</v>
      </c>
      <c r="B1496" s="2">
        <v>2796</v>
      </c>
      <c r="C1496" s="3" t="s">
        <v>16</v>
      </c>
      <c r="D1496" s="4">
        <v>43286</v>
      </c>
      <c r="E1496" s="2">
        <v>7532</v>
      </c>
      <c r="F1496" s="3" t="s">
        <v>2</v>
      </c>
      <c r="G1496" s="3" t="s">
        <v>20</v>
      </c>
      <c r="H1496" s="3" t="s">
        <v>0</v>
      </c>
      <c r="I1496" s="2">
        <v>2018</v>
      </c>
      <c r="J1496" s="2">
        <v>300</v>
      </c>
      <c r="K1496" s="2">
        <v>174</v>
      </c>
      <c r="L1496" s="2">
        <v>0.51</v>
      </c>
      <c r="M1496" s="1">
        <v>0.26</v>
      </c>
      <c r="N1496" s="1">
        <v>3.9999999999999998E-6</v>
      </c>
      <c r="O1496" s="1">
        <v>8.9999999999999993E-3</v>
      </c>
      <c r="P1496" s="1">
        <v>3.9999999999999998E-7</v>
      </c>
      <c r="Q1496" s="1">
        <v>7.8058329070656504E-3</v>
      </c>
      <c r="R1496" s="1">
        <v>2.8171426928289798E-4</v>
      </c>
    </row>
    <row r="1497" spans="1:18" x14ac:dyDescent="0.25">
      <c r="A1497" s="2">
        <v>2017</v>
      </c>
      <c r="B1497" s="2">
        <v>2797</v>
      </c>
      <c r="C1497" s="3" t="s">
        <v>16</v>
      </c>
      <c r="D1497" s="4">
        <v>43304</v>
      </c>
      <c r="E1497" s="2">
        <v>7529</v>
      </c>
      <c r="F1497" s="3" t="s">
        <v>5</v>
      </c>
      <c r="G1497" s="3" t="s">
        <v>1</v>
      </c>
      <c r="H1497" s="3" t="s">
        <v>4</v>
      </c>
      <c r="I1497" s="2">
        <v>1983</v>
      </c>
      <c r="J1497" s="2">
        <v>400</v>
      </c>
      <c r="K1497" s="2">
        <v>80</v>
      </c>
      <c r="L1497" s="2">
        <v>0.7</v>
      </c>
      <c r="M1497" s="1">
        <v>12.09</v>
      </c>
      <c r="N1497" s="1">
        <v>2.7999999999999998E-4</v>
      </c>
      <c r="O1497" s="1">
        <v>0.60499999999999998</v>
      </c>
      <c r="P1497" s="1">
        <v>4.3999999999999999E-5</v>
      </c>
      <c r="Q1497" s="1">
        <v>0.38148148096835099</v>
      </c>
      <c r="R1497" s="1">
        <v>2.7975308738333499E-2</v>
      </c>
    </row>
    <row r="1498" spans="1:18" x14ac:dyDescent="0.25">
      <c r="A1498" s="2">
        <v>2017</v>
      </c>
      <c r="B1498" s="2">
        <v>2797</v>
      </c>
      <c r="C1498" s="3" t="s">
        <v>16</v>
      </c>
      <c r="D1498" s="4">
        <v>43304</v>
      </c>
      <c r="E1498" s="2">
        <v>7530</v>
      </c>
      <c r="F1498" s="3" t="s">
        <v>2</v>
      </c>
      <c r="G1498" s="3" t="s">
        <v>1</v>
      </c>
      <c r="H1498" s="3" t="s">
        <v>0</v>
      </c>
      <c r="I1498" s="2">
        <v>2018</v>
      </c>
      <c r="J1498" s="2">
        <v>400</v>
      </c>
      <c r="K1498" s="2">
        <v>100</v>
      </c>
      <c r="L1498" s="2">
        <v>0.7</v>
      </c>
      <c r="M1498" s="1">
        <v>0.26</v>
      </c>
      <c r="N1498" s="1">
        <v>3.9999999999999998E-6</v>
      </c>
      <c r="O1498" s="1">
        <v>8.9999999999999993E-3</v>
      </c>
      <c r="P1498" s="1">
        <v>3.9999999999999998E-7</v>
      </c>
      <c r="Q1498" s="1">
        <v>8.2716045024396993E-3</v>
      </c>
      <c r="R1498" s="1">
        <v>3.0246911898227399E-4</v>
      </c>
    </row>
    <row r="1499" spans="1:18" x14ac:dyDescent="0.25">
      <c r="A1499" s="2">
        <v>2018</v>
      </c>
      <c r="B1499" s="2">
        <v>2798</v>
      </c>
      <c r="C1499" s="3" t="s">
        <v>11</v>
      </c>
      <c r="D1499" s="4">
        <v>43245</v>
      </c>
      <c r="E1499" s="2">
        <v>7527</v>
      </c>
      <c r="F1499" s="3" t="s">
        <v>5</v>
      </c>
      <c r="G1499" s="3" t="s">
        <v>1</v>
      </c>
      <c r="H1499" s="3" t="s">
        <v>4</v>
      </c>
      <c r="I1499" s="2">
        <v>1980</v>
      </c>
      <c r="J1499" s="2">
        <v>500</v>
      </c>
      <c r="K1499" s="2">
        <v>84</v>
      </c>
      <c r="L1499" s="2">
        <v>0.7</v>
      </c>
      <c r="M1499" s="1">
        <v>12.09</v>
      </c>
      <c r="N1499" s="1">
        <v>2.7999999999999998E-4</v>
      </c>
      <c r="O1499" s="1">
        <v>0.60499999999999998</v>
      </c>
      <c r="P1499" s="1">
        <v>4.3999999999999999E-5</v>
      </c>
      <c r="Q1499" s="1">
        <v>0.50069444377095995</v>
      </c>
      <c r="R1499" s="1">
        <v>3.6717592719062699E-2</v>
      </c>
    </row>
    <row r="1500" spans="1:18" x14ac:dyDescent="0.25">
      <c r="A1500" s="2">
        <v>2018</v>
      </c>
      <c r="B1500" s="2">
        <v>2798</v>
      </c>
      <c r="C1500" s="3" t="s">
        <v>11</v>
      </c>
      <c r="D1500" s="4">
        <v>43245</v>
      </c>
      <c r="E1500" s="2">
        <v>7528</v>
      </c>
      <c r="F1500" s="3" t="s">
        <v>2</v>
      </c>
      <c r="G1500" s="3" t="s">
        <v>1</v>
      </c>
      <c r="H1500" s="3" t="s">
        <v>0</v>
      </c>
      <c r="I1500" s="2">
        <v>2017</v>
      </c>
      <c r="J1500" s="2">
        <v>500</v>
      </c>
      <c r="K1500" s="2">
        <v>100</v>
      </c>
      <c r="L1500" s="2">
        <v>0.7</v>
      </c>
      <c r="M1500" s="1">
        <v>0.26</v>
      </c>
      <c r="N1500" s="1">
        <v>3.9999999999999998E-6</v>
      </c>
      <c r="O1500" s="1">
        <v>8.9999999999999993E-3</v>
      </c>
      <c r="P1500" s="1">
        <v>3.9999999999999998E-7</v>
      </c>
      <c r="Q1500" s="1">
        <v>1.0416666120367899E-2</v>
      </c>
      <c r="R1500" s="1">
        <v>3.8580244806932598E-4</v>
      </c>
    </row>
    <row r="1501" spans="1:18" x14ac:dyDescent="0.25">
      <c r="A1501" s="2">
        <v>2018</v>
      </c>
      <c r="B1501" s="2">
        <v>2799</v>
      </c>
      <c r="C1501" s="3" t="s">
        <v>11</v>
      </c>
      <c r="D1501" s="4">
        <v>43245</v>
      </c>
      <c r="E1501" s="2">
        <v>7525</v>
      </c>
      <c r="F1501" s="3" t="s">
        <v>5</v>
      </c>
      <c r="G1501" s="3" t="s">
        <v>1</v>
      </c>
      <c r="H1501" s="3" t="s">
        <v>4</v>
      </c>
      <c r="I1501" s="2">
        <v>1964</v>
      </c>
      <c r="J1501" s="2">
        <v>500</v>
      </c>
      <c r="K1501" s="2">
        <v>84</v>
      </c>
      <c r="L1501" s="2">
        <v>0.7</v>
      </c>
      <c r="M1501" s="1">
        <v>12.09</v>
      </c>
      <c r="N1501" s="1">
        <v>2.7999999999999998E-4</v>
      </c>
      <c r="O1501" s="1">
        <v>0.60499999999999998</v>
      </c>
      <c r="P1501" s="1">
        <v>4.3999999999999999E-5</v>
      </c>
      <c r="Q1501" s="1">
        <v>0.50069444377095995</v>
      </c>
      <c r="R1501" s="1">
        <v>3.6717592719062699E-2</v>
      </c>
    </row>
    <row r="1502" spans="1:18" x14ac:dyDescent="0.25">
      <c r="A1502" s="2">
        <v>2018</v>
      </c>
      <c r="B1502" s="2">
        <v>2799</v>
      </c>
      <c r="C1502" s="3" t="s">
        <v>11</v>
      </c>
      <c r="D1502" s="4">
        <v>43245</v>
      </c>
      <c r="E1502" s="2">
        <v>7526</v>
      </c>
      <c r="F1502" s="3" t="s">
        <v>2</v>
      </c>
      <c r="G1502" s="3" t="s">
        <v>1</v>
      </c>
      <c r="H1502" s="3" t="s">
        <v>0</v>
      </c>
      <c r="I1502" s="2">
        <v>2017</v>
      </c>
      <c r="J1502" s="2">
        <v>500</v>
      </c>
      <c r="K1502" s="2">
        <v>100</v>
      </c>
      <c r="L1502" s="2">
        <v>0.7</v>
      </c>
      <c r="M1502" s="1">
        <v>0.26</v>
      </c>
      <c r="N1502" s="1">
        <v>3.9999999999999998E-6</v>
      </c>
      <c r="O1502" s="1">
        <v>8.9999999999999993E-3</v>
      </c>
      <c r="P1502" s="1">
        <v>3.9999999999999998E-7</v>
      </c>
      <c r="Q1502" s="1">
        <v>1.0416666120367899E-2</v>
      </c>
      <c r="R1502" s="1">
        <v>3.8580244806932598E-4</v>
      </c>
    </row>
    <row r="1503" spans="1:18" x14ac:dyDescent="0.25">
      <c r="A1503" s="2">
        <v>2017</v>
      </c>
      <c r="B1503" s="2">
        <v>2800</v>
      </c>
      <c r="C1503" s="3" t="s">
        <v>7</v>
      </c>
      <c r="D1503" s="4">
        <v>43241</v>
      </c>
      <c r="E1503" s="2">
        <v>7192</v>
      </c>
      <c r="F1503" s="3" t="s">
        <v>5</v>
      </c>
      <c r="G1503" s="3" t="s">
        <v>1</v>
      </c>
      <c r="H1503" s="3" t="s">
        <v>4</v>
      </c>
      <c r="I1503" s="2">
        <v>1977</v>
      </c>
      <c r="J1503" s="2">
        <v>950</v>
      </c>
      <c r="K1503" s="2">
        <v>60</v>
      </c>
      <c r="L1503" s="2">
        <v>0.7</v>
      </c>
      <c r="M1503" s="1">
        <v>12.09</v>
      </c>
      <c r="N1503" s="1">
        <v>2.7999999999999998E-4</v>
      </c>
      <c r="O1503" s="1">
        <v>0.60499999999999998</v>
      </c>
      <c r="P1503" s="1">
        <v>4.3999999999999999E-5</v>
      </c>
      <c r="Q1503" s="1">
        <v>0.679513887974874</v>
      </c>
      <c r="R1503" s="1">
        <v>4.9831018690156603E-2</v>
      </c>
    </row>
    <row r="1504" spans="1:18" x14ac:dyDescent="0.25">
      <c r="A1504" s="2">
        <v>2017</v>
      </c>
      <c r="B1504" s="2">
        <v>2800</v>
      </c>
      <c r="C1504" s="3" t="s">
        <v>7</v>
      </c>
      <c r="D1504" s="4">
        <v>43241</v>
      </c>
      <c r="E1504" s="2">
        <v>7193</v>
      </c>
      <c r="F1504" s="3" t="s">
        <v>2</v>
      </c>
      <c r="G1504" s="3" t="s">
        <v>1</v>
      </c>
      <c r="H1504" s="3" t="s">
        <v>0</v>
      </c>
      <c r="I1504" s="2">
        <v>2018</v>
      </c>
      <c r="J1504" s="2">
        <v>950</v>
      </c>
      <c r="K1504" s="2">
        <v>55</v>
      </c>
      <c r="L1504" s="2">
        <v>0.7</v>
      </c>
      <c r="M1504" s="1">
        <v>2.74</v>
      </c>
      <c r="N1504" s="1">
        <v>3.6000000000000001E-5</v>
      </c>
      <c r="O1504" s="1">
        <v>8.9999999999999993E-3</v>
      </c>
      <c r="P1504" s="1">
        <v>8.9999999999999996E-7</v>
      </c>
      <c r="Q1504" s="1">
        <v>0.11736091683956899</v>
      </c>
      <c r="R1504" s="1">
        <v>5.3519962325419303E-4</v>
      </c>
    </row>
    <row r="1505" spans="1:18" x14ac:dyDescent="0.25">
      <c r="A1505" s="2">
        <v>2017</v>
      </c>
      <c r="B1505" s="2">
        <v>2801</v>
      </c>
      <c r="C1505" s="3" t="s">
        <v>7</v>
      </c>
      <c r="D1505" s="4">
        <v>43241</v>
      </c>
      <c r="E1505" s="2">
        <v>7194</v>
      </c>
      <c r="F1505" s="3" t="s">
        <v>5</v>
      </c>
      <c r="G1505" s="3" t="s">
        <v>1</v>
      </c>
      <c r="H1505" s="3" t="s">
        <v>4</v>
      </c>
      <c r="I1505" s="2">
        <v>1976</v>
      </c>
      <c r="J1505" s="2">
        <v>950</v>
      </c>
      <c r="K1505" s="2">
        <v>121</v>
      </c>
      <c r="L1505" s="2">
        <v>0.7</v>
      </c>
      <c r="M1505" s="1">
        <v>11.16</v>
      </c>
      <c r="N1505" s="1">
        <v>2.5999999999999998E-4</v>
      </c>
      <c r="O1505" s="1">
        <v>0.39600000000000002</v>
      </c>
      <c r="P1505" s="1">
        <v>2.8799999999999999E-5</v>
      </c>
      <c r="Q1505" s="1">
        <v>1.26657866935342</v>
      </c>
      <c r="R1505" s="1">
        <v>6.5776942282138706E-2</v>
      </c>
    </row>
    <row r="1506" spans="1:18" x14ac:dyDescent="0.25">
      <c r="A1506" s="2">
        <v>2017</v>
      </c>
      <c r="B1506" s="2">
        <v>2801</v>
      </c>
      <c r="C1506" s="3" t="s">
        <v>7</v>
      </c>
      <c r="D1506" s="4">
        <v>43241</v>
      </c>
      <c r="E1506" s="2">
        <v>7195</v>
      </c>
      <c r="F1506" s="3" t="s">
        <v>2</v>
      </c>
      <c r="G1506" s="3" t="s">
        <v>1</v>
      </c>
      <c r="H1506" s="3" t="s">
        <v>0</v>
      </c>
      <c r="I1506" s="2">
        <v>2017</v>
      </c>
      <c r="J1506" s="2">
        <v>950</v>
      </c>
      <c r="K1506" s="2">
        <v>115</v>
      </c>
      <c r="L1506" s="2">
        <v>0.7</v>
      </c>
      <c r="M1506" s="1">
        <v>0.26</v>
      </c>
      <c r="N1506" s="1">
        <v>3.9999999999999998E-6</v>
      </c>
      <c r="O1506" s="1">
        <v>8.9999999999999993E-3</v>
      </c>
      <c r="P1506" s="1">
        <v>3.9999999999999998E-7</v>
      </c>
      <c r="Q1506" s="1">
        <v>2.35190960137238E-2</v>
      </c>
      <c r="R1506" s="1">
        <v>9.1884640418160904E-4</v>
      </c>
    </row>
    <row r="1507" spans="1:18" x14ac:dyDescent="0.25">
      <c r="A1507" s="2">
        <v>2018</v>
      </c>
      <c r="B1507" s="2">
        <v>2803</v>
      </c>
      <c r="C1507" s="3" t="s">
        <v>3</v>
      </c>
      <c r="D1507" s="4">
        <v>43201</v>
      </c>
      <c r="E1507" s="2">
        <v>7133</v>
      </c>
      <c r="F1507" s="3" t="s">
        <v>5</v>
      </c>
      <c r="G1507" s="3" t="s">
        <v>1</v>
      </c>
      <c r="H1507" s="3" t="s">
        <v>8</v>
      </c>
      <c r="I1507" s="2">
        <v>2003</v>
      </c>
      <c r="J1507" s="2">
        <v>600</v>
      </c>
      <c r="K1507" s="2">
        <v>92</v>
      </c>
      <c r="L1507" s="2">
        <v>0.7</v>
      </c>
      <c r="M1507" s="1">
        <v>6.54</v>
      </c>
      <c r="N1507" s="1">
        <v>1.4999999999999999E-4</v>
      </c>
      <c r="O1507" s="1">
        <v>0.55200000000000005</v>
      </c>
      <c r="P1507" s="1">
        <v>4.0200000000000001E-5</v>
      </c>
      <c r="Q1507" s="1">
        <v>0.35522221818951699</v>
      </c>
      <c r="R1507" s="1">
        <v>4.40577767003964E-2</v>
      </c>
    </row>
    <row r="1508" spans="1:18" x14ac:dyDescent="0.25">
      <c r="A1508" s="2">
        <v>2018</v>
      </c>
      <c r="B1508" s="2">
        <v>2803</v>
      </c>
      <c r="C1508" s="3" t="s">
        <v>3</v>
      </c>
      <c r="D1508" s="4">
        <v>43201</v>
      </c>
      <c r="E1508" s="2">
        <v>7134</v>
      </c>
      <c r="F1508" s="3" t="s">
        <v>2</v>
      </c>
      <c r="G1508" s="3" t="s">
        <v>1</v>
      </c>
      <c r="H1508" s="3" t="s">
        <v>0</v>
      </c>
      <c r="I1508" s="2">
        <v>2018</v>
      </c>
      <c r="J1508" s="2">
        <v>600</v>
      </c>
      <c r="K1508" s="2">
        <v>114</v>
      </c>
      <c r="L1508" s="2">
        <v>0.7</v>
      </c>
      <c r="M1508" s="1">
        <v>0.26</v>
      </c>
      <c r="N1508" s="1">
        <v>3.9999999999999998E-6</v>
      </c>
      <c r="O1508" s="1">
        <v>8.9999999999999993E-3</v>
      </c>
      <c r="P1508" s="1">
        <v>3.9999999999999998E-7</v>
      </c>
      <c r="Q1508" s="1">
        <v>1.43555548061548E-2</v>
      </c>
      <c r="R1508" s="1">
        <v>5.3833330445798703E-4</v>
      </c>
    </row>
    <row r="1509" spans="1:18" x14ac:dyDescent="0.25">
      <c r="A1509" s="2">
        <v>2018</v>
      </c>
      <c r="B1509" s="2">
        <v>2804</v>
      </c>
      <c r="C1509" s="3" t="s">
        <v>3</v>
      </c>
      <c r="D1509" s="4">
        <v>43178</v>
      </c>
      <c r="E1509" s="2">
        <v>7135</v>
      </c>
      <c r="F1509" s="3" t="s">
        <v>5</v>
      </c>
      <c r="G1509" s="3" t="s">
        <v>1</v>
      </c>
      <c r="H1509" s="3" t="s">
        <v>6</v>
      </c>
      <c r="I1509" s="2">
        <v>2004</v>
      </c>
      <c r="J1509" s="2">
        <v>750</v>
      </c>
      <c r="K1509" s="2">
        <v>99</v>
      </c>
      <c r="L1509" s="2">
        <v>0.7</v>
      </c>
      <c r="M1509" s="1">
        <v>4.75</v>
      </c>
      <c r="N1509" s="1">
        <v>7.1000000000000005E-5</v>
      </c>
      <c r="O1509" s="1">
        <v>0.192</v>
      </c>
      <c r="P1509" s="1">
        <v>1.4100000000000001E-5</v>
      </c>
      <c r="Q1509" s="1">
        <v>0.32094791271907003</v>
      </c>
      <c r="R1509" s="1">
        <v>2.0693749773440701E-2</v>
      </c>
    </row>
    <row r="1510" spans="1:18" x14ac:dyDescent="0.25">
      <c r="A1510" s="2">
        <v>2018</v>
      </c>
      <c r="B1510" s="2">
        <v>2804</v>
      </c>
      <c r="C1510" s="3" t="s">
        <v>3</v>
      </c>
      <c r="D1510" s="4">
        <v>43178</v>
      </c>
      <c r="E1510" s="2">
        <v>7136</v>
      </c>
      <c r="F1510" s="3" t="s">
        <v>2</v>
      </c>
      <c r="G1510" s="3" t="s">
        <v>1</v>
      </c>
      <c r="H1510" s="3" t="s">
        <v>0</v>
      </c>
      <c r="I1510" s="2">
        <v>2016</v>
      </c>
      <c r="J1510" s="2">
        <v>750</v>
      </c>
      <c r="K1510" s="2">
        <v>117</v>
      </c>
      <c r="L1510" s="2">
        <v>0.7</v>
      </c>
      <c r="M1510" s="1">
        <v>0.26</v>
      </c>
      <c r="N1510" s="1">
        <v>3.9999999999999998E-6</v>
      </c>
      <c r="O1510" s="1">
        <v>8.9999999999999993E-3</v>
      </c>
      <c r="P1510" s="1">
        <v>3.9999999999999998E-7</v>
      </c>
      <c r="Q1510" s="1">
        <v>1.8619790701292299E-2</v>
      </c>
      <c r="R1510" s="1">
        <v>7.1093746284742404E-4</v>
      </c>
    </row>
    <row r="1511" spans="1:18" x14ac:dyDescent="0.25">
      <c r="A1511" s="2">
        <v>2017</v>
      </c>
      <c r="B1511" s="2">
        <v>2805</v>
      </c>
      <c r="C1511" s="3" t="s">
        <v>3</v>
      </c>
      <c r="D1511" s="4">
        <v>43119</v>
      </c>
      <c r="E1511" s="2">
        <v>7127</v>
      </c>
      <c r="F1511" s="3" t="s">
        <v>5</v>
      </c>
      <c r="G1511" s="3" t="s">
        <v>1</v>
      </c>
      <c r="H1511" s="3" t="s">
        <v>4</v>
      </c>
      <c r="I1511" s="2">
        <v>1976</v>
      </c>
      <c r="J1511" s="2">
        <v>1000</v>
      </c>
      <c r="K1511" s="2">
        <v>61</v>
      </c>
      <c r="L1511" s="2">
        <v>0.7</v>
      </c>
      <c r="M1511" s="1">
        <v>12.09</v>
      </c>
      <c r="N1511" s="1">
        <v>2.7999999999999998E-4</v>
      </c>
      <c r="O1511" s="1">
        <v>0.60499999999999998</v>
      </c>
      <c r="P1511" s="1">
        <v>4.3999999999999999E-5</v>
      </c>
      <c r="Q1511" s="1">
        <v>0.72719907309591802</v>
      </c>
      <c r="R1511" s="1">
        <v>5.3327932282448302E-2</v>
      </c>
    </row>
    <row r="1512" spans="1:18" x14ac:dyDescent="0.25">
      <c r="A1512" s="2">
        <v>2017</v>
      </c>
      <c r="B1512" s="2">
        <v>2805</v>
      </c>
      <c r="C1512" s="3" t="s">
        <v>3</v>
      </c>
      <c r="D1512" s="4">
        <v>43119</v>
      </c>
      <c r="E1512" s="2">
        <v>7128</v>
      </c>
      <c r="F1512" s="3" t="s">
        <v>2</v>
      </c>
      <c r="G1512" s="3" t="s">
        <v>1</v>
      </c>
      <c r="H1512" s="3" t="s">
        <v>0</v>
      </c>
      <c r="I1512" s="2">
        <v>2017</v>
      </c>
      <c r="J1512" s="2">
        <v>1000</v>
      </c>
      <c r="K1512" s="2">
        <v>72</v>
      </c>
      <c r="L1512" s="2">
        <v>0.7</v>
      </c>
      <c r="M1512" s="1">
        <v>2.74</v>
      </c>
      <c r="N1512" s="1">
        <v>3.6000000000000001E-5</v>
      </c>
      <c r="O1512" s="1">
        <v>8.9999999999999993E-3</v>
      </c>
      <c r="P1512" s="1">
        <v>8.9999999999999996E-7</v>
      </c>
      <c r="Q1512" s="1">
        <v>0.162222220343122</v>
      </c>
      <c r="R1512" s="1">
        <v>7.4999995875655201E-4</v>
      </c>
    </row>
    <row r="1513" spans="1:18" x14ac:dyDescent="0.25">
      <c r="A1513" s="2">
        <v>2018</v>
      </c>
      <c r="B1513" s="2">
        <v>2806</v>
      </c>
      <c r="C1513" s="3" t="s">
        <v>7</v>
      </c>
      <c r="D1513" s="4">
        <v>43265</v>
      </c>
      <c r="E1513" s="2">
        <v>7647</v>
      </c>
      <c r="F1513" s="3" t="s">
        <v>5</v>
      </c>
      <c r="G1513" s="3" t="s">
        <v>1</v>
      </c>
      <c r="H1513" s="3" t="s">
        <v>4</v>
      </c>
      <c r="I1513" s="2">
        <v>1993</v>
      </c>
      <c r="J1513" s="2">
        <v>1000</v>
      </c>
      <c r="K1513" s="2">
        <v>108</v>
      </c>
      <c r="L1513" s="2">
        <v>0.7</v>
      </c>
      <c r="M1513" s="1">
        <v>8.17</v>
      </c>
      <c r="N1513" s="1">
        <v>1.9000000000000001E-4</v>
      </c>
      <c r="O1513" s="1">
        <v>0.47899999999999998</v>
      </c>
      <c r="P1513" s="1">
        <v>3.6100000000000003E-5</v>
      </c>
      <c r="Q1513" s="1">
        <v>0.87083333097509097</v>
      </c>
      <c r="R1513" s="1">
        <v>7.6016663947745797E-2</v>
      </c>
    </row>
    <row r="1514" spans="1:18" x14ac:dyDescent="0.25">
      <c r="A1514" s="2">
        <v>2018</v>
      </c>
      <c r="B1514" s="2">
        <v>2806</v>
      </c>
      <c r="C1514" s="3" t="s">
        <v>7</v>
      </c>
      <c r="D1514" s="4">
        <v>43265</v>
      </c>
      <c r="E1514" s="2">
        <v>7648</v>
      </c>
      <c r="F1514" s="3" t="s">
        <v>2</v>
      </c>
      <c r="G1514" s="3" t="s">
        <v>1</v>
      </c>
      <c r="H1514" s="3" t="s">
        <v>0</v>
      </c>
      <c r="I1514" s="2">
        <v>2018</v>
      </c>
      <c r="J1514" s="2">
        <v>1000</v>
      </c>
      <c r="K1514" s="2">
        <v>115</v>
      </c>
      <c r="L1514" s="2">
        <v>0.7</v>
      </c>
      <c r="M1514" s="1">
        <v>0.26</v>
      </c>
      <c r="N1514" s="1">
        <v>3.9999999999999998E-6</v>
      </c>
      <c r="O1514" s="1">
        <v>8.9999999999999993E-3</v>
      </c>
      <c r="P1514" s="1">
        <v>3.9999999999999998E-7</v>
      </c>
      <c r="Q1514" s="1">
        <v>2.4845677738506902E-2</v>
      </c>
      <c r="R1514" s="1">
        <v>9.7608019798650397E-4</v>
      </c>
    </row>
    <row r="1515" spans="1:18" x14ac:dyDescent="0.25">
      <c r="A1515" s="2">
        <v>2018</v>
      </c>
      <c r="B1515" s="2">
        <v>2807</v>
      </c>
      <c r="C1515" s="3" t="s">
        <v>7</v>
      </c>
      <c r="D1515" s="4">
        <v>43265</v>
      </c>
      <c r="E1515" s="2">
        <v>7645</v>
      </c>
      <c r="F1515" s="3" t="s">
        <v>5</v>
      </c>
      <c r="G1515" s="3" t="s">
        <v>1</v>
      </c>
      <c r="H1515" s="3" t="s">
        <v>4</v>
      </c>
      <c r="I1515" s="2">
        <v>1994</v>
      </c>
      <c r="J1515" s="2">
        <v>1000</v>
      </c>
      <c r="K1515" s="2">
        <v>116</v>
      </c>
      <c r="L1515" s="2">
        <v>0.7</v>
      </c>
      <c r="M1515" s="1">
        <v>8.17</v>
      </c>
      <c r="N1515" s="1">
        <v>1.9000000000000001E-4</v>
      </c>
      <c r="O1515" s="1">
        <v>0.47899999999999998</v>
      </c>
      <c r="P1515" s="1">
        <v>3.6100000000000003E-5</v>
      </c>
      <c r="Q1515" s="1">
        <v>0.93533950363991303</v>
      </c>
      <c r="R1515" s="1">
        <v>8.1647527943875198E-2</v>
      </c>
    </row>
    <row r="1516" spans="1:18" x14ac:dyDescent="0.25">
      <c r="A1516" s="2">
        <v>2018</v>
      </c>
      <c r="B1516" s="2">
        <v>2807</v>
      </c>
      <c r="C1516" s="3" t="s">
        <v>7</v>
      </c>
      <c r="D1516" s="4">
        <v>43265</v>
      </c>
      <c r="E1516" s="2">
        <v>7646</v>
      </c>
      <c r="F1516" s="3" t="s">
        <v>2</v>
      </c>
      <c r="G1516" s="3" t="s">
        <v>1</v>
      </c>
      <c r="H1516" s="3" t="s">
        <v>0</v>
      </c>
      <c r="I1516" s="2">
        <v>2017</v>
      </c>
      <c r="J1516" s="2">
        <v>1000</v>
      </c>
      <c r="K1516" s="2">
        <v>114</v>
      </c>
      <c r="L1516" s="2">
        <v>0.7</v>
      </c>
      <c r="M1516" s="1">
        <v>0.26</v>
      </c>
      <c r="N1516" s="1">
        <v>3.9999999999999998E-6</v>
      </c>
      <c r="O1516" s="1">
        <v>8.9999999999999993E-3</v>
      </c>
      <c r="P1516" s="1">
        <v>3.9999999999999998E-7</v>
      </c>
      <c r="Q1516" s="1">
        <v>2.46296283668677E-2</v>
      </c>
      <c r="R1516" s="1">
        <v>9.6759254409096898E-4</v>
      </c>
    </row>
    <row r="1517" spans="1:18" x14ac:dyDescent="0.25">
      <c r="A1517" s="2">
        <v>2018</v>
      </c>
      <c r="B1517" s="2">
        <v>2808</v>
      </c>
      <c r="C1517" s="3" t="s">
        <v>7</v>
      </c>
      <c r="D1517" s="4">
        <v>43265</v>
      </c>
      <c r="E1517" s="2">
        <v>7649</v>
      </c>
      <c r="F1517" s="3" t="s">
        <v>5</v>
      </c>
      <c r="G1517" s="3" t="s">
        <v>1</v>
      </c>
      <c r="H1517" s="3" t="s">
        <v>8</v>
      </c>
      <c r="I1517" s="2">
        <v>1999</v>
      </c>
      <c r="J1517" s="2">
        <v>1000</v>
      </c>
      <c r="K1517" s="2">
        <v>96</v>
      </c>
      <c r="L1517" s="2">
        <v>0.7</v>
      </c>
      <c r="M1517" s="1">
        <v>6.54</v>
      </c>
      <c r="N1517" s="1">
        <v>1.4999999999999999E-4</v>
      </c>
      <c r="O1517" s="1">
        <v>0.55200000000000005</v>
      </c>
      <c r="P1517" s="1">
        <v>4.0200000000000001E-5</v>
      </c>
      <c r="Q1517" s="1">
        <v>0.61777777076437701</v>
      </c>
      <c r="R1517" s="1">
        <v>7.6622220348515499E-2</v>
      </c>
    </row>
    <row r="1518" spans="1:18" x14ac:dyDescent="0.25">
      <c r="A1518" s="2">
        <v>2018</v>
      </c>
      <c r="B1518" s="2">
        <v>2808</v>
      </c>
      <c r="C1518" s="3" t="s">
        <v>7</v>
      </c>
      <c r="D1518" s="4">
        <v>43265</v>
      </c>
      <c r="E1518" s="2">
        <v>7650</v>
      </c>
      <c r="F1518" s="3" t="s">
        <v>2</v>
      </c>
      <c r="G1518" s="3" t="s">
        <v>1</v>
      </c>
      <c r="H1518" s="3" t="s">
        <v>0</v>
      </c>
      <c r="I1518" s="2">
        <v>2017</v>
      </c>
      <c r="J1518" s="2">
        <v>1000</v>
      </c>
      <c r="K1518" s="2">
        <v>115</v>
      </c>
      <c r="L1518" s="2">
        <v>0.7</v>
      </c>
      <c r="M1518" s="1">
        <v>0.26</v>
      </c>
      <c r="N1518" s="1">
        <v>3.9999999999999998E-6</v>
      </c>
      <c r="O1518" s="1">
        <v>8.9999999999999993E-3</v>
      </c>
      <c r="P1518" s="1">
        <v>3.9999999999999998E-7</v>
      </c>
      <c r="Q1518" s="1">
        <v>2.4845677738506902E-2</v>
      </c>
      <c r="R1518" s="1">
        <v>9.7608019798650397E-4</v>
      </c>
    </row>
    <row r="1519" spans="1:18" x14ac:dyDescent="0.25">
      <c r="A1519" s="2">
        <v>2018</v>
      </c>
      <c r="B1519" s="2">
        <v>2809</v>
      </c>
      <c r="C1519" s="3" t="s">
        <v>7</v>
      </c>
      <c r="D1519" s="4">
        <v>43272</v>
      </c>
      <c r="E1519" s="2">
        <v>7651</v>
      </c>
      <c r="F1519" s="3" t="s">
        <v>5</v>
      </c>
      <c r="G1519" s="3" t="s">
        <v>1</v>
      </c>
      <c r="H1519" s="3" t="s">
        <v>4</v>
      </c>
      <c r="I1519" s="2">
        <v>1969</v>
      </c>
      <c r="J1519" s="2">
        <v>300</v>
      </c>
      <c r="K1519" s="2">
        <v>64</v>
      </c>
      <c r="L1519" s="2">
        <v>0.7</v>
      </c>
      <c r="M1519" s="1">
        <v>12.09</v>
      </c>
      <c r="N1519" s="1">
        <v>2.7999999999999998E-4</v>
      </c>
      <c r="O1519" s="1">
        <v>0.60499999999999998</v>
      </c>
      <c r="P1519" s="1">
        <v>4.3999999999999999E-5</v>
      </c>
      <c r="Q1519" s="1">
        <v>0.22888888858101</v>
      </c>
      <c r="R1519" s="1">
        <v>1.67851852430001E-2</v>
      </c>
    </row>
    <row r="1520" spans="1:18" x14ac:dyDescent="0.25">
      <c r="A1520" s="2">
        <v>2018</v>
      </c>
      <c r="B1520" s="2">
        <v>2809</v>
      </c>
      <c r="C1520" s="3" t="s">
        <v>7</v>
      </c>
      <c r="D1520" s="4">
        <v>43272</v>
      </c>
      <c r="E1520" s="2">
        <v>7652</v>
      </c>
      <c r="F1520" s="3" t="s">
        <v>2</v>
      </c>
      <c r="G1520" s="3" t="s">
        <v>1</v>
      </c>
      <c r="H1520" s="3" t="s">
        <v>0</v>
      </c>
      <c r="I1520" s="2">
        <v>2016</v>
      </c>
      <c r="J1520" s="2">
        <v>300</v>
      </c>
      <c r="K1520" s="2">
        <v>73</v>
      </c>
      <c r="L1520" s="2">
        <v>0.7</v>
      </c>
      <c r="M1520" s="1">
        <v>2.74</v>
      </c>
      <c r="N1520" s="1">
        <v>3.6000000000000001E-5</v>
      </c>
      <c r="O1520" s="1">
        <v>8.9999999999999993E-3</v>
      </c>
      <c r="P1520" s="1">
        <v>8.9999999999999996E-7</v>
      </c>
      <c r="Q1520" s="1">
        <v>4.7213425315315298E-2</v>
      </c>
      <c r="R1520" s="1">
        <v>1.74895823174097E-4</v>
      </c>
    </row>
    <row r="1521" spans="1:18" x14ac:dyDescent="0.25">
      <c r="A1521" s="2">
        <v>2018</v>
      </c>
      <c r="B1521" s="2">
        <v>2810</v>
      </c>
      <c r="C1521" s="3" t="s">
        <v>7</v>
      </c>
      <c r="D1521" s="4">
        <v>43294</v>
      </c>
      <c r="E1521" s="2">
        <v>7653</v>
      </c>
      <c r="F1521" s="3" t="s">
        <v>5</v>
      </c>
      <c r="G1521" s="3" t="s">
        <v>1</v>
      </c>
      <c r="H1521" s="3" t="s">
        <v>4</v>
      </c>
      <c r="I1521" s="2">
        <v>1969</v>
      </c>
      <c r="J1521" s="2">
        <v>500</v>
      </c>
      <c r="K1521" s="2">
        <v>110</v>
      </c>
      <c r="L1521" s="2">
        <v>0.7</v>
      </c>
      <c r="M1521" s="1">
        <v>12.09</v>
      </c>
      <c r="N1521" s="1">
        <v>2.7999999999999998E-4</v>
      </c>
      <c r="O1521" s="1">
        <v>0.60499999999999998</v>
      </c>
      <c r="P1521" s="1">
        <v>4.3999999999999999E-5</v>
      </c>
      <c r="Q1521" s="1">
        <v>0.65567129541435298</v>
      </c>
      <c r="R1521" s="1">
        <v>4.8082561894010702E-2</v>
      </c>
    </row>
    <row r="1522" spans="1:18" x14ac:dyDescent="0.25">
      <c r="A1522" s="2">
        <v>2018</v>
      </c>
      <c r="B1522" s="2">
        <v>2810</v>
      </c>
      <c r="C1522" s="3" t="s">
        <v>7</v>
      </c>
      <c r="D1522" s="4">
        <v>43294</v>
      </c>
      <c r="E1522" s="2">
        <v>7654</v>
      </c>
      <c r="F1522" s="3" t="s">
        <v>2</v>
      </c>
      <c r="G1522" s="3" t="s">
        <v>1</v>
      </c>
      <c r="H1522" s="3" t="s">
        <v>0</v>
      </c>
      <c r="I1522" s="2">
        <v>2018</v>
      </c>
      <c r="J1522" s="2">
        <v>500</v>
      </c>
      <c r="K1522" s="2">
        <v>120</v>
      </c>
      <c r="L1522" s="2">
        <v>0.7</v>
      </c>
      <c r="M1522" s="1">
        <v>0.26</v>
      </c>
      <c r="N1522" s="1">
        <v>3.9999999999999998E-6</v>
      </c>
      <c r="O1522" s="1">
        <v>8.9999999999999993E-3</v>
      </c>
      <c r="P1522" s="1">
        <v>3.9999999999999998E-7</v>
      </c>
      <c r="Q1522" s="1">
        <v>1.2499999344441501E-2</v>
      </c>
      <c r="R1522" s="1">
        <v>4.62962937683191E-4</v>
      </c>
    </row>
    <row r="1523" spans="1:18" x14ac:dyDescent="0.25">
      <c r="A1523" s="2">
        <v>2018</v>
      </c>
      <c r="B1523" s="2">
        <v>2811</v>
      </c>
      <c r="C1523" s="3" t="s">
        <v>7</v>
      </c>
      <c r="D1523" s="4">
        <v>43151</v>
      </c>
      <c r="E1523" s="2">
        <v>7655</v>
      </c>
      <c r="F1523" s="3" t="s">
        <v>5</v>
      </c>
      <c r="G1523" s="3" t="s">
        <v>1</v>
      </c>
      <c r="H1523" s="3" t="s">
        <v>4</v>
      </c>
      <c r="I1523" s="2">
        <v>1970</v>
      </c>
      <c r="J1523" s="2">
        <v>700</v>
      </c>
      <c r="K1523" s="2">
        <v>112</v>
      </c>
      <c r="L1523" s="2">
        <v>0.7</v>
      </c>
      <c r="M1523" s="1">
        <v>12.09</v>
      </c>
      <c r="N1523" s="1">
        <v>2.7999999999999998E-4</v>
      </c>
      <c r="O1523" s="1">
        <v>0.60499999999999998</v>
      </c>
      <c r="P1523" s="1">
        <v>4.3999999999999999E-5</v>
      </c>
      <c r="Q1523" s="1">
        <v>0.934629628372459</v>
      </c>
      <c r="R1523" s="1">
        <v>6.8539506408917095E-2</v>
      </c>
    </row>
    <row r="1524" spans="1:18" x14ac:dyDescent="0.25">
      <c r="A1524" s="2">
        <v>2018</v>
      </c>
      <c r="B1524" s="2">
        <v>2811</v>
      </c>
      <c r="C1524" s="3" t="s">
        <v>7</v>
      </c>
      <c r="D1524" s="4">
        <v>43151</v>
      </c>
      <c r="E1524" s="2">
        <v>7656</v>
      </c>
      <c r="F1524" s="3" t="s">
        <v>2</v>
      </c>
      <c r="G1524" s="3" t="s">
        <v>1</v>
      </c>
      <c r="H1524" s="3" t="s">
        <v>0</v>
      </c>
      <c r="I1524" s="2">
        <v>2017</v>
      </c>
      <c r="J1524" s="2">
        <v>700</v>
      </c>
      <c r="K1524" s="2">
        <v>115</v>
      </c>
      <c r="L1524" s="2">
        <v>0.7</v>
      </c>
      <c r="M1524" s="1">
        <v>0.26</v>
      </c>
      <c r="N1524" s="1">
        <v>3.9999999999999998E-6</v>
      </c>
      <c r="O1524" s="1">
        <v>8.9999999999999993E-3</v>
      </c>
      <c r="P1524" s="1">
        <v>3.9999999999999998E-7</v>
      </c>
      <c r="Q1524" s="1">
        <v>1.7019289239057302E-2</v>
      </c>
      <c r="R1524" s="1">
        <v>6.4598762027118998E-4</v>
      </c>
    </row>
    <row r="1525" spans="1:18" x14ac:dyDescent="0.25">
      <c r="A1525" s="2">
        <v>2018</v>
      </c>
      <c r="B1525" s="2">
        <v>2812</v>
      </c>
      <c r="C1525" s="3" t="s">
        <v>7</v>
      </c>
      <c r="D1525" s="4">
        <v>43250</v>
      </c>
      <c r="E1525" s="2">
        <v>7657</v>
      </c>
      <c r="F1525" s="3" t="s">
        <v>5</v>
      </c>
      <c r="G1525" s="3" t="s">
        <v>1</v>
      </c>
      <c r="H1525" s="3" t="s">
        <v>4</v>
      </c>
      <c r="I1525" s="2">
        <v>1978</v>
      </c>
      <c r="J1525" s="2">
        <v>600</v>
      </c>
      <c r="K1525" s="2">
        <v>81</v>
      </c>
      <c r="L1525" s="2">
        <v>0.7</v>
      </c>
      <c r="M1525" s="1">
        <v>12.09</v>
      </c>
      <c r="N1525" s="1">
        <v>2.7999999999999998E-4</v>
      </c>
      <c r="O1525" s="1">
        <v>0.60499999999999998</v>
      </c>
      <c r="P1525" s="1">
        <v>4.3999999999999999E-5</v>
      </c>
      <c r="Q1525" s="1">
        <v>0.57937499922068203</v>
      </c>
      <c r="R1525" s="1">
        <v>4.2487500146343997E-2</v>
      </c>
    </row>
    <row r="1526" spans="1:18" x14ac:dyDescent="0.25">
      <c r="A1526" s="2">
        <v>2018</v>
      </c>
      <c r="B1526" s="2">
        <v>2812</v>
      </c>
      <c r="C1526" s="3" t="s">
        <v>7</v>
      </c>
      <c r="D1526" s="4">
        <v>43250</v>
      </c>
      <c r="E1526" s="2">
        <v>7658</v>
      </c>
      <c r="F1526" s="3" t="s">
        <v>2</v>
      </c>
      <c r="G1526" s="3" t="s">
        <v>1</v>
      </c>
      <c r="H1526" s="3" t="s">
        <v>0</v>
      </c>
      <c r="I1526" s="2">
        <v>2018</v>
      </c>
      <c r="J1526" s="2">
        <v>600</v>
      </c>
      <c r="K1526" s="2">
        <v>100</v>
      </c>
      <c r="L1526" s="2">
        <v>0.7</v>
      </c>
      <c r="M1526" s="1">
        <v>0.26</v>
      </c>
      <c r="N1526" s="1">
        <v>3.9999999999999998E-6</v>
      </c>
      <c r="O1526" s="1">
        <v>8.9999999999999993E-3</v>
      </c>
      <c r="P1526" s="1">
        <v>3.9999999999999998E-7</v>
      </c>
      <c r="Q1526" s="1">
        <v>1.25925919352235E-2</v>
      </c>
      <c r="R1526" s="1">
        <v>4.7222219689297101E-4</v>
      </c>
    </row>
    <row r="1527" spans="1:18" x14ac:dyDescent="0.25">
      <c r="A1527" s="2">
        <v>2018</v>
      </c>
      <c r="B1527" s="2">
        <v>2813</v>
      </c>
      <c r="C1527" s="3" t="s">
        <v>7</v>
      </c>
      <c r="D1527" s="4">
        <v>43245</v>
      </c>
      <c r="E1527" s="2">
        <v>7659</v>
      </c>
      <c r="F1527" s="3" t="s">
        <v>5</v>
      </c>
      <c r="G1527" s="3" t="s">
        <v>1</v>
      </c>
      <c r="H1527" s="3" t="s">
        <v>4</v>
      </c>
      <c r="I1527" s="2">
        <v>1974</v>
      </c>
      <c r="J1527" s="2">
        <v>600</v>
      </c>
      <c r="K1527" s="2">
        <v>81</v>
      </c>
      <c r="L1527" s="2">
        <v>0.7</v>
      </c>
      <c r="M1527" s="1">
        <v>12.09</v>
      </c>
      <c r="N1527" s="1">
        <v>2.7999999999999998E-4</v>
      </c>
      <c r="O1527" s="1">
        <v>0.60499999999999998</v>
      </c>
      <c r="P1527" s="1">
        <v>4.3999999999999999E-5</v>
      </c>
      <c r="Q1527" s="1">
        <v>0.57937499922068203</v>
      </c>
      <c r="R1527" s="1">
        <v>4.2487500146343997E-2</v>
      </c>
    </row>
    <row r="1528" spans="1:18" x14ac:dyDescent="0.25">
      <c r="A1528" s="2">
        <v>2018</v>
      </c>
      <c r="B1528" s="2">
        <v>2813</v>
      </c>
      <c r="C1528" s="3" t="s">
        <v>7</v>
      </c>
      <c r="D1528" s="4">
        <v>43245</v>
      </c>
      <c r="E1528" s="2">
        <v>7660</v>
      </c>
      <c r="F1528" s="3" t="s">
        <v>2</v>
      </c>
      <c r="G1528" s="3" t="s">
        <v>1</v>
      </c>
      <c r="H1528" s="3" t="s">
        <v>0</v>
      </c>
      <c r="I1528" s="2">
        <v>2018</v>
      </c>
      <c r="J1528" s="2">
        <v>600</v>
      </c>
      <c r="K1528" s="2">
        <v>100</v>
      </c>
      <c r="L1528" s="2">
        <v>0.7</v>
      </c>
      <c r="M1528" s="1">
        <v>0.26</v>
      </c>
      <c r="N1528" s="1">
        <v>3.9999999999999998E-6</v>
      </c>
      <c r="O1528" s="1">
        <v>8.9999999999999993E-3</v>
      </c>
      <c r="P1528" s="1">
        <v>3.9999999999999998E-7</v>
      </c>
      <c r="Q1528" s="1">
        <v>1.25925919352235E-2</v>
      </c>
      <c r="R1528" s="1">
        <v>4.7222219689297101E-4</v>
      </c>
    </row>
    <row r="1529" spans="1:18" x14ac:dyDescent="0.25">
      <c r="A1529" s="2">
        <v>2018</v>
      </c>
      <c r="B1529" s="2">
        <v>2814</v>
      </c>
      <c r="C1529" s="3" t="s">
        <v>7</v>
      </c>
      <c r="D1529" s="4">
        <v>43265</v>
      </c>
      <c r="E1529" s="2">
        <v>7661</v>
      </c>
      <c r="F1529" s="3" t="s">
        <v>5</v>
      </c>
      <c r="G1529" s="3" t="s">
        <v>1</v>
      </c>
      <c r="H1529" s="3" t="s">
        <v>4</v>
      </c>
      <c r="I1529" s="2">
        <v>1981</v>
      </c>
      <c r="J1529" s="2">
        <v>200</v>
      </c>
      <c r="K1529" s="2">
        <v>98</v>
      </c>
      <c r="L1529" s="2">
        <v>0.7</v>
      </c>
      <c r="M1529" s="1">
        <v>12.09</v>
      </c>
      <c r="N1529" s="1">
        <v>2.7999999999999998E-4</v>
      </c>
      <c r="O1529" s="1">
        <v>0.60499999999999998</v>
      </c>
      <c r="P1529" s="1">
        <v>4.3999999999999999E-5</v>
      </c>
      <c r="Q1529" s="1">
        <v>0.218412962501118</v>
      </c>
      <c r="R1529" s="1">
        <v>1.47393210687595E-2</v>
      </c>
    </row>
    <row r="1530" spans="1:18" x14ac:dyDescent="0.25">
      <c r="A1530" s="2">
        <v>2018</v>
      </c>
      <c r="B1530" s="2">
        <v>2814</v>
      </c>
      <c r="C1530" s="3" t="s">
        <v>7</v>
      </c>
      <c r="D1530" s="4">
        <v>43265</v>
      </c>
      <c r="E1530" s="2">
        <v>7662</v>
      </c>
      <c r="F1530" s="3" t="s">
        <v>2</v>
      </c>
      <c r="G1530" s="3" t="s">
        <v>1</v>
      </c>
      <c r="H1530" s="3" t="s">
        <v>0</v>
      </c>
      <c r="I1530" s="2">
        <v>2017</v>
      </c>
      <c r="J1530" s="2">
        <v>200</v>
      </c>
      <c r="K1530" s="2">
        <v>117</v>
      </c>
      <c r="L1530" s="2">
        <v>0.7</v>
      </c>
      <c r="M1530" s="1">
        <v>0.26</v>
      </c>
      <c r="N1530" s="1">
        <v>3.9999999999999998E-6</v>
      </c>
      <c r="O1530" s="1">
        <v>8.9999999999999993E-3</v>
      </c>
      <c r="P1530" s="1">
        <v>3.9999999999999998E-7</v>
      </c>
      <c r="Q1530" s="1">
        <v>4.7666664131172801E-3</v>
      </c>
      <c r="R1530" s="1">
        <v>1.6972221242100201E-4</v>
      </c>
    </row>
    <row r="1531" spans="1:18" x14ac:dyDescent="0.25">
      <c r="A1531" s="2">
        <v>2018</v>
      </c>
      <c r="B1531" s="2">
        <v>2815</v>
      </c>
      <c r="C1531" s="3" t="s">
        <v>7</v>
      </c>
      <c r="D1531" s="4">
        <v>43287</v>
      </c>
      <c r="E1531" s="2">
        <v>7663</v>
      </c>
      <c r="F1531" s="3" t="s">
        <v>5</v>
      </c>
      <c r="G1531" s="3" t="s">
        <v>1</v>
      </c>
      <c r="H1531" s="3" t="s">
        <v>4</v>
      </c>
      <c r="I1531" s="2">
        <v>1986</v>
      </c>
      <c r="J1531" s="2">
        <v>400</v>
      </c>
      <c r="K1531" s="2">
        <v>29</v>
      </c>
      <c r="L1531" s="2">
        <v>0.7</v>
      </c>
      <c r="M1531" s="1">
        <v>6.51</v>
      </c>
      <c r="N1531" s="1">
        <v>9.7999999999999997E-5</v>
      </c>
      <c r="O1531" s="1">
        <v>0.54700000000000004</v>
      </c>
      <c r="P1531" s="1">
        <v>4.2400000000000001E-5</v>
      </c>
      <c r="Q1531" s="1">
        <v>6.8794444977459304E-2</v>
      </c>
      <c r="R1531" s="1">
        <v>9.4500613869539698E-3</v>
      </c>
    </row>
    <row r="1532" spans="1:18" x14ac:dyDescent="0.25">
      <c r="A1532" s="2">
        <v>2018</v>
      </c>
      <c r="B1532" s="2">
        <v>2815</v>
      </c>
      <c r="C1532" s="3" t="s">
        <v>7</v>
      </c>
      <c r="D1532" s="4">
        <v>43287</v>
      </c>
      <c r="E1532" s="2">
        <v>7665</v>
      </c>
      <c r="F1532" s="3" t="s">
        <v>2</v>
      </c>
      <c r="G1532" s="3" t="s">
        <v>1</v>
      </c>
      <c r="H1532" s="3" t="s">
        <v>0</v>
      </c>
      <c r="I1532" s="2">
        <v>2017</v>
      </c>
      <c r="J1532" s="2">
        <v>400</v>
      </c>
      <c r="K1532" s="2">
        <v>35</v>
      </c>
      <c r="L1532" s="2">
        <v>0.7</v>
      </c>
      <c r="M1532" s="1">
        <v>2.75</v>
      </c>
      <c r="N1532" s="1">
        <v>5.7000000000000003E-5</v>
      </c>
      <c r="O1532" s="1">
        <v>8.9999999999999993E-3</v>
      </c>
      <c r="P1532" s="1">
        <v>9.9999999999999995E-7</v>
      </c>
      <c r="Q1532" s="1">
        <v>3.0938271101971601E-2</v>
      </c>
      <c r="R1532" s="1">
        <v>1.18827154230463E-4</v>
      </c>
    </row>
    <row r="1533" spans="1:18" x14ac:dyDescent="0.25">
      <c r="A1533" s="2">
        <v>2017</v>
      </c>
      <c r="B1533" s="2">
        <v>2816</v>
      </c>
      <c r="C1533" s="3" t="s">
        <v>7</v>
      </c>
      <c r="D1533" s="4">
        <v>43276</v>
      </c>
      <c r="E1533" s="2">
        <v>7666</v>
      </c>
      <c r="F1533" s="3" t="s">
        <v>5</v>
      </c>
      <c r="G1533" s="3" t="s">
        <v>1</v>
      </c>
      <c r="H1533" s="3" t="s">
        <v>4</v>
      </c>
      <c r="I1533" s="2">
        <v>1994</v>
      </c>
      <c r="J1533" s="2">
        <v>1500</v>
      </c>
      <c r="K1533" s="2">
        <v>94</v>
      </c>
      <c r="L1533" s="2">
        <v>0.7</v>
      </c>
      <c r="M1533" s="1">
        <v>8.17</v>
      </c>
      <c r="N1533" s="1">
        <v>1.9000000000000001E-4</v>
      </c>
      <c r="O1533" s="1">
        <v>0.47899999999999998</v>
      </c>
      <c r="P1533" s="1">
        <v>3.6100000000000003E-5</v>
      </c>
      <c r="Q1533" s="1">
        <v>1.1369212932174799</v>
      </c>
      <c r="R1533" s="1">
        <v>9.9243977931779304E-2</v>
      </c>
    </row>
    <row r="1534" spans="1:18" x14ac:dyDescent="0.25">
      <c r="A1534" s="2">
        <v>2017</v>
      </c>
      <c r="B1534" s="2">
        <v>2816</v>
      </c>
      <c r="C1534" s="3" t="s">
        <v>7</v>
      </c>
      <c r="D1534" s="4">
        <v>43276</v>
      </c>
      <c r="E1534" s="2">
        <v>7667</v>
      </c>
      <c r="F1534" s="3" t="s">
        <v>2</v>
      </c>
      <c r="G1534" s="3" t="s">
        <v>1</v>
      </c>
      <c r="H1534" s="3" t="s">
        <v>0</v>
      </c>
      <c r="I1534" s="2">
        <v>2016</v>
      </c>
      <c r="J1534" s="2">
        <v>1500</v>
      </c>
      <c r="K1534" s="2">
        <v>115</v>
      </c>
      <c r="L1534" s="2">
        <v>0.7</v>
      </c>
      <c r="M1534" s="1">
        <v>2.3199999999999998</v>
      </c>
      <c r="N1534" s="1">
        <v>3.0000000000000001E-5</v>
      </c>
      <c r="O1534" s="1">
        <v>0.112</v>
      </c>
      <c r="P1534" s="1">
        <v>7.9999999999999996E-6</v>
      </c>
      <c r="Q1534" s="1">
        <v>0.33874419755212798</v>
      </c>
      <c r="R1534" s="1">
        <v>2.2893518568623601E-2</v>
      </c>
    </row>
    <row r="1535" spans="1:18" x14ac:dyDescent="0.25">
      <c r="A1535" s="2">
        <v>2017</v>
      </c>
      <c r="B1535" s="2">
        <v>2817</v>
      </c>
      <c r="C1535" s="3" t="s">
        <v>7</v>
      </c>
      <c r="D1535" s="4">
        <v>43276</v>
      </c>
      <c r="E1535" s="2">
        <v>7668</v>
      </c>
      <c r="F1535" s="3" t="s">
        <v>5</v>
      </c>
      <c r="G1535" s="3" t="s">
        <v>1</v>
      </c>
      <c r="H1535" s="3" t="s">
        <v>4</v>
      </c>
      <c r="I1535" s="2">
        <v>1980</v>
      </c>
      <c r="J1535" s="2">
        <v>1500</v>
      </c>
      <c r="K1535" s="2">
        <v>98</v>
      </c>
      <c r="L1535" s="2">
        <v>0.7</v>
      </c>
      <c r="M1535" s="1">
        <v>12.09</v>
      </c>
      <c r="N1535" s="1">
        <v>2.7999999999999998E-4</v>
      </c>
      <c r="O1535" s="1">
        <v>0.60499999999999998</v>
      </c>
      <c r="P1535" s="1">
        <v>4.3999999999999999E-5</v>
      </c>
      <c r="Q1535" s="1">
        <v>1.7524305531983599</v>
      </c>
      <c r="R1535" s="1">
        <v>0.12851157451671999</v>
      </c>
    </row>
    <row r="1536" spans="1:18" x14ac:dyDescent="0.25">
      <c r="A1536" s="2">
        <v>2017</v>
      </c>
      <c r="B1536" s="2">
        <v>2817</v>
      </c>
      <c r="C1536" s="3" t="s">
        <v>7</v>
      </c>
      <c r="D1536" s="4">
        <v>43276</v>
      </c>
      <c r="E1536" s="2">
        <v>7669</v>
      </c>
      <c r="F1536" s="3" t="s">
        <v>2</v>
      </c>
      <c r="G1536" s="3" t="s">
        <v>1</v>
      </c>
      <c r="H1536" s="3" t="s">
        <v>0</v>
      </c>
      <c r="I1536" s="2">
        <v>2016</v>
      </c>
      <c r="J1536" s="2">
        <v>1500</v>
      </c>
      <c r="K1536" s="2">
        <v>115</v>
      </c>
      <c r="L1536" s="2">
        <v>0.7</v>
      </c>
      <c r="M1536" s="1">
        <v>2.3199999999999998</v>
      </c>
      <c r="N1536" s="1">
        <v>3.0000000000000001E-5</v>
      </c>
      <c r="O1536" s="1">
        <v>0.112</v>
      </c>
      <c r="P1536" s="1">
        <v>7.9999999999999996E-6</v>
      </c>
      <c r="Q1536" s="1">
        <v>0.33874419755212798</v>
      </c>
      <c r="R1536" s="1">
        <v>2.2893518568623601E-2</v>
      </c>
    </row>
    <row r="1537" spans="1:18" x14ac:dyDescent="0.25">
      <c r="A1537" s="2">
        <v>2018</v>
      </c>
      <c r="B1537" s="2">
        <v>2818</v>
      </c>
      <c r="C1537" s="3" t="s">
        <v>7</v>
      </c>
      <c r="D1537" s="4">
        <v>43257</v>
      </c>
      <c r="E1537" s="2">
        <v>7670</v>
      </c>
      <c r="F1537" s="3" t="s">
        <v>5</v>
      </c>
      <c r="G1537" s="3" t="s">
        <v>1</v>
      </c>
      <c r="H1537" s="3" t="s">
        <v>4</v>
      </c>
      <c r="I1537" s="2">
        <v>1984</v>
      </c>
      <c r="J1537" s="2">
        <v>780</v>
      </c>
      <c r="K1537" s="2">
        <v>86</v>
      </c>
      <c r="L1537" s="2">
        <v>0.7</v>
      </c>
      <c r="M1537" s="1">
        <v>12.09</v>
      </c>
      <c r="N1537" s="1">
        <v>2.7999999999999998E-4</v>
      </c>
      <c r="O1537" s="1">
        <v>0.60499999999999998</v>
      </c>
      <c r="P1537" s="1">
        <v>4.3999999999999999E-5</v>
      </c>
      <c r="Q1537" s="1">
        <v>0.79968055447990505</v>
      </c>
      <c r="R1537" s="1">
        <v>5.86432409427316E-2</v>
      </c>
    </row>
    <row r="1538" spans="1:18" x14ac:dyDescent="0.25">
      <c r="A1538" s="2">
        <v>2018</v>
      </c>
      <c r="B1538" s="2">
        <v>2818</v>
      </c>
      <c r="C1538" s="3" t="s">
        <v>7</v>
      </c>
      <c r="D1538" s="4">
        <v>43257</v>
      </c>
      <c r="E1538" s="2">
        <v>7673</v>
      </c>
      <c r="F1538" s="3" t="s">
        <v>2</v>
      </c>
      <c r="G1538" s="3" t="s">
        <v>1</v>
      </c>
      <c r="H1538" s="3" t="s">
        <v>0</v>
      </c>
      <c r="I1538" s="2">
        <v>2017</v>
      </c>
      <c r="J1538" s="2">
        <v>780</v>
      </c>
      <c r="K1538" s="2">
        <v>106</v>
      </c>
      <c r="L1538" s="2">
        <v>0.7</v>
      </c>
      <c r="M1538" s="1">
        <v>0.26</v>
      </c>
      <c r="N1538" s="1">
        <v>3.9999999999999998E-6</v>
      </c>
      <c r="O1538" s="1">
        <v>8.9999999999999993E-3</v>
      </c>
      <c r="P1538" s="1">
        <v>3.9999999999999998E-7</v>
      </c>
      <c r="Q1538" s="1">
        <v>1.7582258348913599E-2</v>
      </c>
      <c r="R1538" s="1">
        <v>6.7368885386245099E-4</v>
      </c>
    </row>
    <row r="1539" spans="1:18" x14ac:dyDescent="0.25">
      <c r="A1539" s="2">
        <v>2018</v>
      </c>
      <c r="B1539" s="2">
        <v>2819</v>
      </c>
      <c r="C1539" s="3" t="s">
        <v>7</v>
      </c>
      <c r="D1539" s="4">
        <v>43244</v>
      </c>
      <c r="E1539" s="2">
        <v>7674</v>
      </c>
      <c r="F1539" s="3" t="s">
        <v>5</v>
      </c>
      <c r="G1539" s="3" t="s">
        <v>1</v>
      </c>
      <c r="H1539" s="3" t="s">
        <v>4</v>
      </c>
      <c r="I1539" s="2">
        <v>1977</v>
      </c>
      <c r="J1539" s="2">
        <v>800</v>
      </c>
      <c r="K1539" s="2">
        <v>88</v>
      </c>
      <c r="L1539" s="2">
        <v>0.7</v>
      </c>
      <c r="M1539" s="1">
        <v>12.09</v>
      </c>
      <c r="N1539" s="1">
        <v>2.7999999999999998E-4</v>
      </c>
      <c r="O1539" s="1">
        <v>0.60499999999999998</v>
      </c>
      <c r="P1539" s="1">
        <v>4.3999999999999999E-5</v>
      </c>
      <c r="Q1539" s="1">
        <v>0.83925925813037106</v>
      </c>
      <c r="R1539" s="1">
        <v>6.1545679224333703E-2</v>
      </c>
    </row>
    <row r="1540" spans="1:18" x14ac:dyDescent="0.25">
      <c r="A1540" s="2">
        <v>2018</v>
      </c>
      <c r="B1540" s="2">
        <v>2819</v>
      </c>
      <c r="C1540" s="3" t="s">
        <v>7</v>
      </c>
      <c r="D1540" s="4">
        <v>43244</v>
      </c>
      <c r="E1540" s="2">
        <v>7675</v>
      </c>
      <c r="F1540" s="3" t="s">
        <v>2</v>
      </c>
      <c r="G1540" s="3" t="s">
        <v>1</v>
      </c>
      <c r="H1540" s="3" t="s">
        <v>0</v>
      </c>
      <c r="I1540" s="2">
        <v>2017</v>
      </c>
      <c r="J1540" s="2">
        <v>800</v>
      </c>
      <c r="K1540" s="2">
        <v>106</v>
      </c>
      <c r="L1540" s="2">
        <v>0.7</v>
      </c>
      <c r="M1540" s="1">
        <v>0.26</v>
      </c>
      <c r="N1540" s="1">
        <v>3.9999999999999998E-6</v>
      </c>
      <c r="O1540" s="1">
        <v>8.9999999999999993E-3</v>
      </c>
      <c r="P1540" s="1">
        <v>3.9999999999999998E-7</v>
      </c>
      <c r="Q1540" s="1">
        <v>1.8059258325059599E-2</v>
      </c>
      <c r="R1540" s="1">
        <v>6.9358021097504197E-4</v>
      </c>
    </row>
    <row r="1541" spans="1:18" x14ac:dyDescent="0.25">
      <c r="A1541" s="2">
        <v>2018</v>
      </c>
      <c r="B1541" s="2">
        <v>2820</v>
      </c>
      <c r="C1541" s="3" t="s">
        <v>7</v>
      </c>
      <c r="D1541" s="4">
        <v>43269</v>
      </c>
      <c r="E1541" s="2">
        <v>7676</v>
      </c>
      <c r="F1541" s="3" t="s">
        <v>5</v>
      </c>
      <c r="G1541" s="3" t="s">
        <v>1</v>
      </c>
      <c r="H1541" s="3" t="s">
        <v>4</v>
      </c>
      <c r="I1541" s="2">
        <v>1984</v>
      </c>
      <c r="J1541" s="2">
        <v>150</v>
      </c>
      <c r="K1541" s="2">
        <v>53</v>
      </c>
      <c r="L1541" s="2">
        <v>0.7</v>
      </c>
      <c r="M1541" s="1">
        <v>12.09</v>
      </c>
      <c r="N1541" s="1">
        <v>2.7999999999999998E-4</v>
      </c>
      <c r="O1541" s="1">
        <v>0.60499999999999998</v>
      </c>
      <c r="P1541" s="1">
        <v>4.3999999999999999E-5</v>
      </c>
      <c r="Q1541" s="1">
        <v>8.4211110881387899E-2</v>
      </c>
      <c r="R1541" s="1">
        <v>5.2901852244278897E-3</v>
      </c>
    </row>
    <row r="1542" spans="1:18" x14ac:dyDescent="0.25">
      <c r="A1542" s="2">
        <v>2018</v>
      </c>
      <c r="B1542" s="2">
        <v>2820</v>
      </c>
      <c r="C1542" s="3" t="s">
        <v>7</v>
      </c>
      <c r="D1542" s="4">
        <v>43269</v>
      </c>
      <c r="E1542" s="2">
        <v>7677</v>
      </c>
      <c r="F1542" s="3" t="s">
        <v>2</v>
      </c>
      <c r="G1542" s="3" t="s">
        <v>1</v>
      </c>
      <c r="H1542" s="3" t="s">
        <v>0</v>
      </c>
      <c r="I1542" s="2">
        <v>2018</v>
      </c>
      <c r="J1542" s="2">
        <v>150</v>
      </c>
      <c r="K1542" s="2">
        <v>67</v>
      </c>
      <c r="L1542" s="2">
        <v>0.7</v>
      </c>
      <c r="M1542" s="1">
        <v>2.74</v>
      </c>
      <c r="N1542" s="1">
        <v>3.6000000000000001E-5</v>
      </c>
      <c r="O1542" s="1">
        <v>8.9999999999999993E-3</v>
      </c>
      <c r="P1542" s="1">
        <v>8.9999999999999996E-7</v>
      </c>
      <c r="Q1542" s="1">
        <v>2.14570599011333E-2</v>
      </c>
      <c r="R1542" s="1">
        <v>7.5026037239147797E-5</v>
      </c>
    </row>
    <row r="1543" spans="1:18" x14ac:dyDescent="0.25">
      <c r="A1543" s="2">
        <v>2018</v>
      </c>
      <c r="B1543" s="2">
        <v>2821</v>
      </c>
      <c r="C1543" s="3" t="s">
        <v>7</v>
      </c>
      <c r="D1543" s="4">
        <v>43255</v>
      </c>
      <c r="E1543" s="2">
        <v>7678</v>
      </c>
      <c r="F1543" s="3" t="s">
        <v>5</v>
      </c>
      <c r="G1543" s="3" t="s">
        <v>1</v>
      </c>
      <c r="H1543" s="3" t="s">
        <v>4</v>
      </c>
      <c r="I1543" s="2">
        <v>1981</v>
      </c>
      <c r="J1543" s="2">
        <v>500</v>
      </c>
      <c r="K1543" s="2">
        <v>87</v>
      </c>
      <c r="L1543" s="2">
        <v>0.7</v>
      </c>
      <c r="M1543" s="1">
        <v>12.09</v>
      </c>
      <c r="N1543" s="1">
        <v>2.7999999999999998E-4</v>
      </c>
      <c r="O1543" s="1">
        <v>0.60499999999999998</v>
      </c>
      <c r="P1543" s="1">
        <v>4.3999999999999999E-5</v>
      </c>
      <c r="Q1543" s="1">
        <v>0.51857638819135199</v>
      </c>
      <c r="R1543" s="1">
        <v>3.8028935316172102E-2</v>
      </c>
    </row>
    <row r="1544" spans="1:18" x14ac:dyDescent="0.25">
      <c r="A1544" s="2">
        <v>2018</v>
      </c>
      <c r="B1544" s="2">
        <v>2821</v>
      </c>
      <c r="C1544" s="3" t="s">
        <v>7</v>
      </c>
      <c r="D1544" s="4">
        <v>43255</v>
      </c>
      <c r="E1544" s="2">
        <v>7679</v>
      </c>
      <c r="F1544" s="3" t="s">
        <v>2</v>
      </c>
      <c r="G1544" s="3" t="s">
        <v>1</v>
      </c>
      <c r="H1544" s="3" t="s">
        <v>0</v>
      </c>
      <c r="I1544" s="2">
        <v>2016</v>
      </c>
      <c r="J1544" s="2">
        <v>500</v>
      </c>
      <c r="K1544" s="2">
        <v>106</v>
      </c>
      <c r="L1544" s="2">
        <v>0.7</v>
      </c>
      <c r="M1544" s="1">
        <v>0.26</v>
      </c>
      <c r="N1544" s="1">
        <v>3.9999999999999998E-6</v>
      </c>
      <c r="O1544" s="1">
        <v>8.9999999999999993E-3</v>
      </c>
      <c r="P1544" s="1">
        <v>3.9999999999999998E-7</v>
      </c>
      <c r="Q1544" s="1">
        <v>1.104166608759E-2</v>
      </c>
      <c r="R1544" s="1">
        <v>4.0895059495348502E-4</v>
      </c>
    </row>
    <row r="1545" spans="1:18" x14ac:dyDescent="0.25">
      <c r="A1545" s="2">
        <v>2018</v>
      </c>
      <c r="B1545" s="2">
        <v>2822</v>
      </c>
      <c r="C1545" s="3" t="s">
        <v>7</v>
      </c>
      <c r="D1545" s="4">
        <v>43244</v>
      </c>
      <c r="E1545" s="2">
        <v>7680</v>
      </c>
      <c r="F1545" s="3" t="s">
        <v>5</v>
      </c>
      <c r="G1545" s="3" t="s">
        <v>1</v>
      </c>
      <c r="H1545" s="3" t="s">
        <v>4</v>
      </c>
      <c r="I1545" s="2">
        <v>1972</v>
      </c>
      <c r="J1545" s="2">
        <v>800</v>
      </c>
      <c r="K1545" s="2">
        <v>49</v>
      </c>
      <c r="L1545" s="2">
        <v>0.7</v>
      </c>
      <c r="M1545" s="1">
        <v>6.51</v>
      </c>
      <c r="N1545" s="1">
        <v>9.7999999999999997E-5</v>
      </c>
      <c r="O1545" s="1">
        <v>0.54700000000000004</v>
      </c>
      <c r="P1545" s="1">
        <v>4.2400000000000001E-5</v>
      </c>
      <c r="Q1545" s="1">
        <v>0.23247777957900001</v>
      </c>
      <c r="R1545" s="1">
        <v>3.1934690204189299E-2</v>
      </c>
    </row>
    <row r="1546" spans="1:18" x14ac:dyDescent="0.25">
      <c r="A1546" s="2">
        <v>2018</v>
      </c>
      <c r="B1546" s="2">
        <v>2822</v>
      </c>
      <c r="C1546" s="3" t="s">
        <v>7</v>
      </c>
      <c r="D1546" s="4">
        <v>43244</v>
      </c>
      <c r="E1546" s="2">
        <v>7681</v>
      </c>
      <c r="F1546" s="3" t="s">
        <v>2</v>
      </c>
      <c r="G1546" s="3" t="s">
        <v>1</v>
      </c>
      <c r="H1546" s="3" t="s">
        <v>0</v>
      </c>
      <c r="I1546" s="2">
        <v>2018</v>
      </c>
      <c r="J1546" s="2">
        <v>800</v>
      </c>
      <c r="K1546" s="2">
        <v>58</v>
      </c>
      <c r="L1546" s="2">
        <v>0.7</v>
      </c>
      <c r="M1546" s="1">
        <v>2.74</v>
      </c>
      <c r="N1546" s="1">
        <v>3.6000000000000001E-5</v>
      </c>
      <c r="O1546" s="1">
        <v>8.9999999999999993E-3</v>
      </c>
      <c r="P1546" s="1">
        <v>8.9999999999999996E-7</v>
      </c>
      <c r="Q1546" s="1">
        <v>0.103254319753039</v>
      </c>
      <c r="R1546" s="1">
        <v>4.5111108597614902E-4</v>
      </c>
    </row>
    <row r="1547" spans="1:18" x14ac:dyDescent="0.25">
      <c r="A1547" s="2">
        <v>2016</v>
      </c>
      <c r="B1547" s="2">
        <v>2823</v>
      </c>
      <c r="C1547" s="3" t="s">
        <v>7</v>
      </c>
      <c r="D1547" s="4">
        <v>43287</v>
      </c>
      <c r="E1547" s="2">
        <v>7682</v>
      </c>
      <c r="F1547" s="3" t="s">
        <v>5</v>
      </c>
      <c r="G1547" s="3" t="s">
        <v>30</v>
      </c>
      <c r="H1547" s="3" t="s">
        <v>4</v>
      </c>
      <c r="I1547" s="2">
        <v>1988</v>
      </c>
      <c r="J1547" s="2">
        <v>600</v>
      </c>
      <c r="K1547" s="2">
        <v>155</v>
      </c>
      <c r="L1547" s="2">
        <v>0.43</v>
      </c>
      <c r="M1547" s="1">
        <v>7.6</v>
      </c>
      <c r="N1547" s="1">
        <v>1.8000000000000001E-4</v>
      </c>
      <c r="O1547" s="1">
        <v>0.27400000000000002</v>
      </c>
      <c r="P1547" s="1">
        <v>1.9899999999999999E-5</v>
      </c>
      <c r="Q1547" s="1">
        <v>0.43022751762342798</v>
      </c>
      <c r="R1547" s="1">
        <v>2.2604576904281699E-2</v>
      </c>
    </row>
    <row r="1548" spans="1:18" x14ac:dyDescent="0.25">
      <c r="A1548" s="2">
        <v>2016</v>
      </c>
      <c r="B1548" s="2">
        <v>2823</v>
      </c>
      <c r="C1548" s="3" t="s">
        <v>7</v>
      </c>
      <c r="D1548" s="4">
        <v>43287</v>
      </c>
      <c r="E1548" s="2">
        <v>7683</v>
      </c>
      <c r="F1548" s="3" t="s">
        <v>2</v>
      </c>
      <c r="G1548" s="3" t="s">
        <v>30</v>
      </c>
      <c r="H1548" s="3" t="s">
        <v>28</v>
      </c>
      <c r="I1548" s="2">
        <v>2012</v>
      </c>
      <c r="J1548" s="2">
        <v>600</v>
      </c>
      <c r="K1548" s="2">
        <v>80</v>
      </c>
      <c r="L1548" s="2">
        <v>0.43</v>
      </c>
      <c r="M1548" s="1">
        <v>2.15</v>
      </c>
      <c r="N1548" s="1">
        <v>2.6999999999999999E-5</v>
      </c>
      <c r="O1548" s="1">
        <v>8.9999999999999993E-3</v>
      </c>
      <c r="P1548" s="1">
        <v>8.9999999999999996E-7</v>
      </c>
      <c r="Q1548" s="1">
        <v>5.0758204075347597E-2</v>
      </c>
      <c r="R1548" s="1">
        <v>2.6619047009669299E-4</v>
      </c>
    </row>
    <row r="1549" spans="1:18" x14ac:dyDescent="0.25">
      <c r="A1549" s="2">
        <v>2016</v>
      </c>
      <c r="B1549" s="2">
        <v>2824</v>
      </c>
      <c r="C1549" s="3" t="s">
        <v>7</v>
      </c>
      <c r="D1549" s="4">
        <v>43278</v>
      </c>
      <c r="E1549" s="2">
        <v>7684</v>
      </c>
      <c r="F1549" s="3" t="s">
        <v>5</v>
      </c>
      <c r="G1549" s="3" t="s">
        <v>29</v>
      </c>
      <c r="H1549" s="3" t="s">
        <v>4</v>
      </c>
      <c r="I1549" s="2">
        <v>1972</v>
      </c>
      <c r="J1549" s="2">
        <v>600</v>
      </c>
      <c r="K1549" s="2">
        <v>125</v>
      </c>
      <c r="L1549" s="2">
        <v>0.41</v>
      </c>
      <c r="M1549" s="1">
        <v>11.16</v>
      </c>
      <c r="N1549" s="1">
        <v>2.5999999999999998E-4</v>
      </c>
      <c r="O1549" s="1">
        <v>0.39600000000000002</v>
      </c>
      <c r="P1549" s="1">
        <v>2.8799999999999999E-5</v>
      </c>
      <c r="Q1549" s="1">
        <v>0.48402776867163599</v>
      </c>
      <c r="R1549" s="1">
        <v>2.5136904144390501E-2</v>
      </c>
    </row>
    <row r="1550" spans="1:18" x14ac:dyDescent="0.25">
      <c r="A1550" s="2">
        <v>2016</v>
      </c>
      <c r="B1550" s="2">
        <v>2824</v>
      </c>
      <c r="C1550" s="3" t="s">
        <v>7</v>
      </c>
      <c r="D1550" s="4">
        <v>43278</v>
      </c>
      <c r="E1550" s="2">
        <v>7685</v>
      </c>
      <c r="F1550" s="3" t="s">
        <v>2</v>
      </c>
      <c r="G1550" s="3" t="s">
        <v>29</v>
      </c>
      <c r="H1550" s="3" t="s">
        <v>28</v>
      </c>
      <c r="I1550" s="2">
        <v>2012</v>
      </c>
      <c r="J1550" s="2">
        <v>600</v>
      </c>
      <c r="K1550" s="2">
        <v>145</v>
      </c>
      <c r="L1550" s="2">
        <v>0.41</v>
      </c>
      <c r="M1550" s="1">
        <v>2.15</v>
      </c>
      <c r="N1550" s="1">
        <v>2.6999999999999999E-5</v>
      </c>
      <c r="O1550" s="1">
        <v>8.9999999999999993E-3</v>
      </c>
      <c r="P1550" s="1">
        <v>3.9999999999999998E-7</v>
      </c>
      <c r="Q1550" s="1">
        <v>8.7720208016404594E-2</v>
      </c>
      <c r="R1550" s="1">
        <v>4.0105156912145898E-4</v>
      </c>
    </row>
    <row r="1551" spans="1:18" x14ac:dyDescent="0.25">
      <c r="A1551" s="2">
        <v>2017</v>
      </c>
      <c r="B1551" s="2">
        <v>2825</v>
      </c>
      <c r="C1551" s="3" t="s">
        <v>7</v>
      </c>
      <c r="D1551" s="4">
        <v>43109</v>
      </c>
      <c r="E1551" s="2">
        <v>7686</v>
      </c>
      <c r="F1551" s="3" t="s">
        <v>5</v>
      </c>
      <c r="G1551" s="3" t="s">
        <v>15</v>
      </c>
      <c r="H1551" s="3" t="s">
        <v>4</v>
      </c>
      <c r="I1551" s="2">
        <v>1972</v>
      </c>
      <c r="J1551" s="2">
        <v>600</v>
      </c>
      <c r="K1551" s="2">
        <v>110</v>
      </c>
      <c r="L1551" s="2">
        <v>0.51</v>
      </c>
      <c r="M1551" s="1">
        <v>12.09</v>
      </c>
      <c r="N1551" s="1">
        <v>2.7999999999999998E-4</v>
      </c>
      <c r="O1551" s="1">
        <v>0.60499999999999998</v>
      </c>
      <c r="P1551" s="1">
        <v>4.3999999999999999E-5</v>
      </c>
      <c r="Q1551" s="1">
        <v>0.57324404589088995</v>
      </c>
      <c r="R1551" s="1">
        <v>4.2037896900005901E-2</v>
      </c>
    </row>
    <row r="1552" spans="1:18" x14ac:dyDescent="0.25">
      <c r="A1552" s="2">
        <v>2017</v>
      </c>
      <c r="B1552" s="2">
        <v>2825</v>
      </c>
      <c r="C1552" s="3" t="s">
        <v>7</v>
      </c>
      <c r="D1552" s="4">
        <v>43109</v>
      </c>
      <c r="E1552" s="2">
        <v>7687</v>
      </c>
      <c r="F1552" s="3" t="s">
        <v>2</v>
      </c>
      <c r="G1552" s="3" t="s">
        <v>15</v>
      </c>
      <c r="H1552" s="3" t="s">
        <v>13</v>
      </c>
      <c r="I1552" s="2">
        <v>2011</v>
      </c>
      <c r="J1552" s="2">
        <v>600</v>
      </c>
      <c r="K1552" s="2">
        <v>110</v>
      </c>
      <c r="L1552" s="2">
        <v>0.51</v>
      </c>
      <c r="M1552" s="1">
        <v>2.3199999999999998</v>
      </c>
      <c r="N1552" s="1">
        <v>3.0000000000000001E-5</v>
      </c>
      <c r="O1552" s="1">
        <v>0.112</v>
      </c>
      <c r="P1552" s="1">
        <v>7.9999999999999996E-6</v>
      </c>
      <c r="Q1552" s="1">
        <v>8.9418646560305501E-2</v>
      </c>
      <c r="R1552" s="1">
        <v>5.0460317776935002E-3</v>
      </c>
    </row>
    <row r="1553" spans="1:18" x14ac:dyDescent="0.25">
      <c r="A1553" s="2">
        <v>2017</v>
      </c>
      <c r="B1553" s="2">
        <v>2826</v>
      </c>
      <c r="C1553" s="3" t="s">
        <v>7</v>
      </c>
      <c r="D1553" s="4">
        <v>43108</v>
      </c>
      <c r="E1553" s="2">
        <v>7688</v>
      </c>
      <c r="F1553" s="3" t="s">
        <v>5</v>
      </c>
      <c r="G1553" s="3" t="s">
        <v>15</v>
      </c>
      <c r="H1553" s="3" t="s">
        <v>4</v>
      </c>
      <c r="I1553" s="2">
        <v>1978</v>
      </c>
      <c r="J1553" s="2">
        <v>600</v>
      </c>
      <c r="K1553" s="2">
        <v>110</v>
      </c>
      <c r="L1553" s="2">
        <v>0.51</v>
      </c>
      <c r="M1553" s="1">
        <v>12.09</v>
      </c>
      <c r="N1553" s="1">
        <v>2.7999999999999998E-4</v>
      </c>
      <c r="O1553" s="1">
        <v>0.60499999999999998</v>
      </c>
      <c r="P1553" s="1">
        <v>4.3999999999999999E-5</v>
      </c>
      <c r="Q1553" s="1">
        <v>0.57324404589088995</v>
      </c>
      <c r="R1553" s="1">
        <v>4.2037896900005901E-2</v>
      </c>
    </row>
    <row r="1554" spans="1:18" x14ac:dyDescent="0.25">
      <c r="A1554" s="2">
        <v>2017</v>
      </c>
      <c r="B1554" s="2">
        <v>2826</v>
      </c>
      <c r="C1554" s="3" t="s">
        <v>7</v>
      </c>
      <c r="D1554" s="4">
        <v>43108</v>
      </c>
      <c r="E1554" s="2">
        <v>7689</v>
      </c>
      <c r="F1554" s="3" t="s">
        <v>2</v>
      </c>
      <c r="G1554" s="3" t="s">
        <v>15</v>
      </c>
      <c r="H1554" s="3" t="s">
        <v>13</v>
      </c>
      <c r="I1554" s="2">
        <v>2011</v>
      </c>
      <c r="J1554" s="2">
        <v>600</v>
      </c>
      <c r="K1554" s="2">
        <v>110</v>
      </c>
      <c r="L1554" s="2">
        <v>0.51</v>
      </c>
      <c r="M1554" s="1">
        <v>2.3199999999999998</v>
      </c>
      <c r="N1554" s="1">
        <v>3.0000000000000001E-5</v>
      </c>
      <c r="O1554" s="1">
        <v>0.112</v>
      </c>
      <c r="P1554" s="1">
        <v>7.9999999999999996E-6</v>
      </c>
      <c r="Q1554" s="1">
        <v>8.9418646560305501E-2</v>
      </c>
      <c r="R1554" s="1">
        <v>5.0460317776935002E-3</v>
      </c>
    </row>
    <row r="1555" spans="1:18" x14ac:dyDescent="0.25">
      <c r="A1555" s="2">
        <v>2018</v>
      </c>
      <c r="B1555" s="2">
        <v>2827</v>
      </c>
      <c r="C1555" s="3" t="s">
        <v>11</v>
      </c>
      <c r="D1555" s="4">
        <v>43262</v>
      </c>
      <c r="E1555" s="2">
        <v>7523</v>
      </c>
      <c r="F1555" s="3" t="s">
        <v>5</v>
      </c>
      <c r="G1555" s="3" t="s">
        <v>21</v>
      </c>
      <c r="H1555" s="3" t="s">
        <v>4</v>
      </c>
      <c r="I1555" s="2">
        <v>1994</v>
      </c>
      <c r="J1555" s="2">
        <v>600</v>
      </c>
      <c r="K1555" s="2">
        <v>62</v>
      </c>
      <c r="L1555" s="2">
        <v>0.4</v>
      </c>
      <c r="M1555" s="1">
        <v>8.17</v>
      </c>
      <c r="N1555" s="1">
        <v>1.9000000000000001E-4</v>
      </c>
      <c r="O1555" s="1">
        <v>0.47899999999999998</v>
      </c>
      <c r="P1555" s="1">
        <v>3.6100000000000003E-5</v>
      </c>
      <c r="Q1555" s="1">
        <v>0.171402121411006</v>
      </c>
      <c r="R1555" s="1">
        <v>1.4962010524610801E-2</v>
      </c>
    </row>
    <row r="1556" spans="1:18" x14ac:dyDescent="0.25">
      <c r="A1556" s="2">
        <v>2018</v>
      </c>
      <c r="B1556" s="2">
        <v>2827</v>
      </c>
      <c r="C1556" s="3" t="s">
        <v>11</v>
      </c>
      <c r="D1556" s="4">
        <v>43262</v>
      </c>
      <c r="E1556" s="2">
        <v>7524</v>
      </c>
      <c r="F1556" s="3" t="s">
        <v>2</v>
      </c>
      <c r="G1556" s="3" t="s">
        <v>21</v>
      </c>
      <c r="H1556" s="3" t="s">
        <v>0</v>
      </c>
      <c r="I1556" s="2">
        <v>2017</v>
      </c>
      <c r="J1556" s="2">
        <v>600</v>
      </c>
      <c r="K1556" s="2">
        <v>74</v>
      </c>
      <c r="L1556" s="2">
        <v>0.4</v>
      </c>
      <c r="M1556" s="1">
        <v>2.74</v>
      </c>
      <c r="N1556" s="1">
        <v>3.6000000000000001E-5</v>
      </c>
      <c r="O1556" s="1">
        <v>8.9999999999999993E-3</v>
      </c>
      <c r="P1556" s="1">
        <v>8.9999999999999996E-7</v>
      </c>
      <c r="Q1556" s="1">
        <v>5.5754498446786399E-2</v>
      </c>
      <c r="R1556" s="1">
        <v>2.2904761340726199E-4</v>
      </c>
    </row>
    <row r="1557" spans="1:18" x14ac:dyDescent="0.25">
      <c r="A1557" s="2">
        <v>2018</v>
      </c>
      <c r="B1557" s="2">
        <v>2828</v>
      </c>
      <c r="C1557" s="3" t="s">
        <v>11</v>
      </c>
      <c r="D1557" s="4">
        <v>43262</v>
      </c>
      <c r="E1557" s="2">
        <v>7521</v>
      </c>
      <c r="F1557" s="3" t="s">
        <v>5</v>
      </c>
      <c r="G1557" s="3" t="s">
        <v>1</v>
      </c>
      <c r="H1557" s="3" t="s">
        <v>4</v>
      </c>
      <c r="I1557" s="2">
        <v>1975</v>
      </c>
      <c r="J1557" s="2">
        <v>500</v>
      </c>
      <c r="K1557" s="2">
        <v>151</v>
      </c>
      <c r="L1557" s="2">
        <v>0.7</v>
      </c>
      <c r="M1557" s="1">
        <v>11.16</v>
      </c>
      <c r="N1557" s="1">
        <v>2.5999999999999998E-4</v>
      </c>
      <c r="O1557" s="1">
        <v>0.39600000000000002</v>
      </c>
      <c r="P1557" s="1">
        <v>2.8799999999999999E-5</v>
      </c>
      <c r="Q1557" s="1">
        <v>0.83189812558662901</v>
      </c>
      <c r="R1557" s="1">
        <v>4.3202776357559598E-2</v>
      </c>
    </row>
    <row r="1558" spans="1:18" x14ac:dyDescent="0.25">
      <c r="A1558" s="2">
        <v>2018</v>
      </c>
      <c r="B1558" s="2">
        <v>2828</v>
      </c>
      <c r="C1558" s="3" t="s">
        <v>11</v>
      </c>
      <c r="D1558" s="4">
        <v>43262</v>
      </c>
      <c r="E1558" s="2">
        <v>7522</v>
      </c>
      <c r="F1558" s="3" t="s">
        <v>2</v>
      </c>
      <c r="G1558" s="3" t="s">
        <v>1</v>
      </c>
      <c r="H1558" s="3" t="s">
        <v>0</v>
      </c>
      <c r="I1558" s="2">
        <v>2018</v>
      </c>
      <c r="J1558" s="2">
        <v>500</v>
      </c>
      <c r="K1558" s="2">
        <v>114</v>
      </c>
      <c r="L1558" s="2">
        <v>0.7</v>
      </c>
      <c r="M1558" s="1">
        <v>0.26</v>
      </c>
      <c r="N1558" s="1">
        <v>3.9999999999999998E-6</v>
      </c>
      <c r="O1558" s="1">
        <v>8.9999999999999993E-3</v>
      </c>
      <c r="P1558" s="1">
        <v>3.9999999999999998E-7</v>
      </c>
      <c r="Q1558" s="1">
        <v>1.18749993772194E-2</v>
      </c>
      <c r="R1558" s="1">
        <v>4.3981479079903201E-4</v>
      </c>
    </row>
    <row r="1559" spans="1:18" x14ac:dyDescent="0.25">
      <c r="A1559" s="2">
        <v>2018</v>
      </c>
      <c r="B1559" s="2">
        <v>2829</v>
      </c>
      <c r="C1559" s="3" t="s">
        <v>11</v>
      </c>
      <c r="D1559" s="4">
        <v>43262</v>
      </c>
      <c r="E1559" s="2">
        <v>7519</v>
      </c>
      <c r="F1559" s="3" t="s">
        <v>5</v>
      </c>
      <c r="G1559" s="3" t="s">
        <v>1</v>
      </c>
      <c r="H1559" s="3" t="s">
        <v>4</v>
      </c>
      <c r="I1559" s="2">
        <v>1958</v>
      </c>
      <c r="J1559" s="2">
        <v>500</v>
      </c>
      <c r="K1559" s="2">
        <v>47</v>
      </c>
      <c r="L1559" s="2">
        <v>0.7</v>
      </c>
      <c r="M1559" s="1">
        <v>6.51</v>
      </c>
      <c r="N1559" s="1">
        <v>9.7999999999999997E-5</v>
      </c>
      <c r="O1559" s="1">
        <v>0.54700000000000004</v>
      </c>
      <c r="P1559" s="1">
        <v>4.2400000000000001E-5</v>
      </c>
      <c r="Q1559" s="1">
        <v>0.13936805663537</v>
      </c>
      <c r="R1559" s="1">
        <v>1.9144520913225702E-2</v>
      </c>
    </row>
    <row r="1560" spans="1:18" x14ac:dyDescent="0.25">
      <c r="A1560" s="2">
        <v>2018</v>
      </c>
      <c r="B1560" s="2">
        <v>2829</v>
      </c>
      <c r="C1560" s="3" t="s">
        <v>11</v>
      </c>
      <c r="D1560" s="4">
        <v>43262</v>
      </c>
      <c r="E1560" s="2">
        <v>7520</v>
      </c>
      <c r="F1560" s="3" t="s">
        <v>2</v>
      </c>
      <c r="G1560" s="3" t="s">
        <v>1</v>
      </c>
      <c r="H1560" s="3" t="s">
        <v>0</v>
      </c>
      <c r="I1560" s="2">
        <v>2017</v>
      </c>
      <c r="J1560" s="2">
        <v>500</v>
      </c>
      <c r="K1560" s="2">
        <v>52</v>
      </c>
      <c r="L1560" s="2">
        <v>0.7</v>
      </c>
      <c r="M1560" s="1">
        <v>2.74</v>
      </c>
      <c r="N1560" s="1">
        <v>3.6000000000000001E-5</v>
      </c>
      <c r="O1560" s="1">
        <v>8.9999999999999993E-3</v>
      </c>
      <c r="P1560" s="1">
        <v>8.9999999999999996E-7</v>
      </c>
      <c r="Q1560" s="1">
        <v>5.6774690646345098E-2</v>
      </c>
      <c r="R1560" s="1">
        <v>2.2569443157403001E-4</v>
      </c>
    </row>
    <row r="1561" spans="1:18" x14ac:dyDescent="0.25">
      <c r="A1561" s="2">
        <v>2018</v>
      </c>
      <c r="B1561" s="2">
        <v>2830</v>
      </c>
      <c r="C1561" s="3" t="s">
        <v>11</v>
      </c>
      <c r="D1561" s="4">
        <v>43298</v>
      </c>
      <c r="E1561" s="2">
        <v>7517</v>
      </c>
      <c r="F1561" s="3" t="s">
        <v>5</v>
      </c>
      <c r="G1561" s="3" t="s">
        <v>1</v>
      </c>
      <c r="H1561" s="3" t="s">
        <v>4</v>
      </c>
      <c r="I1561" s="2">
        <v>1994</v>
      </c>
      <c r="J1561" s="2">
        <v>300</v>
      </c>
      <c r="K1561" s="2">
        <v>108</v>
      </c>
      <c r="L1561" s="2">
        <v>0.7</v>
      </c>
      <c r="M1561" s="1">
        <v>8.17</v>
      </c>
      <c r="N1561" s="1">
        <v>1.9000000000000001E-4</v>
      </c>
      <c r="O1561" s="1">
        <v>0.47899999999999998</v>
      </c>
      <c r="P1561" s="1">
        <v>3.6100000000000003E-5</v>
      </c>
      <c r="Q1561" s="1">
        <v>0.245574999055055</v>
      </c>
      <c r="R1561" s="1">
        <v>1.9826749367305298E-2</v>
      </c>
    </row>
    <row r="1562" spans="1:18" x14ac:dyDescent="0.25">
      <c r="A1562" s="2">
        <v>2018</v>
      </c>
      <c r="B1562" s="2">
        <v>2830</v>
      </c>
      <c r="C1562" s="3" t="s">
        <v>11</v>
      </c>
      <c r="D1562" s="4">
        <v>43298</v>
      </c>
      <c r="E1562" s="2">
        <v>7518</v>
      </c>
      <c r="F1562" s="3" t="s">
        <v>2</v>
      </c>
      <c r="G1562" s="3" t="s">
        <v>1</v>
      </c>
      <c r="H1562" s="3" t="s">
        <v>0</v>
      </c>
      <c r="I1562" s="2">
        <v>2017</v>
      </c>
      <c r="J1562" s="2">
        <v>300</v>
      </c>
      <c r="K1562" s="2">
        <v>115</v>
      </c>
      <c r="L1562" s="2">
        <v>0.7</v>
      </c>
      <c r="M1562" s="1">
        <v>0.26</v>
      </c>
      <c r="N1562" s="1">
        <v>3.9999999999999998E-6</v>
      </c>
      <c r="O1562" s="1">
        <v>8.9999999999999993E-3</v>
      </c>
      <c r="P1562" s="1">
        <v>3.9999999999999998E-7</v>
      </c>
      <c r="Q1562" s="1">
        <v>7.0810181436546001E-3</v>
      </c>
      <c r="R1562" s="1">
        <v>2.5555554107658802E-4</v>
      </c>
    </row>
    <row r="1563" spans="1:18" x14ac:dyDescent="0.25">
      <c r="A1563" s="2">
        <v>2018</v>
      </c>
      <c r="B1563" s="2">
        <v>2831</v>
      </c>
      <c r="C1563" s="3" t="s">
        <v>11</v>
      </c>
      <c r="D1563" s="4">
        <v>43272</v>
      </c>
      <c r="E1563" s="2">
        <v>7515</v>
      </c>
      <c r="F1563" s="3" t="s">
        <v>5</v>
      </c>
      <c r="G1563" s="3" t="s">
        <v>20</v>
      </c>
      <c r="H1563" s="3" t="s">
        <v>4</v>
      </c>
      <c r="I1563" s="2">
        <v>1994</v>
      </c>
      <c r="J1563" s="2">
        <v>700</v>
      </c>
      <c r="K1563" s="2">
        <v>125</v>
      </c>
      <c r="L1563" s="2">
        <v>0.51</v>
      </c>
      <c r="M1563" s="1">
        <v>7.6</v>
      </c>
      <c r="N1563" s="1">
        <v>1.8000000000000001E-4</v>
      </c>
      <c r="O1563" s="1">
        <v>0.27400000000000002</v>
      </c>
      <c r="P1563" s="1">
        <v>1.9899999999999999E-5</v>
      </c>
      <c r="Q1563" s="1">
        <v>0.48009258053473203</v>
      </c>
      <c r="R1563" s="1">
        <v>2.5224536351882699E-2</v>
      </c>
    </row>
    <row r="1564" spans="1:18" x14ac:dyDescent="0.25">
      <c r="A1564" s="2">
        <v>2018</v>
      </c>
      <c r="B1564" s="2">
        <v>2831</v>
      </c>
      <c r="C1564" s="3" t="s">
        <v>11</v>
      </c>
      <c r="D1564" s="4">
        <v>43272</v>
      </c>
      <c r="E1564" s="2">
        <v>7516</v>
      </c>
      <c r="F1564" s="3" t="s">
        <v>2</v>
      </c>
      <c r="G1564" s="3" t="s">
        <v>20</v>
      </c>
      <c r="H1564" s="3" t="s">
        <v>0</v>
      </c>
      <c r="I1564" s="2">
        <v>2017</v>
      </c>
      <c r="J1564" s="2">
        <v>700</v>
      </c>
      <c r="K1564" s="2">
        <v>148</v>
      </c>
      <c r="L1564" s="2">
        <v>0.51</v>
      </c>
      <c r="M1564" s="1">
        <v>0.26</v>
      </c>
      <c r="N1564" s="1">
        <v>3.9999999999999998E-6</v>
      </c>
      <c r="O1564" s="1">
        <v>8.9999999999999993E-3</v>
      </c>
      <c r="P1564" s="1">
        <v>3.9999999999999998E-7</v>
      </c>
      <c r="Q1564" s="1">
        <v>1.59579621070715E-2</v>
      </c>
      <c r="R1564" s="1">
        <v>6.05703670765978E-4</v>
      </c>
    </row>
    <row r="1565" spans="1:18" x14ac:dyDescent="0.25">
      <c r="A1565" s="2">
        <v>2018</v>
      </c>
      <c r="B1565" s="2">
        <v>2832</v>
      </c>
      <c r="C1565" s="3" t="s">
        <v>11</v>
      </c>
      <c r="D1565" s="4">
        <v>43312</v>
      </c>
      <c r="E1565" s="2">
        <v>7513</v>
      </c>
      <c r="F1565" s="3" t="s">
        <v>5</v>
      </c>
      <c r="G1565" s="3" t="s">
        <v>1</v>
      </c>
      <c r="H1565" s="3" t="s">
        <v>4</v>
      </c>
      <c r="I1565" s="2">
        <v>1961</v>
      </c>
      <c r="J1565" s="2">
        <v>400</v>
      </c>
      <c r="K1565" s="2">
        <v>61</v>
      </c>
      <c r="L1565" s="2">
        <v>0.7</v>
      </c>
      <c r="M1565" s="1">
        <v>12.09</v>
      </c>
      <c r="N1565" s="1">
        <v>2.7999999999999998E-4</v>
      </c>
      <c r="O1565" s="1">
        <v>0.60499999999999998</v>
      </c>
      <c r="P1565" s="1">
        <v>4.3999999999999999E-5</v>
      </c>
      <c r="Q1565" s="1">
        <v>0.29087962923836702</v>
      </c>
      <c r="R1565" s="1">
        <v>2.1331172912979299E-2</v>
      </c>
    </row>
    <row r="1566" spans="1:18" x14ac:dyDescent="0.25">
      <c r="A1566" s="2">
        <v>2018</v>
      </c>
      <c r="B1566" s="2">
        <v>2832</v>
      </c>
      <c r="C1566" s="3" t="s">
        <v>11</v>
      </c>
      <c r="D1566" s="4">
        <v>43312</v>
      </c>
      <c r="E1566" s="2">
        <v>7514</v>
      </c>
      <c r="F1566" s="3" t="s">
        <v>2</v>
      </c>
      <c r="G1566" s="3" t="s">
        <v>1</v>
      </c>
      <c r="H1566" s="3" t="s">
        <v>0</v>
      </c>
      <c r="I1566" s="2">
        <v>2017</v>
      </c>
      <c r="J1566" s="2">
        <v>400</v>
      </c>
      <c r="K1566" s="2">
        <v>30</v>
      </c>
      <c r="L1566" s="2">
        <v>0.7</v>
      </c>
      <c r="M1566" s="1">
        <v>2.75</v>
      </c>
      <c r="N1566" s="1">
        <v>5.7000000000000003E-5</v>
      </c>
      <c r="O1566" s="1">
        <v>8.9999999999999993E-3</v>
      </c>
      <c r="P1566" s="1">
        <v>9.9999999999999995E-7</v>
      </c>
      <c r="Q1566" s="1">
        <v>2.65185180874042E-2</v>
      </c>
      <c r="R1566" s="1">
        <v>1.01851846483254E-4</v>
      </c>
    </row>
    <row r="1567" spans="1:18" x14ac:dyDescent="0.25">
      <c r="A1567" s="2">
        <v>2018</v>
      </c>
      <c r="B1567" s="2">
        <v>2833</v>
      </c>
      <c r="C1567" s="3" t="s">
        <v>9</v>
      </c>
      <c r="D1567" s="4">
        <v>43279</v>
      </c>
      <c r="E1567" s="2">
        <v>7511</v>
      </c>
      <c r="F1567" s="3" t="s">
        <v>5</v>
      </c>
      <c r="G1567" s="3" t="s">
        <v>1</v>
      </c>
      <c r="H1567" s="3" t="s">
        <v>4</v>
      </c>
      <c r="I1567" s="2">
        <v>1966</v>
      </c>
      <c r="J1567" s="2">
        <v>175</v>
      </c>
      <c r="K1567" s="2">
        <v>86</v>
      </c>
      <c r="L1567" s="2">
        <v>0.7</v>
      </c>
      <c r="M1567" s="1">
        <v>12.09</v>
      </c>
      <c r="N1567" s="1">
        <v>2.7999999999999998E-4</v>
      </c>
      <c r="O1567" s="1">
        <v>0.60499999999999998</v>
      </c>
      <c r="P1567" s="1">
        <v>4.3999999999999999E-5</v>
      </c>
      <c r="Q1567" s="1">
        <v>0.172831133954197</v>
      </c>
      <c r="R1567" s="1">
        <v>1.21224499005368E-2</v>
      </c>
    </row>
    <row r="1568" spans="1:18" x14ac:dyDescent="0.25">
      <c r="A1568" s="2">
        <v>2018</v>
      </c>
      <c r="B1568" s="2">
        <v>2833</v>
      </c>
      <c r="C1568" s="3" t="s">
        <v>9</v>
      </c>
      <c r="D1568" s="4">
        <v>43279</v>
      </c>
      <c r="E1568" s="2">
        <v>7512</v>
      </c>
      <c r="F1568" s="3" t="s">
        <v>2</v>
      </c>
      <c r="G1568" s="3" t="s">
        <v>1</v>
      </c>
      <c r="H1568" s="3" t="s">
        <v>0</v>
      </c>
      <c r="I1568" s="2">
        <v>2016</v>
      </c>
      <c r="J1568" s="2">
        <v>175</v>
      </c>
      <c r="K1568" s="2">
        <v>105</v>
      </c>
      <c r="L1568" s="2">
        <v>0.7</v>
      </c>
      <c r="M1568" s="1">
        <v>0.26</v>
      </c>
      <c r="N1568" s="1">
        <v>3.9999999999999998E-6</v>
      </c>
      <c r="O1568" s="1">
        <v>8.9999999999999993E-3</v>
      </c>
      <c r="P1568" s="1">
        <v>3.9999999999999998E-7</v>
      </c>
      <c r="Q1568" s="1">
        <v>3.7359662362225301E-3</v>
      </c>
      <c r="R1568" s="1">
        <v>1.3256654323324301E-4</v>
      </c>
    </row>
    <row r="1569" spans="1:18" x14ac:dyDescent="0.25">
      <c r="A1569" s="2">
        <v>2018</v>
      </c>
      <c r="B1569" s="2">
        <v>2834</v>
      </c>
      <c r="C1569" s="3" t="s">
        <v>9</v>
      </c>
      <c r="D1569" s="4">
        <v>43304</v>
      </c>
      <c r="E1569" s="2">
        <v>7509</v>
      </c>
      <c r="F1569" s="3" t="s">
        <v>5</v>
      </c>
      <c r="G1569" s="3" t="s">
        <v>1</v>
      </c>
      <c r="H1569" s="3" t="s">
        <v>4</v>
      </c>
      <c r="I1569" s="2">
        <v>1979</v>
      </c>
      <c r="J1569" s="2">
        <v>500</v>
      </c>
      <c r="K1569" s="2">
        <v>84</v>
      </c>
      <c r="L1569" s="2">
        <v>0.7</v>
      </c>
      <c r="M1569" s="1">
        <v>12.09</v>
      </c>
      <c r="N1569" s="1">
        <v>2.7999999999999998E-4</v>
      </c>
      <c r="O1569" s="1">
        <v>0.60499999999999998</v>
      </c>
      <c r="P1569" s="1">
        <v>4.3999999999999999E-5</v>
      </c>
      <c r="Q1569" s="1">
        <v>0.50069444377095995</v>
      </c>
      <c r="R1569" s="1">
        <v>3.6717592719062699E-2</v>
      </c>
    </row>
    <row r="1570" spans="1:18" x14ac:dyDescent="0.25">
      <c r="A1570" s="2">
        <v>2018</v>
      </c>
      <c r="B1570" s="2">
        <v>2834</v>
      </c>
      <c r="C1570" s="3" t="s">
        <v>9</v>
      </c>
      <c r="D1570" s="4">
        <v>43304</v>
      </c>
      <c r="E1570" s="2">
        <v>7510</v>
      </c>
      <c r="F1570" s="3" t="s">
        <v>2</v>
      </c>
      <c r="G1570" s="3" t="s">
        <v>1</v>
      </c>
      <c r="H1570" s="3" t="s">
        <v>0</v>
      </c>
      <c r="I1570" s="2">
        <v>2018</v>
      </c>
      <c r="J1570" s="2">
        <v>500</v>
      </c>
      <c r="K1570" s="2">
        <v>92</v>
      </c>
      <c r="L1570" s="2">
        <v>0.7</v>
      </c>
      <c r="M1570" s="1">
        <v>0.26</v>
      </c>
      <c r="N1570" s="1">
        <v>3.4999999999999999E-6</v>
      </c>
      <c r="O1570" s="1">
        <v>8.9999999999999993E-3</v>
      </c>
      <c r="P1570" s="1">
        <v>8.9999999999999996E-7</v>
      </c>
      <c r="Q1570" s="1">
        <v>9.5389655526994504E-3</v>
      </c>
      <c r="R1570" s="1">
        <v>3.9930553278482198E-4</v>
      </c>
    </row>
    <row r="1571" spans="1:18" x14ac:dyDescent="0.25">
      <c r="A1571" s="2">
        <v>2018</v>
      </c>
      <c r="B1571" s="2">
        <v>2835</v>
      </c>
      <c r="C1571" s="3" t="s">
        <v>9</v>
      </c>
      <c r="D1571" s="4">
        <v>43255</v>
      </c>
      <c r="E1571" s="2">
        <v>7508</v>
      </c>
      <c r="F1571" s="3" t="s">
        <v>5</v>
      </c>
      <c r="G1571" s="3" t="s">
        <v>1</v>
      </c>
      <c r="H1571" s="3" t="s">
        <v>4</v>
      </c>
      <c r="I1571" s="2">
        <v>1978</v>
      </c>
      <c r="J1571" s="2">
        <v>150</v>
      </c>
      <c r="K1571" s="2">
        <v>76</v>
      </c>
      <c r="L1571" s="2">
        <v>0.7</v>
      </c>
      <c r="M1571" s="1">
        <v>12.09</v>
      </c>
      <c r="N1571" s="1">
        <v>2.7999999999999998E-4</v>
      </c>
      <c r="O1571" s="1">
        <v>0.60499999999999998</v>
      </c>
      <c r="P1571" s="1">
        <v>4.3999999999999999E-5</v>
      </c>
      <c r="Q1571" s="1">
        <v>0.12297222191426301</v>
      </c>
      <c r="R1571" s="1">
        <v>7.9342593123203596E-3</v>
      </c>
    </row>
    <row r="1572" spans="1:18" x14ac:dyDescent="0.25">
      <c r="A1572" s="2">
        <v>2018</v>
      </c>
      <c r="B1572" s="2">
        <v>2835</v>
      </c>
      <c r="C1572" s="3" t="s">
        <v>9</v>
      </c>
      <c r="D1572" s="4">
        <v>43255</v>
      </c>
      <c r="E1572" s="2">
        <v>7690</v>
      </c>
      <c r="F1572" s="3" t="s">
        <v>2</v>
      </c>
      <c r="G1572" s="3" t="s">
        <v>1</v>
      </c>
      <c r="H1572" s="3" t="s">
        <v>0</v>
      </c>
      <c r="I1572" s="2">
        <v>2017</v>
      </c>
      <c r="J1572" s="2">
        <v>150</v>
      </c>
      <c r="K1572" s="2">
        <v>92</v>
      </c>
      <c r="L1572" s="2">
        <v>0.7</v>
      </c>
      <c r="M1572" s="1">
        <v>0.26</v>
      </c>
      <c r="N1572" s="1">
        <v>3.4999999999999999E-6</v>
      </c>
      <c r="O1572" s="1">
        <v>8.9999999999999993E-3</v>
      </c>
      <c r="P1572" s="1">
        <v>8.9999999999999996E-7</v>
      </c>
      <c r="Q1572" s="1">
        <v>2.7964697586185402E-3</v>
      </c>
      <c r="R1572" s="1">
        <v>1.03020827253755E-4</v>
      </c>
    </row>
    <row r="1573" spans="1:18" x14ac:dyDescent="0.25">
      <c r="A1573" s="2">
        <v>2017</v>
      </c>
      <c r="B1573" s="2">
        <v>2836</v>
      </c>
      <c r="C1573" s="3" t="s">
        <v>9</v>
      </c>
      <c r="D1573" s="4">
        <v>43255</v>
      </c>
      <c r="E1573" s="2">
        <v>7506</v>
      </c>
      <c r="F1573" s="3" t="s">
        <v>5</v>
      </c>
      <c r="G1573" s="3" t="s">
        <v>1</v>
      </c>
      <c r="H1573" s="3" t="s">
        <v>8</v>
      </c>
      <c r="I1573" s="2">
        <v>1999</v>
      </c>
      <c r="J1573" s="2">
        <v>400</v>
      </c>
      <c r="K1573" s="2">
        <v>96</v>
      </c>
      <c r="L1573" s="2">
        <v>0.7</v>
      </c>
      <c r="M1573" s="1">
        <v>6.54</v>
      </c>
      <c r="N1573" s="1">
        <v>1.4999999999999999E-4</v>
      </c>
      <c r="O1573" s="1">
        <v>0.55200000000000005</v>
      </c>
      <c r="P1573" s="1">
        <v>4.0200000000000001E-5</v>
      </c>
      <c r="Q1573" s="1">
        <v>0.23466666348215401</v>
      </c>
      <c r="R1573" s="1">
        <v>2.7313777042580398E-2</v>
      </c>
    </row>
    <row r="1574" spans="1:18" x14ac:dyDescent="0.25">
      <c r="A1574" s="2">
        <v>2017</v>
      </c>
      <c r="B1574" s="2">
        <v>2836</v>
      </c>
      <c r="C1574" s="3" t="s">
        <v>9</v>
      </c>
      <c r="D1574" s="4">
        <v>43255</v>
      </c>
      <c r="E1574" s="2">
        <v>7507</v>
      </c>
      <c r="F1574" s="3" t="s">
        <v>2</v>
      </c>
      <c r="G1574" s="3" t="s">
        <v>1</v>
      </c>
      <c r="H1574" s="3" t="s">
        <v>0</v>
      </c>
      <c r="I1574" s="2">
        <v>2017</v>
      </c>
      <c r="J1574" s="2">
        <v>400</v>
      </c>
      <c r="K1574" s="2">
        <v>115</v>
      </c>
      <c r="L1574" s="2">
        <v>0.7</v>
      </c>
      <c r="M1574" s="1">
        <v>0.26</v>
      </c>
      <c r="N1574" s="1">
        <v>3.9999999999999998E-6</v>
      </c>
      <c r="O1574" s="1">
        <v>8.9999999999999993E-3</v>
      </c>
      <c r="P1574" s="1">
        <v>3.9999999999999998E-7</v>
      </c>
      <c r="Q1574" s="1">
        <v>9.5123451778056506E-3</v>
      </c>
      <c r="R1574" s="1">
        <v>3.4783948682961499E-4</v>
      </c>
    </row>
    <row r="1575" spans="1:18" x14ac:dyDescent="0.25">
      <c r="A1575" s="2">
        <v>2017</v>
      </c>
      <c r="B1575" s="2">
        <v>2837</v>
      </c>
      <c r="C1575" s="3" t="s">
        <v>9</v>
      </c>
      <c r="D1575" s="4">
        <v>43249</v>
      </c>
      <c r="E1575" s="2">
        <v>7504</v>
      </c>
      <c r="F1575" s="3" t="s">
        <v>5</v>
      </c>
      <c r="G1575" s="3" t="s">
        <v>1</v>
      </c>
      <c r="H1575" s="3" t="s">
        <v>4</v>
      </c>
      <c r="I1575" s="2">
        <v>1969</v>
      </c>
      <c r="J1575" s="2">
        <v>300</v>
      </c>
      <c r="K1575" s="2">
        <v>76</v>
      </c>
      <c r="L1575" s="2">
        <v>0.7</v>
      </c>
      <c r="M1575" s="1">
        <v>12.09</v>
      </c>
      <c r="N1575" s="1">
        <v>2.7999999999999998E-4</v>
      </c>
      <c r="O1575" s="1">
        <v>0.60499999999999998</v>
      </c>
      <c r="P1575" s="1">
        <v>4.3999999999999999E-5</v>
      </c>
      <c r="Q1575" s="1">
        <v>0.27180555518994998</v>
      </c>
      <c r="R1575" s="1">
        <v>1.9932407476062598E-2</v>
      </c>
    </row>
    <row r="1576" spans="1:18" x14ac:dyDescent="0.25">
      <c r="A1576" s="2">
        <v>2017</v>
      </c>
      <c r="B1576" s="2">
        <v>2837</v>
      </c>
      <c r="C1576" s="3" t="s">
        <v>9</v>
      </c>
      <c r="D1576" s="4">
        <v>43249</v>
      </c>
      <c r="E1576" s="2">
        <v>7505</v>
      </c>
      <c r="F1576" s="3" t="s">
        <v>2</v>
      </c>
      <c r="G1576" s="3" t="s">
        <v>1</v>
      </c>
      <c r="H1576" s="3" t="s">
        <v>0</v>
      </c>
      <c r="I1576" s="2">
        <v>2018</v>
      </c>
      <c r="J1576" s="2">
        <v>300</v>
      </c>
      <c r="K1576" s="2">
        <v>90</v>
      </c>
      <c r="L1576" s="2">
        <v>0.7</v>
      </c>
      <c r="M1576" s="1">
        <v>0.26</v>
      </c>
      <c r="N1576" s="1">
        <v>3.4999999999999999E-6</v>
      </c>
      <c r="O1576" s="1">
        <v>8.9999999999999993E-3</v>
      </c>
      <c r="P1576" s="1">
        <v>8.9999999999999996E-7</v>
      </c>
      <c r="Q1576" s="1">
        <v>5.5260413753767997E-3</v>
      </c>
      <c r="R1576" s="1">
        <v>2.1562498747491399E-4</v>
      </c>
    </row>
    <row r="1577" spans="1:18" x14ac:dyDescent="0.25">
      <c r="A1577" s="2">
        <v>2018</v>
      </c>
      <c r="B1577" s="2">
        <v>2838</v>
      </c>
      <c r="C1577" s="3" t="s">
        <v>9</v>
      </c>
      <c r="D1577" s="4">
        <v>43269</v>
      </c>
      <c r="E1577" s="2">
        <v>7502</v>
      </c>
      <c r="F1577" s="3" t="s">
        <v>5</v>
      </c>
      <c r="G1577" s="3" t="s">
        <v>1</v>
      </c>
      <c r="H1577" s="3" t="s">
        <v>4</v>
      </c>
      <c r="I1577" s="2">
        <v>1965</v>
      </c>
      <c r="J1577" s="2">
        <v>150</v>
      </c>
      <c r="K1577" s="2">
        <v>58</v>
      </c>
      <c r="L1577" s="2">
        <v>0.7</v>
      </c>
      <c r="M1577" s="1">
        <v>12.09</v>
      </c>
      <c r="N1577" s="1">
        <v>2.7999999999999998E-4</v>
      </c>
      <c r="O1577" s="1">
        <v>0.60499999999999998</v>
      </c>
      <c r="P1577" s="1">
        <v>4.3999999999999999E-5</v>
      </c>
      <c r="Q1577" s="1">
        <v>9.7512499800455205E-2</v>
      </c>
      <c r="R1577" s="1">
        <v>6.6310648499986399E-3</v>
      </c>
    </row>
    <row r="1578" spans="1:18" x14ac:dyDescent="0.25">
      <c r="A1578" s="2">
        <v>2018</v>
      </c>
      <c r="B1578" s="2">
        <v>2838</v>
      </c>
      <c r="C1578" s="3" t="s">
        <v>9</v>
      </c>
      <c r="D1578" s="4">
        <v>43269</v>
      </c>
      <c r="E1578" s="2">
        <v>7503</v>
      </c>
      <c r="F1578" s="3" t="s">
        <v>2</v>
      </c>
      <c r="G1578" s="3" t="s">
        <v>1</v>
      </c>
      <c r="H1578" s="3" t="s">
        <v>0</v>
      </c>
      <c r="I1578" s="2">
        <v>2016</v>
      </c>
      <c r="J1578" s="2">
        <v>150</v>
      </c>
      <c r="K1578" s="2">
        <v>58</v>
      </c>
      <c r="L1578" s="2">
        <v>0.7</v>
      </c>
      <c r="M1578" s="1">
        <v>2.74</v>
      </c>
      <c r="N1578" s="1">
        <v>3.6000000000000001E-5</v>
      </c>
      <c r="O1578" s="1">
        <v>8.9999999999999993E-3</v>
      </c>
      <c r="P1578" s="1">
        <v>8.9999999999999996E-7</v>
      </c>
      <c r="Q1578" s="1">
        <v>1.8574768272622898E-2</v>
      </c>
      <c r="R1578" s="1">
        <v>6.4947912833889098E-5</v>
      </c>
    </row>
    <row r="1579" spans="1:18" x14ac:dyDescent="0.25">
      <c r="A1579" s="2">
        <v>2018</v>
      </c>
      <c r="B1579" s="2">
        <v>2839</v>
      </c>
      <c r="C1579" s="3" t="s">
        <v>9</v>
      </c>
      <c r="D1579" s="4">
        <v>43265</v>
      </c>
      <c r="E1579" s="2">
        <v>7500</v>
      </c>
      <c r="F1579" s="3" t="s">
        <v>5</v>
      </c>
      <c r="G1579" s="3" t="s">
        <v>1</v>
      </c>
      <c r="H1579" s="3" t="s">
        <v>4</v>
      </c>
      <c r="I1579" s="2">
        <v>1979</v>
      </c>
      <c r="J1579" s="2">
        <v>100</v>
      </c>
      <c r="K1579" s="2">
        <v>67</v>
      </c>
      <c r="L1579" s="2">
        <v>0.7</v>
      </c>
      <c r="M1579" s="1">
        <v>12.09</v>
      </c>
      <c r="N1579" s="1">
        <v>2.7999999999999998E-4</v>
      </c>
      <c r="O1579" s="1">
        <v>0.60499999999999998</v>
      </c>
      <c r="P1579" s="1">
        <v>4.3999999999999999E-5</v>
      </c>
      <c r="Q1579" s="1">
        <v>6.8871450403365106E-2</v>
      </c>
      <c r="R1579" s="1">
        <v>4.1285648509281504E-3</v>
      </c>
    </row>
    <row r="1580" spans="1:18" x14ac:dyDescent="0.25">
      <c r="A1580" s="2">
        <v>2018</v>
      </c>
      <c r="B1580" s="2">
        <v>2839</v>
      </c>
      <c r="C1580" s="3" t="s">
        <v>9</v>
      </c>
      <c r="D1580" s="4">
        <v>43265</v>
      </c>
      <c r="E1580" s="2">
        <v>7501</v>
      </c>
      <c r="F1580" s="3" t="s">
        <v>2</v>
      </c>
      <c r="G1580" s="3" t="s">
        <v>1</v>
      </c>
      <c r="H1580" s="3" t="s">
        <v>0</v>
      </c>
      <c r="I1580" s="2">
        <v>2017</v>
      </c>
      <c r="J1580" s="2">
        <v>100</v>
      </c>
      <c r="K1580" s="2">
        <v>61</v>
      </c>
      <c r="L1580" s="2">
        <v>0.7</v>
      </c>
      <c r="M1580" s="1">
        <v>2.74</v>
      </c>
      <c r="N1580" s="1">
        <v>3.6000000000000001E-5</v>
      </c>
      <c r="O1580" s="1">
        <v>8.9999999999999993E-3</v>
      </c>
      <c r="P1580" s="1">
        <v>8.9999999999999996E-7</v>
      </c>
      <c r="Q1580" s="1">
        <v>1.29813269873073E-2</v>
      </c>
      <c r="R1580" s="1">
        <v>4.4479164026780797E-5</v>
      </c>
    </row>
    <row r="1581" spans="1:18" x14ac:dyDescent="0.25">
      <c r="A1581" s="2">
        <v>2018</v>
      </c>
      <c r="B1581" s="2">
        <v>2840</v>
      </c>
      <c r="C1581" s="3" t="s">
        <v>11</v>
      </c>
      <c r="D1581" s="4">
        <v>43245</v>
      </c>
      <c r="E1581" s="2">
        <v>7498</v>
      </c>
      <c r="F1581" s="3" t="s">
        <v>5</v>
      </c>
      <c r="G1581" s="3" t="s">
        <v>1</v>
      </c>
      <c r="H1581" s="3" t="s">
        <v>4</v>
      </c>
      <c r="I1581" s="2">
        <v>1972</v>
      </c>
      <c r="J1581" s="2">
        <v>525</v>
      </c>
      <c r="K1581" s="2">
        <v>150</v>
      </c>
      <c r="L1581" s="2">
        <v>0.7</v>
      </c>
      <c r="M1581" s="1">
        <v>11.16</v>
      </c>
      <c r="N1581" s="1">
        <v>2.5999999999999998E-4</v>
      </c>
      <c r="O1581" s="1">
        <v>0.39600000000000002</v>
      </c>
      <c r="P1581" s="1">
        <v>2.8799999999999999E-5</v>
      </c>
      <c r="Q1581" s="1">
        <v>0.86770830980062297</v>
      </c>
      <c r="R1581" s="1">
        <v>4.5062498518646597E-2</v>
      </c>
    </row>
    <row r="1582" spans="1:18" x14ac:dyDescent="0.25">
      <c r="A1582" s="2">
        <v>2018</v>
      </c>
      <c r="B1582" s="2">
        <v>2840</v>
      </c>
      <c r="C1582" s="3" t="s">
        <v>11</v>
      </c>
      <c r="D1582" s="4">
        <v>43245</v>
      </c>
      <c r="E1582" s="2">
        <v>7499</v>
      </c>
      <c r="F1582" s="3" t="s">
        <v>2</v>
      </c>
      <c r="G1582" s="3" t="s">
        <v>1</v>
      </c>
      <c r="H1582" s="3" t="s">
        <v>0</v>
      </c>
      <c r="I1582" s="2">
        <v>2018</v>
      </c>
      <c r="J1582" s="2">
        <v>525</v>
      </c>
      <c r="K1582" s="2">
        <v>114</v>
      </c>
      <c r="L1582" s="2">
        <v>0.7</v>
      </c>
      <c r="M1582" s="1">
        <v>0.26</v>
      </c>
      <c r="N1582" s="1">
        <v>3.9999999999999998E-6</v>
      </c>
      <c r="O1582" s="1">
        <v>8.9999999999999993E-3</v>
      </c>
      <c r="P1582" s="1">
        <v>3.9999999999999998E-7</v>
      </c>
      <c r="Q1582" s="1">
        <v>1.2491839623406701E-2</v>
      </c>
      <c r="R1582" s="1">
        <v>4.6411455810442201E-4</v>
      </c>
    </row>
    <row r="1583" spans="1:18" x14ac:dyDescent="0.25">
      <c r="A1583" s="2">
        <v>2018</v>
      </c>
      <c r="B1583" s="2">
        <v>2841</v>
      </c>
      <c r="C1583" s="3" t="s">
        <v>11</v>
      </c>
      <c r="D1583" s="4">
        <v>43258</v>
      </c>
      <c r="E1583" s="2">
        <v>7496</v>
      </c>
      <c r="F1583" s="3" t="s">
        <v>5</v>
      </c>
      <c r="G1583" s="3" t="s">
        <v>1</v>
      </c>
      <c r="H1583" s="3" t="s">
        <v>8</v>
      </c>
      <c r="I1583" s="2">
        <v>2002</v>
      </c>
      <c r="J1583" s="2">
        <v>500</v>
      </c>
      <c r="K1583" s="2">
        <v>96</v>
      </c>
      <c r="L1583" s="2">
        <v>0.7</v>
      </c>
      <c r="M1583" s="1">
        <v>6.54</v>
      </c>
      <c r="N1583" s="1">
        <v>1.4999999999999999E-4</v>
      </c>
      <c r="O1583" s="1">
        <v>0.55200000000000005</v>
      </c>
      <c r="P1583" s="1">
        <v>4.0200000000000001E-5</v>
      </c>
      <c r="Q1583" s="1">
        <v>0.30055555179495902</v>
      </c>
      <c r="R1583" s="1">
        <v>3.6077776850490399E-2</v>
      </c>
    </row>
    <row r="1584" spans="1:18" x14ac:dyDescent="0.25">
      <c r="A1584" s="2">
        <v>2018</v>
      </c>
      <c r="B1584" s="2">
        <v>2841</v>
      </c>
      <c r="C1584" s="3" t="s">
        <v>11</v>
      </c>
      <c r="D1584" s="4">
        <v>43258</v>
      </c>
      <c r="E1584" s="2">
        <v>7497</v>
      </c>
      <c r="F1584" s="3" t="s">
        <v>2</v>
      </c>
      <c r="G1584" s="3" t="s">
        <v>1</v>
      </c>
      <c r="H1584" s="3" t="s">
        <v>0</v>
      </c>
      <c r="I1584" s="2">
        <v>2017</v>
      </c>
      <c r="J1584" s="2">
        <v>500</v>
      </c>
      <c r="K1584" s="2">
        <v>106</v>
      </c>
      <c r="L1584" s="2">
        <v>0.7</v>
      </c>
      <c r="M1584" s="1">
        <v>2.3199999999999998</v>
      </c>
      <c r="N1584" s="1">
        <v>3.0000000000000001E-5</v>
      </c>
      <c r="O1584" s="1">
        <v>0.112</v>
      </c>
      <c r="P1584" s="1">
        <v>7.9999999999999996E-6</v>
      </c>
      <c r="Q1584" s="1">
        <v>9.7943668364013303E-2</v>
      </c>
      <c r="R1584" s="1">
        <v>5.3981481955302901E-3</v>
      </c>
    </row>
    <row r="1585" spans="1:18" x14ac:dyDescent="0.25">
      <c r="A1585" s="2">
        <v>2018</v>
      </c>
      <c r="B1585" s="2">
        <v>2842</v>
      </c>
      <c r="C1585" s="3" t="s">
        <v>11</v>
      </c>
      <c r="D1585" s="4">
        <v>43262</v>
      </c>
      <c r="E1585" s="2">
        <v>7494</v>
      </c>
      <c r="F1585" s="3" t="s">
        <v>5</v>
      </c>
      <c r="G1585" s="3" t="s">
        <v>1</v>
      </c>
      <c r="H1585" s="3" t="s">
        <v>4</v>
      </c>
      <c r="I1585" s="2">
        <v>1995</v>
      </c>
      <c r="J1585" s="2">
        <v>800</v>
      </c>
      <c r="K1585" s="2">
        <v>114</v>
      </c>
      <c r="L1585" s="2">
        <v>0.7</v>
      </c>
      <c r="M1585" s="1">
        <v>8.17</v>
      </c>
      <c r="N1585" s="1">
        <v>1.9000000000000001E-4</v>
      </c>
      <c r="O1585" s="1">
        <v>0.47899999999999998</v>
      </c>
      <c r="P1585" s="1">
        <v>3.6100000000000003E-5</v>
      </c>
      <c r="Q1585" s="1">
        <v>0.73537036837896597</v>
      </c>
      <c r="R1585" s="1">
        <v>6.41918495558743E-2</v>
      </c>
    </row>
    <row r="1586" spans="1:18" x14ac:dyDescent="0.25">
      <c r="A1586" s="2">
        <v>2018</v>
      </c>
      <c r="B1586" s="2">
        <v>2842</v>
      </c>
      <c r="C1586" s="3" t="s">
        <v>11</v>
      </c>
      <c r="D1586" s="4">
        <v>43262</v>
      </c>
      <c r="E1586" s="2">
        <v>7495</v>
      </c>
      <c r="F1586" s="3" t="s">
        <v>2</v>
      </c>
      <c r="G1586" s="3" t="s">
        <v>1</v>
      </c>
      <c r="H1586" s="3" t="s">
        <v>0</v>
      </c>
      <c r="I1586" s="2">
        <v>2017</v>
      </c>
      <c r="J1586" s="2">
        <v>800</v>
      </c>
      <c r="K1586" s="2">
        <v>115</v>
      </c>
      <c r="L1586" s="2">
        <v>0.7</v>
      </c>
      <c r="M1586" s="1">
        <v>0.26</v>
      </c>
      <c r="N1586" s="1">
        <v>3.9999999999999998E-6</v>
      </c>
      <c r="O1586" s="1">
        <v>8.9999999999999993E-3</v>
      </c>
      <c r="P1586" s="1">
        <v>3.9999999999999998E-7</v>
      </c>
      <c r="Q1586" s="1">
        <v>1.9592591579074101E-2</v>
      </c>
      <c r="R1586" s="1">
        <v>7.5246909681254601E-4</v>
      </c>
    </row>
    <row r="1587" spans="1:18" x14ac:dyDescent="0.25">
      <c r="A1587" s="2">
        <v>2018</v>
      </c>
      <c r="B1587" s="2">
        <v>2843</v>
      </c>
      <c r="C1587" s="3" t="s">
        <v>11</v>
      </c>
      <c r="D1587" s="4">
        <v>43262</v>
      </c>
      <c r="E1587" s="2">
        <v>7492</v>
      </c>
      <c r="F1587" s="3" t="s">
        <v>5</v>
      </c>
      <c r="G1587" s="3" t="s">
        <v>1</v>
      </c>
      <c r="H1587" s="3" t="s">
        <v>4</v>
      </c>
      <c r="I1587" s="2">
        <v>1965</v>
      </c>
      <c r="J1587" s="2">
        <v>500</v>
      </c>
      <c r="K1587" s="2">
        <v>73</v>
      </c>
      <c r="L1587" s="2">
        <v>0.7</v>
      </c>
      <c r="M1587" s="1">
        <v>12.09</v>
      </c>
      <c r="N1587" s="1">
        <v>2.7999999999999998E-4</v>
      </c>
      <c r="O1587" s="1">
        <v>0.60499999999999998</v>
      </c>
      <c r="P1587" s="1">
        <v>4.3999999999999999E-5</v>
      </c>
      <c r="Q1587" s="1">
        <v>0.435127314229525</v>
      </c>
      <c r="R1587" s="1">
        <v>3.19093365296617E-2</v>
      </c>
    </row>
    <row r="1588" spans="1:18" x14ac:dyDescent="0.25">
      <c r="A1588" s="2">
        <v>2018</v>
      </c>
      <c r="B1588" s="2">
        <v>2843</v>
      </c>
      <c r="C1588" s="3" t="s">
        <v>11</v>
      </c>
      <c r="D1588" s="4">
        <v>43262</v>
      </c>
      <c r="E1588" s="2">
        <v>7493</v>
      </c>
      <c r="F1588" s="3" t="s">
        <v>2</v>
      </c>
      <c r="G1588" s="3" t="s">
        <v>1</v>
      </c>
      <c r="H1588" s="3" t="s">
        <v>0</v>
      </c>
      <c r="I1588" s="2">
        <v>2017</v>
      </c>
      <c r="J1588" s="2">
        <v>500</v>
      </c>
      <c r="K1588" s="2">
        <v>74</v>
      </c>
      <c r="L1588" s="2">
        <v>0.7</v>
      </c>
      <c r="M1588" s="1">
        <v>2.74</v>
      </c>
      <c r="N1588" s="1">
        <v>3.6000000000000001E-5</v>
      </c>
      <c r="O1588" s="1">
        <v>8.9999999999999993E-3</v>
      </c>
      <c r="P1588" s="1">
        <v>8.9999999999999996E-7</v>
      </c>
      <c r="Q1588" s="1">
        <v>8.0794752073644893E-2</v>
      </c>
      <c r="R1588" s="1">
        <v>3.2118053723996601E-4</v>
      </c>
    </row>
    <row r="1589" spans="1:18" x14ac:dyDescent="0.25">
      <c r="A1589" s="2">
        <v>2017</v>
      </c>
      <c r="B1589" s="2">
        <v>2844</v>
      </c>
      <c r="C1589" s="3" t="s">
        <v>16</v>
      </c>
      <c r="D1589" s="4">
        <v>43234</v>
      </c>
      <c r="E1589" s="2">
        <v>7430</v>
      </c>
      <c r="F1589" s="3" t="s">
        <v>5</v>
      </c>
      <c r="G1589" s="3" t="s">
        <v>1</v>
      </c>
      <c r="H1589" s="3" t="s">
        <v>6</v>
      </c>
      <c r="I1589" s="2">
        <v>2006</v>
      </c>
      <c r="J1589" s="2">
        <v>1200</v>
      </c>
      <c r="K1589" s="2">
        <v>90</v>
      </c>
      <c r="L1589" s="2">
        <v>0.7</v>
      </c>
      <c r="M1589" s="1">
        <v>4.75</v>
      </c>
      <c r="N1589" s="1">
        <v>7.1000000000000005E-5</v>
      </c>
      <c r="O1589" s="1">
        <v>0.192</v>
      </c>
      <c r="P1589" s="1">
        <v>1.4100000000000001E-5</v>
      </c>
      <c r="Q1589" s="1">
        <v>0.46683332759137502</v>
      </c>
      <c r="R1589" s="1">
        <v>3.0099999670459301E-2</v>
      </c>
    </row>
    <row r="1590" spans="1:18" x14ac:dyDescent="0.25">
      <c r="A1590" s="2">
        <v>2017</v>
      </c>
      <c r="B1590" s="2">
        <v>2844</v>
      </c>
      <c r="C1590" s="3" t="s">
        <v>16</v>
      </c>
      <c r="D1590" s="4">
        <v>43234</v>
      </c>
      <c r="E1590" s="2">
        <v>7491</v>
      </c>
      <c r="F1590" s="3" t="s">
        <v>2</v>
      </c>
      <c r="G1590" s="3" t="s">
        <v>1</v>
      </c>
      <c r="H1590" s="3" t="s">
        <v>28</v>
      </c>
      <c r="I1590" s="2">
        <v>2014</v>
      </c>
      <c r="J1590" s="2">
        <v>1200</v>
      </c>
      <c r="K1590" s="2">
        <v>105</v>
      </c>
      <c r="L1590" s="2">
        <v>0.7</v>
      </c>
      <c r="M1590" s="1">
        <v>2.15</v>
      </c>
      <c r="N1590" s="1">
        <v>2.6999999999999999E-5</v>
      </c>
      <c r="O1590" s="1">
        <v>8.9999999999999993E-3</v>
      </c>
      <c r="P1590" s="1">
        <v>3.9999999999999998E-7</v>
      </c>
      <c r="Q1590" s="1">
        <v>0.22477778324822101</v>
      </c>
      <c r="R1590" s="1">
        <v>1.10833327951846E-3</v>
      </c>
    </row>
    <row r="1591" spans="1:18" x14ac:dyDescent="0.25">
      <c r="A1591" s="2">
        <v>2017</v>
      </c>
      <c r="B1591" s="2">
        <v>2845</v>
      </c>
      <c r="C1591" s="3" t="s">
        <v>25</v>
      </c>
      <c r="D1591" s="4">
        <v>43151</v>
      </c>
      <c r="E1591" s="2">
        <v>7489</v>
      </c>
      <c r="F1591" s="3" t="s">
        <v>5</v>
      </c>
      <c r="G1591" s="3" t="s">
        <v>1</v>
      </c>
      <c r="H1591" s="3" t="s">
        <v>6</v>
      </c>
      <c r="I1591" s="2">
        <v>2005</v>
      </c>
      <c r="J1591" s="2">
        <v>800</v>
      </c>
      <c r="K1591" s="2">
        <v>105</v>
      </c>
      <c r="L1591" s="2">
        <v>0.7</v>
      </c>
      <c r="M1591" s="1">
        <v>4.1500000000000004</v>
      </c>
      <c r="N1591" s="1">
        <v>6.0000000000000002E-5</v>
      </c>
      <c r="O1591" s="1">
        <v>0.128</v>
      </c>
      <c r="P1591" s="1">
        <v>9.3999999999999998E-6</v>
      </c>
      <c r="Q1591" s="1">
        <v>0.31564814777501499</v>
      </c>
      <c r="R1591" s="1">
        <v>1.56074073226782E-2</v>
      </c>
    </row>
    <row r="1592" spans="1:18" x14ac:dyDescent="0.25">
      <c r="A1592" s="2">
        <v>2017</v>
      </c>
      <c r="B1592" s="2">
        <v>2845</v>
      </c>
      <c r="C1592" s="3" t="s">
        <v>25</v>
      </c>
      <c r="D1592" s="4">
        <v>43151</v>
      </c>
      <c r="E1592" s="2">
        <v>7490</v>
      </c>
      <c r="F1592" s="3" t="s">
        <v>2</v>
      </c>
      <c r="G1592" s="3" t="s">
        <v>1</v>
      </c>
      <c r="H1592" s="3" t="s">
        <v>0</v>
      </c>
      <c r="I1592" s="2">
        <v>2018</v>
      </c>
      <c r="J1592" s="2">
        <v>800</v>
      </c>
      <c r="K1592" s="2">
        <v>115</v>
      </c>
      <c r="L1592" s="2">
        <v>0.7</v>
      </c>
      <c r="M1592" s="1">
        <v>0.26</v>
      </c>
      <c r="N1592" s="1">
        <v>3.9999999999999998E-6</v>
      </c>
      <c r="O1592" s="1">
        <v>8.9999999999999993E-3</v>
      </c>
      <c r="P1592" s="1">
        <v>3.9999999999999998E-7</v>
      </c>
      <c r="Q1592" s="1">
        <v>1.9592591579074101E-2</v>
      </c>
      <c r="R1592" s="1">
        <v>7.5246909681254601E-4</v>
      </c>
    </row>
    <row r="1593" spans="1:18" x14ac:dyDescent="0.25">
      <c r="A1593" s="2">
        <v>2018</v>
      </c>
      <c r="B1593" s="2">
        <v>2846</v>
      </c>
      <c r="C1593" s="3" t="s">
        <v>10</v>
      </c>
      <c r="D1593" s="4">
        <v>43273</v>
      </c>
      <c r="E1593" s="2">
        <v>7488</v>
      </c>
      <c r="F1593" s="3" t="s">
        <v>5</v>
      </c>
      <c r="G1593" s="3" t="s">
        <v>1</v>
      </c>
      <c r="H1593" s="3" t="s">
        <v>4</v>
      </c>
      <c r="I1593" s="2">
        <v>1961</v>
      </c>
      <c r="J1593" s="2">
        <v>500</v>
      </c>
      <c r="K1593" s="2">
        <v>38</v>
      </c>
      <c r="L1593" s="2">
        <v>0.7</v>
      </c>
      <c r="M1593" s="1">
        <v>6.51</v>
      </c>
      <c r="N1593" s="1">
        <v>9.7999999999999997E-5</v>
      </c>
      <c r="O1593" s="1">
        <v>0.54700000000000004</v>
      </c>
      <c r="P1593" s="1">
        <v>4.2400000000000001E-5</v>
      </c>
      <c r="Q1593" s="1">
        <v>0.11268055642859701</v>
      </c>
      <c r="R1593" s="1">
        <v>1.5478548823459099E-2</v>
      </c>
    </row>
    <row r="1594" spans="1:18" x14ac:dyDescent="0.25">
      <c r="A1594" s="2">
        <v>2018</v>
      </c>
      <c r="B1594" s="2">
        <v>2846</v>
      </c>
      <c r="C1594" s="3" t="s">
        <v>10</v>
      </c>
      <c r="D1594" s="4">
        <v>43273</v>
      </c>
      <c r="E1594" s="2">
        <v>7691</v>
      </c>
      <c r="F1594" s="3" t="s">
        <v>2</v>
      </c>
      <c r="G1594" s="3" t="s">
        <v>1</v>
      </c>
      <c r="H1594" s="3" t="s">
        <v>0</v>
      </c>
      <c r="I1594" s="2">
        <v>2015</v>
      </c>
      <c r="J1594" s="2">
        <v>500</v>
      </c>
      <c r="K1594" s="2">
        <v>47</v>
      </c>
      <c r="L1594" s="2">
        <v>0.7</v>
      </c>
      <c r="M1594" s="1">
        <v>2.75</v>
      </c>
      <c r="N1594" s="1">
        <v>5.7000000000000003E-5</v>
      </c>
      <c r="O1594" s="1">
        <v>8.9999999999999993E-3</v>
      </c>
      <c r="P1594" s="1">
        <v>9.9999999999999995E-7</v>
      </c>
      <c r="Q1594" s="1">
        <v>5.2448880329806498E-2</v>
      </c>
      <c r="R1594" s="1">
        <v>2.0852622387710701E-4</v>
      </c>
    </row>
    <row r="1595" spans="1:18" x14ac:dyDescent="0.25">
      <c r="A1595" s="2">
        <v>2018</v>
      </c>
      <c r="B1595" s="2">
        <v>2847</v>
      </c>
      <c r="C1595" s="3" t="s">
        <v>10</v>
      </c>
      <c r="D1595" s="4">
        <v>43273</v>
      </c>
      <c r="E1595" s="2">
        <v>7486</v>
      </c>
      <c r="F1595" s="3" t="s">
        <v>5</v>
      </c>
      <c r="G1595" s="3" t="s">
        <v>1</v>
      </c>
      <c r="H1595" s="3" t="s">
        <v>8</v>
      </c>
      <c r="I1595" s="2">
        <v>2003</v>
      </c>
      <c r="J1595" s="2">
        <v>750</v>
      </c>
      <c r="K1595" s="2">
        <v>92</v>
      </c>
      <c r="L1595" s="2">
        <v>0.7</v>
      </c>
      <c r="M1595" s="1">
        <v>6.54</v>
      </c>
      <c r="N1595" s="1">
        <v>1.4999999999999999E-4</v>
      </c>
      <c r="O1595" s="1">
        <v>0.55200000000000005</v>
      </c>
      <c r="P1595" s="1">
        <v>4.0200000000000001E-5</v>
      </c>
      <c r="Q1595" s="1">
        <v>0.44402777273689598</v>
      </c>
      <c r="R1595" s="1">
        <v>5.5072220875495501E-2</v>
      </c>
    </row>
    <row r="1596" spans="1:18" x14ac:dyDescent="0.25">
      <c r="A1596" s="2">
        <v>2018</v>
      </c>
      <c r="B1596" s="2">
        <v>2847</v>
      </c>
      <c r="C1596" s="3" t="s">
        <v>10</v>
      </c>
      <c r="D1596" s="4">
        <v>43273</v>
      </c>
      <c r="E1596" s="2">
        <v>7487</v>
      </c>
      <c r="F1596" s="3" t="s">
        <v>2</v>
      </c>
      <c r="G1596" s="3" t="s">
        <v>1</v>
      </c>
      <c r="H1596" s="3" t="s">
        <v>0</v>
      </c>
      <c r="I1596" s="2">
        <v>2017</v>
      </c>
      <c r="J1596" s="2">
        <v>750</v>
      </c>
      <c r="K1596" s="2">
        <v>107</v>
      </c>
      <c r="L1596" s="2">
        <v>0.7</v>
      </c>
      <c r="M1596" s="1">
        <v>0.26</v>
      </c>
      <c r="N1596" s="1">
        <v>3.9999999999999998E-6</v>
      </c>
      <c r="O1596" s="1">
        <v>8.9999999999999993E-3</v>
      </c>
      <c r="P1596" s="1">
        <v>3.9999999999999998E-7</v>
      </c>
      <c r="Q1596" s="1">
        <v>1.70283555986178E-2</v>
      </c>
      <c r="R1596" s="1">
        <v>6.5017357713396896E-4</v>
      </c>
    </row>
    <row r="1597" spans="1:18" x14ac:dyDescent="0.25">
      <c r="A1597" s="2">
        <v>2018</v>
      </c>
      <c r="B1597" s="2">
        <v>2848</v>
      </c>
      <c r="C1597" s="3" t="s">
        <v>10</v>
      </c>
      <c r="D1597" s="4">
        <v>43273</v>
      </c>
      <c r="E1597" s="2">
        <v>7484</v>
      </c>
      <c r="F1597" s="3" t="s">
        <v>5</v>
      </c>
      <c r="G1597" s="3" t="s">
        <v>1</v>
      </c>
      <c r="H1597" s="3" t="s">
        <v>6</v>
      </c>
      <c r="I1597" s="2">
        <v>2005</v>
      </c>
      <c r="J1597" s="2">
        <v>750</v>
      </c>
      <c r="K1597" s="2">
        <v>85</v>
      </c>
      <c r="L1597" s="2">
        <v>0.7</v>
      </c>
      <c r="M1597" s="1">
        <v>4.75</v>
      </c>
      <c r="N1597" s="1">
        <v>7.1000000000000005E-5</v>
      </c>
      <c r="O1597" s="1">
        <v>0.192</v>
      </c>
      <c r="P1597" s="1">
        <v>1.4100000000000001E-5</v>
      </c>
      <c r="Q1597" s="1">
        <v>0.275561339203242</v>
      </c>
      <c r="R1597" s="1">
        <v>1.7767360916590501E-2</v>
      </c>
    </row>
    <row r="1598" spans="1:18" x14ac:dyDescent="0.25">
      <c r="A1598" s="2">
        <v>2018</v>
      </c>
      <c r="B1598" s="2">
        <v>2848</v>
      </c>
      <c r="C1598" s="3" t="s">
        <v>10</v>
      </c>
      <c r="D1598" s="4">
        <v>43273</v>
      </c>
      <c r="E1598" s="2">
        <v>7485</v>
      </c>
      <c r="F1598" s="3" t="s">
        <v>2</v>
      </c>
      <c r="G1598" s="3" t="s">
        <v>1</v>
      </c>
      <c r="H1598" s="3" t="s">
        <v>0</v>
      </c>
      <c r="I1598" s="2">
        <v>2018</v>
      </c>
      <c r="J1598" s="2">
        <v>750</v>
      </c>
      <c r="K1598" s="2">
        <v>105</v>
      </c>
      <c r="L1598" s="2">
        <v>0.7</v>
      </c>
      <c r="M1598" s="1">
        <v>0.26</v>
      </c>
      <c r="N1598" s="1">
        <v>3.9999999999999998E-6</v>
      </c>
      <c r="O1598" s="1">
        <v>8.9999999999999993E-3</v>
      </c>
      <c r="P1598" s="1">
        <v>3.9999999999999998E-7</v>
      </c>
      <c r="Q1598" s="1">
        <v>1.6710068578082899E-2</v>
      </c>
      <c r="R1598" s="1">
        <v>6.3802079999127797E-4</v>
      </c>
    </row>
    <row r="1599" spans="1:18" x14ac:dyDescent="0.25">
      <c r="A1599" s="2">
        <v>2018</v>
      </c>
      <c r="B1599" s="2">
        <v>2849</v>
      </c>
      <c r="C1599" s="3" t="s">
        <v>10</v>
      </c>
      <c r="D1599" s="4">
        <v>43273</v>
      </c>
      <c r="E1599" s="2">
        <v>7482</v>
      </c>
      <c r="F1599" s="3" t="s">
        <v>5</v>
      </c>
      <c r="G1599" s="3" t="s">
        <v>1</v>
      </c>
      <c r="H1599" s="3" t="s">
        <v>4</v>
      </c>
      <c r="I1599" s="2">
        <v>1975</v>
      </c>
      <c r="J1599" s="2">
        <v>500</v>
      </c>
      <c r="K1599" s="2">
        <v>49</v>
      </c>
      <c r="L1599" s="2">
        <v>0.7</v>
      </c>
      <c r="M1599" s="1">
        <v>6.51</v>
      </c>
      <c r="N1599" s="1">
        <v>9.7999999999999997E-5</v>
      </c>
      <c r="O1599" s="1">
        <v>0.54700000000000004</v>
      </c>
      <c r="P1599" s="1">
        <v>4.2400000000000001E-5</v>
      </c>
      <c r="Q1599" s="1">
        <v>0.14529861223687501</v>
      </c>
      <c r="R1599" s="1">
        <v>1.9959181377618301E-2</v>
      </c>
    </row>
    <row r="1600" spans="1:18" x14ac:dyDescent="0.25">
      <c r="A1600" s="2">
        <v>2018</v>
      </c>
      <c r="B1600" s="2">
        <v>2849</v>
      </c>
      <c r="C1600" s="3" t="s">
        <v>10</v>
      </c>
      <c r="D1600" s="4">
        <v>43273</v>
      </c>
      <c r="E1600" s="2">
        <v>7483</v>
      </c>
      <c r="F1600" s="3" t="s">
        <v>2</v>
      </c>
      <c r="G1600" s="3" t="s">
        <v>1</v>
      </c>
      <c r="H1600" s="3" t="s">
        <v>0</v>
      </c>
      <c r="I1600" s="2">
        <v>2015</v>
      </c>
      <c r="J1600" s="2">
        <v>500</v>
      </c>
      <c r="K1600" s="2">
        <v>47</v>
      </c>
      <c r="L1600" s="2">
        <v>0.7</v>
      </c>
      <c r="M1600" s="1">
        <v>2.75</v>
      </c>
      <c r="N1600" s="1">
        <v>5.7000000000000003E-5</v>
      </c>
      <c r="O1600" s="1">
        <v>8.9999999999999993E-3</v>
      </c>
      <c r="P1600" s="1">
        <v>9.9999999999999995E-7</v>
      </c>
      <c r="Q1600" s="1">
        <v>5.2448880329806498E-2</v>
      </c>
      <c r="R1600" s="1">
        <v>2.0852622387710701E-4</v>
      </c>
    </row>
    <row r="1601" spans="1:18" x14ac:dyDescent="0.25">
      <c r="A1601" s="2">
        <v>2018</v>
      </c>
      <c r="B1601" s="2">
        <v>2850</v>
      </c>
      <c r="C1601" s="3" t="s">
        <v>10</v>
      </c>
      <c r="D1601" s="4">
        <v>43256</v>
      </c>
      <c r="E1601" s="2">
        <v>7480</v>
      </c>
      <c r="F1601" s="3" t="s">
        <v>5</v>
      </c>
      <c r="G1601" s="3" t="s">
        <v>1</v>
      </c>
      <c r="H1601" s="3" t="s">
        <v>4</v>
      </c>
      <c r="I1601" s="2">
        <v>1966</v>
      </c>
      <c r="J1601" s="2">
        <v>250</v>
      </c>
      <c r="K1601" s="2">
        <v>51</v>
      </c>
      <c r="L1601" s="2">
        <v>0.7</v>
      </c>
      <c r="M1601" s="1">
        <v>12.09</v>
      </c>
      <c r="N1601" s="1">
        <v>2.7999999999999998E-4</v>
      </c>
      <c r="O1601" s="1">
        <v>0.60499999999999998</v>
      </c>
      <c r="P1601" s="1">
        <v>4.3999999999999999E-5</v>
      </c>
      <c r="Q1601" s="1">
        <v>0.15199652757332699</v>
      </c>
      <c r="R1601" s="1">
        <v>1.1146412075429799E-2</v>
      </c>
    </row>
    <row r="1602" spans="1:18" x14ac:dyDescent="0.25">
      <c r="A1602" s="2">
        <v>2018</v>
      </c>
      <c r="B1602" s="2">
        <v>2850</v>
      </c>
      <c r="C1602" s="3" t="s">
        <v>10</v>
      </c>
      <c r="D1602" s="4">
        <v>43256</v>
      </c>
      <c r="E1602" s="2">
        <v>7481</v>
      </c>
      <c r="F1602" s="3" t="s">
        <v>2</v>
      </c>
      <c r="G1602" s="3" t="s">
        <v>1</v>
      </c>
      <c r="H1602" s="3" t="s">
        <v>0</v>
      </c>
      <c r="I1602" s="2">
        <v>2017</v>
      </c>
      <c r="J1602" s="2">
        <v>250</v>
      </c>
      <c r="K1602" s="2">
        <v>58</v>
      </c>
      <c r="L1602" s="2">
        <v>0.7</v>
      </c>
      <c r="M1602" s="1">
        <v>2.74</v>
      </c>
      <c r="N1602" s="1">
        <v>3.6000000000000001E-5</v>
      </c>
      <c r="O1602" s="1">
        <v>8.9999999999999993E-3</v>
      </c>
      <c r="P1602" s="1">
        <v>8.9999999999999996E-7</v>
      </c>
      <c r="Q1602" s="1">
        <v>3.1159336013620701E-2</v>
      </c>
      <c r="R1602" s="1">
        <v>1.1328124338638899E-4</v>
      </c>
    </row>
    <row r="1603" spans="1:18" x14ac:dyDescent="0.25">
      <c r="A1603" s="2">
        <v>2016</v>
      </c>
      <c r="B1603" s="2">
        <v>2851</v>
      </c>
      <c r="C1603" s="3" t="s">
        <v>10</v>
      </c>
      <c r="D1603" s="4">
        <v>43271</v>
      </c>
      <c r="E1603" s="2">
        <v>7478</v>
      </c>
      <c r="F1603" s="3" t="s">
        <v>5</v>
      </c>
      <c r="G1603" s="3" t="s">
        <v>1</v>
      </c>
      <c r="H1603" s="3" t="s">
        <v>4</v>
      </c>
      <c r="I1603" s="2">
        <v>1972</v>
      </c>
      <c r="J1603" s="2">
        <v>900</v>
      </c>
      <c r="K1603" s="2">
        <v>84</v>
      </c>
      <c r="L1603" s="2">
        <v>0.7</v>
      </c>
      <c r="M1603" s="1">
        <v>12.09</v>
      </c>
      <c r="N1603" s="1">
        <v>2.7999999999999998E-4</v>
      </c>
      <c r="O1603" s="1">
        <v>0.60499999999999998</v>
      </c>
      <c r="P1603" s="1">
        <v>4.3999999999999999E-5</v>
      </c>
      <c r="Q1603" s="1">
        <v>0.90124999878772805</v>
      </c>
      <c r="R1603" s="1">
        <v>6.6091666894312895E-2</v>
      </c>
    </row>
    <row r="1604" spans="1:18" x14ac:dyDescent="0.25">
      <c r="A1604" s="2">
        <v>2016</v>
      </c>
      <c r="B1604" s="2">
        <v>2851</v>
      </c>
      <c r="C1604" s="3" t="s">
        <v>10</v>
      </c>
      <c r="D1604" s="4">
        <v>43271</v>
      </c>
      <c r="E1604" s="2">
        <v>7479</v>
      </c>
      <c r="F1604" s="3" t="s">
        <v>2</v>
      </c>
      <c r="G1604" s="3" t="s">
        <v>1</v>
      </c>
      <c r="H1604" s="3" t="s">
        <v>0</v>
      </c>
      <c r="I1604" s="2">
        <v>2017</v>
      </c>
      <c r="J1604" s="2">
        <v>900</v>
      </c>
      <c r="K1604" s="2">
        <v>100</v>
      </c>
      <c r="L1604" s="2">
        <v>0.7</v>
      </c>
      <c r="M1604" s="1">
        <v>0.26</v>
      </c>
      <c r="N1604" s="1">
        <v>3.9999999999999998E-6</v>
      </c>
      <c r="O1604" s="1">
        <v>8.9999999999999993E-3</v>
      </c>
      <c r="P1604" s="1">
        <v>3.9999999999999998E-7</v>
      </c>
      <c r="Q1604" s="1">
        <v>1.9305554561354101E-2</v>
      </c>
      <c r="R1604" s="1">
        <v>7.4999996178346396E-4</v>
      </c>
    </row>
    <row r="1605" spans="1:18" x14ac:dyDescent="0.25">
      <c r="A1605" s="2">
        <v>2016</v>
      </c>
      <c r="B1605" s="2">
        <v>2852</v>
      </c>
      <c r="C1605" s="3" t="s">
        <v>10</v>
      </c>
      <c r="D1605" s="4">
        <v>43271</v>
      </c>
      <c r="E1605" s="2">
        <v>7476</v>
      </c>
      <c r="F1605" s="3" t="s">
        <v>5</v>
      </c>
      <c r="G1605" s="3" t="s">
        <v>1</v>
      </c>
      <c r="H1605" s="3" t="s">
        <v>4</v>
      </c>
      <c r="I1605" s="2">
        <v>1973</v>
      </c>
      <c r="J1605" s="2">
        <v>800</v>
      </c>
      <c r="K1605" s="2">
        <v>150</v>
      </c>
      <c r="L1605" s="2">
        <v>0.7</v>
      </c>
      <c r="M1605" s="1">
        <v>11.16</v>
      </c>
      <c r="N1605" s="1">
        <v>2.5999999999999998E-4</v>
      </c>
      <c r="O1605" s="1">
        <v>0.39600000000000002</v>
      </c>
      <c r="P1605" s="1">
        <v>2.8799999999999999E-5</v>
      </c>
      <c r="Q1605" s="1">
        <v>1.32222218636285</v>
      </c>
      <c r="R1605" s="1">
        <v>6.8666664409366196E-2</v>
      </c>
    </row>
    <row r="1606" spans="1:18" x14ac:dyDescent="0.25">
      <c r="A1606" s="2">
        <v>2016</v>
      </c>
      <c r="B1606" s="2">
        <v>2852</v>
      </c>
      <c r="C1606" s="3" t="s">
        <v>10</v>
      </c>
      <c r="D1606" s="4">
        <v>43271</v>
      </c>
      <c r="E1606" s="2">
        <v>7477</v>
      </c>
      <c r="F1606" s="3" t="s">
        <v>2</v>
      </c>
      <c r="G1606" s="3" t="s">
        <v>1</v>
      </c>
      <c r="H1606" s="3" t="s">
        <v>0</v>
      </c>
      <c r="I1606" s="2">
        <v>2017</v>
      </c>
      <c r="J1606" s="2">
        <v>800</v>
      </c>
      <c r="K1606" s="2">
        <v>115</v>
      </c>
      <c r="L1606" s="2">
        <v>0.7</v>
      </c>
      <c r="M1606" s="1">
        <v>0.26</v>
      </c>
      <c r="N1606" s="1">
        <v>3.9999999999999998E-6</v>
      </c>
      <c r="O1606" s="1">
        <v>8.9999999999999993E-3</v>
      </c>
      <c r="P1606" s="1">
        <v>3.9999999999999998E-7</v>
      </c>
      <c r="Q1606" s="1">
        <v>1.9592591579074101E-2</v>
      </c>
      <c r="R1606" s="1">
        <v>7.5246909681254601E-4</v>
      </c>
    </row>
    <row r="1607" spans="1:18" x14ac:dyDescent="0.25">
      <c r="A1607" s="2">
        <v>2017</v>
      </c>
      <c r="B1607" s="2">
        <v>2853</v>
      </c>
      <c r="C1607" s="3" t="s">
        <v>10</v>
      </c>
      <c r="D1607" s="4">
        <v>43269</v>
      </c>
      <c r="E1607" s="2">
        <v>7474</v>
      </c>
      <c r="F1607" s="3" t="s">
        <v>5</v>
      </c>
      <c r="G1607" s="3" t="s">
        <v>1</v>
      </c>
      <c r="H1607" s="3" t="s">
        <v>4</v>
      </c>
      <c r="I1607" s="2">
        <v>1981</v>
      </c>
      <c r="J1607" s="2">
        <v>300</v>
      </c>
      <c r="K1607" s="2">
        <v>87</v>
      </c>
      <c r="L1607" s="2">
        <v>0.7</v>
      </c>
      <c r="M1607" s="1">
        <v>12.09</v>
      </c>
      <c r="N1607" s="1">
        <v>2.7999999999999998E-4</v>
      </c>
      <c r="O1607" s="1">
        <v>0.60499999999999998</v>
      </c>
      <c r="P1607" s="1">
        <v>4.3999999999999999E-5</v>
      </c>
      <c r="Q1607" s="1">
        <v>0.31114583291481102</v>
      </c>
      <c r="R1607" s="1">
        <v>2.2817361189703299E-2</v>
      </c>
    </row>
    <row r="1608" spans="1:18" x14ac:dyDescent="0.25">
      <c r="A1608" s="2">
        <v>2017</v>
      </c>
      <c r="B1608" s="2">
        <v>2853</v>
      </c>
      <c r="C1608" s="3" t="s">
        <v>10</v>
      </c>
      <c r="D1608" s="4">
        <v>43269</v>
      </c>
      <c r="E1608" s="2">
        <v>7475</v>
      </c>
      <c r="F1608" s="3" t="s">
        <v>2</v>
      </c>
      <c r="G1608" s="3" t="s">
        <v>1</v>
      </c>
      <c r="H1608" s="3" t="s">
        <v>0</v>
      </c>
      <c r="I1608" s="2">
        <v>2017</v>
      </c>
      <c r="J1608" s="2">
        <v>300</v>
      </c>
      <c r="K1608" s="2">
        <v>100</v>
      </c>
      <c r="L1608" s="2">
        <v>0.7</v>
      </c>
      <c r="M1608" s="1">
        <v>0.26</v>
      </c>
      <c r="N1608" s="1">
        <v>3.9999999999999998E-6</v>
      </c>
      <c r="O1608" s="1">
        <v>8.9999999999999993E-3</v>
      </c>
      <c r="P1608" s="1">
        <v>3.9999999999999998E-7</v>
      </c>
      <c r="Q1608" s="1">
        <v>6.1574070814387804E-3</v>
      </c>
      <c r="R1608" s="1">
        <v>2.22222209631816E-4</v>
      </c>
    </row>
    <row r="1609" spans="1:18" x14ac:dyDescent="0.25">
      <c r="A1609" s="2">
        <v>2017</v>
      </c>
      <c r="B1609" s="2">
        <v>2854</v>
      </c>
      <c r="C1609" s="3" t="s">
        <v>10</v>
      </c>
      <c r="D1609" s="4">
        <v>43158</v>
      </c>
      <c r="E1609" s="2">
        <v>7472</v>
      </c>
      <c r="F1609" s="3" t="s">
        <v>5</v>
      </c>
      <c r="G1609" s="3" t="s">
        <v>1</v>
      </c>
      <c r="H1609" s="3" t="s">
        <v>8</v>
      </c>
      <c r="I1609" s="2">
        <v>1999</v>
      </c>
      <c r="J1609" s="2">
        <v>450</v>
      </c>
      <c r="K1609" s="2">
        <v>72</v>
      </c>
      <c r="L1609" s="2">
        <v>0.7</v>
      </c>
      <c r="M1609" s="1">
        <v>6.54</v>
      </c>
      <c r="N1609" s="1">
        <v>1.4999999999999999E-4</v>
      </c>
      <c r="O1609" s="1">
        <v>0.55200000000000005</v>
      </c>
      <c r="P1609" s="1">
        <v>4.0200000000000001E-5</v>
      </c>
      <c r="Q1609" s="1">
        <v>0.20231249744445901</v>
      </c>
      <c r="R1609" s="1">
        <v>2.42017493747268E-2</v>
      </c>
    </row>
    <row r="1610" spans="1:18" x14ac:dyDescent="0.25">
      <c r="A1610" s="2">
        <v>2017</v>
      </c>
      <c r="B1610" s="2">
        <v>2854</v>
      </c>
      <c r="C1610" s="3" t="s">
        <v>10</v>
      </c>
      <c r="D1610" s="4">
        <v>43158</v>
      </c>
      <c r="E1610" s="2">
        <v>7473</v>
      </c>
      <c r="F1610" s="3" t="s">
        <v>2</v>
      </c>
      <c r="G1610" s="3" t="s">
        <v>1</v>
      </c>
      <c r="H1610" s="3" t="s">
        <v>0</v>
      </c>
      <c r="I1610" s="2">
        <v>2018</v>
      </c>
      <c r="J1610" s="2">
        <v>450</v>
      </c>
      <c r="K1610" s="2">
        <v>115</v>
      </c>
      <c r="L1610" s="2">
        <v>0.7</v>
      </c>
      <c r="M1610" s="1">
        <v>0.26</v>
      </c>
      <c r="N1610" s="1">
        <v>3.9999999999999998E-6</v>
      </c>
      <c r="O1610" s="1">
        <v>8.9999999999999993E-3</v>
      </c>
      <c r="P1610" s="1">
        <v>3.9999999999999998E-7</v>
      </c>
      <c r="Q1610" s="1">
        <v>1.0741318879806099E-2</v>
      </c>
      <c r="R1610" s="1">
        <v>3.95312478217535E-4</v>
      </c>
    </row>
    <row r="1611" spans="1:18" x14ac:dyDescent="0.25">
      <c r="A1611" s="2">
        <v>2018</v>
      </c>
      <c r="B1611" s="2">
        <v>2855</v>
      </c>
      <c r="C1611" s="3" t="s">
        <v>10</v>
      </c>
      <c r="D1611" s="4">
        <v>43245</v>
      </c>
      <c r="E1611" s="2">
        <v>7470</v>
      </c>
      <c r="F1611" s="3" t="s">
        <v>5</v>
      </c>
      <c r="G1611" s="3" t="s">
        <v>1</v>
      </c>
      <c r="H1611" s="3" t="s">
        <v>4</v>
      </c>
      <c r="I1611" s="2">
        <v>1990</v>
      </c>
      <c r="J1611" s="2">
        <v>150</v>
      </c>
      <c r="K1611" s="2">
        <v>98</v>
      </c>
      <c r="L1611" s="2">
        <v>0.7</v>
      </c>
      <c r="M1611" s="1">
        <v>8.17</v>
      </c>
      <c r="N1611" s="1">
        <v>1.9000000000000001E-4</v>
      </c>
      <c r="O1611" s="1">
        <v>0.47899999999999998</v>
      </c>
      <c r="P1611" s="1">
        <v>3.6100000000000003E-5</v>
      </c>
      <c r="Q1611" s="1">
        <v>0.103336689263656</v>
      </c>
      <c r="R1611" s="1">
        <v>7.4599662424694804E-3</v>
      </c>
    </row>
    <row r="1612" spans="1:18" x14ac:dyDescent="0.25">
      <c r="A1612" s="2">
        <v>2018</v>
      </c>
      <c r="B1612" s="2">
        <v>2855</v>
      </c>
      <c r="C1612" s="3" t="s">
        <v>10</v>
      </c>
      <c r="D1612" s="4">
        <v>43245</v>
      </c>
      <c r="E1612" s="2">
        <v>7471</v>
      </c>
      <c r="F1612" s="3" t="s">
        <v>2</v>
      </c>
      <c r="G1612" s="3" t="s">
        <v>1</v>
      </c>
      <c r="H1612" s="3" t="s">
        <v>0</v>
      </c>
      <c r="I1612" s="2">
        <v>2017</v>
      </c>
      <c r="J1612" s="2">
        <v>150</v>
      </c>
      <c r="K1612" s="2">
        <v>110</v>
      </c>
      <c r="L1612" s="2">
        <v>0.7</v>
      </c>
      <c r="M1612" s="1">
        <v>2.3199999999999998</v>
      </c>
      <c r="N1612" s="1">
        <v>3.0000000000000001E-5</v>
      </c>
      <c r="O1612" s="1">
        <v>0.112</v>
      </c>
      <c r="P1612" s="1">
        <v>7.9999999999999996E-6</v>
      </c>
      <c r="Q1612" s="1">
        <v>2.9823494005324701E-2</v>
      </c>
      <c r="R1612" s="1">
        <v>1.5023148330513001E-3</v>
      </c>
    </row>
    <row r="1613" spans="1:18" x14ac:dyDescent="0.25">
      <c r="A1613" s="2">
        <v>2017</v>
      </c>
      <c r="B1613" s="2">
        <v>2856</v>
      </c>
      <c r="C1613" s="3" t="s">
        <v>10</v>
      </c>
      <c r="D1613" s="4">
        <v>43272</v>
      </c>
      <c r="E1613" s="2">
        <v>7468</v>
      </c>
      <c r="F1613" s="3" t="s">
        <v>5</v>
      </c>
      <c r="G1613" s="3" t="s">
        <v>1</v>
      </c>
      <c r="H1613" s="3" t="s">
        <v>4</v>
      </c>
      <c r="I1613" s="2">
        <v>1971</v>
      </c>
      <c r="J1613" s="2">
        <v>200</v>
      </c>
      <c r="K1613" s="2">
        <v>68</v>
      </c>
      <c r="L1613" s="2">
        <v>0.7</v>
      </c>
      <c r="M1613" s="1">
        <v>12.09</v>
      </c>
      <c r="N1613" s="1">
        <v>2.7999999999999998E-4</v>
      </c>
      <c r="O1613" s="1">
        <v>0.60499999999999998</v>
      </c>
      <c r="P1613" s="1">
        <v>4.3999999999999999E-5</v>
      </c>
      <c r="Q1613" s="1">
        <v>0.15684074047146801</v>
      </c>
      <c r="R1613" s="1">
        <v>1.10583951103431E-2</v>
      </c>
    </row>
    <row r="1614" spans="1:18" x14ac:dyDescent="0.25">
      <c r="A1614" s="2">
        <v>2017</v>
      </c>
      <c r="B1614" s="2">
        <v>2856</v>
      </c>
      <c r="C1614" s="3" t="s">
        <v>10</v>
      </c>
      <c r="D1614" s="4">
        <v>43272</v>
      </c>
      <c r="E1614" s="2">
        <v>7469</v>
      </c>
      <c r="F1614" s="3" t="s">
        <v>2</v>
      </c>
      <c r="G1614" s="3" t="s">
        <v>1</v>
      </c>
      <c r="H1614" s="3" t="s">
        <v>0</v>
      </c>
      <c r="I1614" s="2">
        <v>2018</v>
      </c>
      <c r="J1614" s="2">
        <v>200</v>
      </c>
      <c r="K1614" s="2">
        <v>75</v>
      </c>
      <c r="L1614" s="2">
        <v>0.7</v>
      </c>
      <c r="M1614" s="1">
        <v>0.26</v>
      </c>
      <c r="N1614" s="1">
        <v>3.4999999999999999E-6</v>
      </c>
      <c r="O1614" s="1">
        <v>8.9999999999999993E-3</v>
      </c>
      <c r="P1614" s="1">
        <v>8.9999999999999996E-7</v>
      </c>
      <c r="Q1614" s="1">
        <v>3.0497683567579301E-3</v>
      </c>
      <c r="R1614" s="1">
        <v>1.1458332660838201E-4</v>
      </c>
    </row>
    <row r="1615" spans="1:18" x14ac:dyDescent="0.25">
      <c r="A1615" s="2">
        <v>2018</v>
      </c>
      <c r="B1615" s="2">
        <v>2857</v>
      </c>
      <c r="C1615" s="3" t="s">
        <v>10</v>
      </c>
      <c r="D1615" s="4">
        <v>43245</v>
      </c>
      <c r="E1615" s="2">
        <v>7466</v>
      </c>
      <c r="F1615" s="3" t="s">
        <v>5</v>
      </c>
      <c r="G1615" s="3" t="s">
        <v>1</v>
      </c>
      <c r="H1615" s="3" t="s">
        <v>4</v>
      </c>
      <c r="I1615" s="2">
        <v>1981</v>
      </c>
      <c r="J1615" s="2">
        <v>1000</v>
      </c>
      <c r="K1615" s="2">
        <v>97</v>
      </c>
      <c r="L1615" s="2">
        <v>0.7</v>
      </c>
      <c r="M1615" s="1">
        <v>12.09</v>
      </c>
      <c r="N1615" s="1">
        <v>2.7999999999999998E-4</v>
      </c>
      <c r="O1615" s="1">
        <v>0.60499999999999998</v>
      </c>
      <c r="P1615" s="1">
        <v>4.3999999999999999E-5</v>
      </c>
      <c r="Q1615" s="1">
        <v>1.1563657391853099</v>
      </c>
      <c r="R1615" s="1">
        <v>8.4800154613073497E-2</v>
      </c>
    </row>
    <row r="1616" spans="1:18" x14ac:dyDescent="0.25">
      <c r="A1616" s="2">
        <v>2018</v>
      </c>
      <c r="B1616" s="2">
        <v>2857</v>
      </c>
      <c r="C1616" s="3" t="s">
        <v>10</v>
      </c>
      <c r="D1616" s="4">
        <v>43245</v>
      </c>
      <c r="E1616" s="2">
        <v>7467</v>
      </c>
      <c r="F1616" s="3" t="s">
        <v>2</v>
      </c>
      <c r="G1616" s="3" t="s">
        <v>1</v>
      </c>
      <c r="H1616" s="3" t="s">
        <v>0</v>
      </c>
      <c r="I1616" s="2">
        <v>2017</v>
      </c>
      <c r="J1616" s="2">
        <v>1000</v>
      </c>
      <c r="K1616" s="2">
        <v>106</v>
      </c>
      <c r="L1616" s="2">
        <v>0.7</v>
      </c>
      <c r="M1616" s="1">
        <v>2.3199999999999998</v>
      </c>
      <c r="N1616" s="1">
        <v>3.0000000000000001E-5</v>
      </c>
      <c r="O1616" s="1">
        <v>0.112</v>
      </c>
      <c r="P1616" s="1">
        <v>7.9999999999999996E-6</v>
      </c>
      <c r="Q1616" s="1">
        <v>0.202021595727856</v>
      </c>
      <c r="R1616" s="1">
        <v>1.2432098828208799E-2</v>
      </c>
    </row>
    <row r="1617" spans="1:18" x14ac:dyDescent="0.25">
      <c r="A1617" s="2">
        <v>2017</v>
      </c>
      <c r="B1617" s="2">
        <v>2858</v>
      </c>
      <c r="C1617" s="3" t="s">
        <v>10</v>
      </c>
      <c r="D1617" s="4">
        <v>43262</v>
      </c>
      <c r="E1617" s="2">
        <v>7464</v>
      </c>
      <c r="F1617" s="3" t="s">
        <v>5</v>
      </c>
      <c r="G1617" s="3" t="s">
        <v>1</v>
      </c>
      <c r="H1617" s="3" t="s">
        <v>4</v>
      </c>
      <c r="I1617" s="2">
        <v>1994</v>
      </c>
      <c r="J1617" s="2">
        <v>200</v>
      </c>
      <c r="K1617" s="2">
        <v>97</v>
      </c>
      <c r="L1617" s="2">
        <v>0.7</v>
      </c>
      <c r="M1617" s="1">
        <v>8.17</v>
      </c>
      <c r="N1617" s="1">
        <v>1.9000000000000001E-4</v>
      </c>
      <c r="O1617" s="1">
        <v>0.47899999999999998</v>
      </c>
      <c r="P1617" s="1">
        <v>3.6100000000000003E-5</v>
      </c>
      <c r="Q1617" s="1">
        <v>0.13822499930062701</v>
      </c>
      <c r="R1617" s="1">
        <v>1.0196376267297001E-2</v>
      </c>
    </row>
    <row r="1618" spans="1:18" x14ac:dyDescent="0.25">
      <c r="A1618" s="2">
        <v>2017</v>
      </c>
      <c r="B1618" s="2">
        <v>2858</v>
      </c>
      <c r="C1618" s="3" t="s">
        <v>10</v>
      </c>
      <c r="D1618" s="4">
        <v>43262</v>
      </c>
      <c r="E1618" s="2">
        <v>7465</v>
      </c>
      <c r="F1618" s="3" t="s">
        <v>2</v>
      </c>
      <c r="G1618" s="3" t="s">
        <v>1</v>
      </c>
      <c r="H1618" s="3" t="s">
        <v>0</v>
      </c>
      <c r="I1618" s="2">
        <v>2017</v>
      </c>
      <c r="J1618" s="2">
        <v>200</v>
      </c>
      <c r="K1618" s="2">
        <v>100</v>
      </c>
      <c r="L1618" s="2">
        <v>0.7</v>
      </c>
      <c r="M1618" s="1">
        <v>0.26</v>
      </c>
      <c r="N1618" s="1">
        <v>3.9999999999999998E-6</v>
      </c>
      <c r="O1618" s="1">
        <v>8.9999999999999993E-3</v>
      </c>
      <c r="P1618" s="1">
        <v>3.9999999999999998E-7</v>
      </c>
      <c r="Q1618" s="1">
        <v>4.0740738573651998E-3</v>
      </c>
      <c r="R1618" s="1">
        <v>1.4506172001795101E-4</v>
      </c>
    </row>
    <row r="1619" spans="1:18" x14ac:dyDescent="0.25">
      <c r="A1619" s="2">
        <v>2018</v>
      </c>
      <c r="B1619" s="2">
        <v>2859</v>
      </c>
      <c r="C1619" s="3" t="s">
        <v>10</v>
      </c>
      <c r="D1619" s="4">
        <v>43201</v>
      </c>
      <c r="E1619" s="2">
        <v>7224</v>
      </c>
      <c r="F1619" s="3" t="s">
        <v>5</v>
      </c>
      <c r="G1619" s="3" t="s">
        <v>1</v>
      </c>
      <c r="H1619" s="3" t="s">
        <v>4</v>
      </c>
      <c r="I1619" s="2">
        <v>1975</v>
      </c>
      <c r="J1619" s="2">
        <v>200</v>
      </c>
      <c r="K1619" s="2">
        <v>75</v>
      </c>
      <c r="L1619" s="2">
        <v>0.7</v>
      </c>
      <c r="M1619" s="1">
        <v>12.09</v>
      </c>
      <c r="N1619" s="1">
        <v>2.7999999999999998E-4</v>
      </c>
      <c r="O1619" s="1">
        <v>0.60499999999999998</v>
      </c>
      <c r="P1619" s="1">
        <v>4.3999999999999999E-5</v>
      </c>
      <c r="Q1619" s="1">
        <v>0.17104166635085499</v>
      </c>
      <c r="R1619" s="1">
        <v>1.18912037601399E-2</v>
      </c>
    </row>
    <row r="1620" spans="1:18" x14ac:dyDescent="0.25">
      <c r="A1620" s="2">
        <v>2018</v>
      </c>
      <c r="B1620" s="2">
        <v>2859</v>
      </c>
      <c r="C1620" s="3" t="s">
        <v>10</v>
      </c>
      <c r="D1620" s="4">
        <v>43201</v>
      </c>
      <c r="E1620" s="2">
        <v>7225</v>
      </c>
      <c r="F1620" s="3" t="s">
        <v>2</v>
      </c>
      <c r="G1620" s="3" t="s">
        <v>1</v>
      </c>
      <c r="H1620" s="3" t="s">
        <v>0</v>
      </c>
      <c r="I1620" s="2">
        <v>2018</v>
      </c>
      <c r="J1620" s="2">
        <v>200</v>
      </c>
      <c r="K1620" s="2">
        <v>75</v>
      </c>
      <c r="L1620" s="2">
        <v>0.7</v>
      </c>
      <c r="M1620" s="1">
        <v>0.26</v>
      </c>
      <c r="N1620" s="1">
        <v>3.4999999999999999E-6</v>
      </c>
      <c r="O1620" s="1">
        <v>8.9999999999999993E-3</v>
      </c>
      <c r="P1620" s="1">
        <v>8.9999999999999996E-7</v>
      </c>
      <c r="Q1620" s="1">
        <v>3.0497683567579301E-3</v>
      </c>
      <c r="R1620" s="1">
        <v>1.1458332660838201E-4</v>
      </c>
    </row>
    <row r="1621" spans="1:18" x14ac:dyDescent="0.25">
      <c r="A1621" s="2">
        <v>2018</v>
      </c>
      <c r="B1621" s="2">
        <v>2860</v>
      </c>
      <c r="C1621" s="3" t="s">
        <v>10</v>
      </c>
      <c r="D1621" s="4">
        <v>43241</v>
      </c>
      <c r="E1621" s="2">
        <v>7222</v>
      </c>
      <c r="F1621" s="3" t="s">
        <v>5</v>
      </c>
      <c r="G1621" s="3" t="s">
        <v>1</v>
      </c>
      <c r="H1621" s="3" t="s">
        <v>4</v>
      </c>
      <c r="I1621" s="2">
        <v>1982</v>
      </c>
      <c r="J1621" s="2">
        <v>500</v>
      </c>
      <c r="K1621" s="2">
        <v>72</v>
      </c>
      <c r="L1621" s="2">
        <v>0.7</v>
      </c>
      <c r="M1621" s="1">
        <v>12.09</v>
      </c>
      <c r="N1621" s="1">
        <v>2.7999999999999998E-4</v>
      </c>
      <c r="O1621" s="1">
        <v>0.60499999999999998</v>
      </c>
      <c r="P1621" s="1">
        <v>4.3999999999999999E-5</v>
      </c>
      <c r="Q1621" s="1">
        <v>0.42916666608939402</v>
      </c>
      <c r="R1621" s="1">
        <v>3.1472222330625202E-2</v>
      </c>
    </row>
    <row r="1622" spans="1:18" x14ac:dyDescent="0.25">
      <c r="A1622" s="2">
        <v>2018</v>
      </c>
      <c r="B1622" s="2">
        <v>2860</v>
      </c>
      <c r="C1622" s="3" t="s">
        <v>10</v>
      </c>
      <c r="D1622" s="4">
        <v>43241</v>
      </c>
      <c r="E1622" s="2">
        <v>7223</v>
      </c>
      <c r="F1622" s="3" t="s">
        <v>2</v>
      </c>
      <c r="G1622" s="3" t="s">
        <v>1</v>
      </c>
      <c r="H1622" s="3" t="s">
        <v>0</v>
      </c>
      <c r="I1622" s="2">
        <v>2018</v>
      </c>
      <c r="J1622" s="2">
        <v>500</v>
      </c>
      <c r="K1622" s="2">
        <v>100</v>
      </c>
      <c r="L1622" s="2">
        <v>0.7</v>
      </c>
      <c r="M1622" s="1">
        <v>0.26</v>
      </c>
      <c r="N1622" s="1">
        <v>3.9999999999999998E-6</v>
      </c>
      <c r="O1622" s="1">
        <v>8.9999999999999993E-3</v>
      </c>
      <c r="P1622" s="1">
        <v>3.9999999999999998E-7</v>
      </c>
      <c r="Q1622" s="1">
        <v>1.0416666120367899E-2</v>
      </c>
      <c r="R1622" s="1">
        <v>3.8580244806932598E-4</v>
      </c>
    </row>
    <row r="1623" spans="1:18" x14ac:dyDescent="0.25">
      <c r="A1623" s="2">
        <v>2018</v>
      </c>
      <c r="B1623" s="2">
        <v>2861</v>
      </c>
      <c r="C1623" s="3" t="s">
        <v>10</v>
      </c>
      <c r="D1623" s="4">
        <v>43200</v>
      </c>
      <c r="E1623" s="2">
        <v>7220</v>
      </c>
      <c r="F1623" s="3" t="s">
        <v>5</v>
      </c>
      <c r="G1623" s="3" t="s">
        <v>1</v>
      </c>
      <c r="H1623" s="3" t="s">
        <v>4</v>
      </c>
      <c r="I1623" s="2">
        <v>1979</v>
      </c>
      <c r="J1623" s="2">
        <v>200</v>
      </c>
      <c r="K1623" s="2">
        <v>75</v>
      </c>
      <c r="L1623" s="2">
        <v>0.7</v>
      </c>
      <c r="M1623" s="1">
        <v>12.09</v>
      </c>
      <c r="N1623" s="1">
        <v>2.7999999999999998E-4</v>
      </c>
      <c r="O1623" s="1">
        <v>0.60499999999999998</v>
      </c>
      <c r="P1623" s="1">
        <v>4.3999999999999999E-5</v>
      </c>
      <c r="Q1623" s="1">
        <v>0.168449073733168</v>
      </c>
      <c r="R1623" s="1">
        <v>1.14837963564886E-2</v>
      </c>
    </row>
    <row r="1624" spans="1:18" x14ac:dyDescent="0.25">
      <c r="A1624" s="2">
        <v>2018</v>
      </c>
      <c r="B1624" s="2">
        <v>2861</v>
      </c>
      <c r="C1624" s="3" t="s">
        <v>10</v>
      </c>
      <c r="D1624" s="4">
        <v>43200</v>
      </c>
      <c r="E1624" s="2">
        <v>7221</v>
      </c>
      <c r="F1624" s="3" t="s">
        <v>2</v>
      </c>
      <c r="G1624" s="3" t="s">
        <v>1</v>
      </c>
      <c r="H1624" s="3" t="s">
        <v>0</v>
      </c>
      <c r="I1624" s="2">
        <v>2017</v>
      </c>
      <c r="J1624" s="2">
        <v>200</v>
      </c>
      <c r="K1624" s="2">
        <v>68</v>
      </c>
      <c r="L1624" s="2">
        <v>0.7</v>
      </c>
      <c r="M1624" s="1">
        <v>2.74</v>
      </c>
      <c r="N1624" s="1">
        <v>3.6000000000000001E-5</v>
      </c>
      <c r="O1624" s="1">
        <v>8.9999999999999993E-3</v>
      </c>
      <c r="P1624" s="1">
        <v>8.9999999999999996E-7</v>
      </c>
      <c r="Q1624" s="1">
        <v>2.9130863814874501E-2</v>
      </c>
      <c r="R1624" s="1">
        <v>1.03888882791599E-4</v>
      </c>
    </row>
    <row r="1625" spans="1:18" x14ac:dyDescent="0.25">
      <c r="A1625" s="2">
        <v>2018</v>
      </c>
      <c r="B1625" s="2">
        <v>2862</v>
      </c>
      <c r="C1625" s="3" t="s">
        <v>10</v>
      </c>
      <c r="D1625" s="4">
        <v>43237</v>
      </c>
      <c r="E1625" s="2">
        <v>7218</v>
      </c>
      <c r="F1625" s="3" t="s">
        <v>5</v>
      </c>
      <c r="G1625" s="3" t="s">
        <v>1</v>
      </c>
      <c r="H1625" s="3" t="s">
        <v>4</v>
      </c>
      <c r="I1625" s="2">
        <v>1991</v>
      </c>
      <c r="J1625" s="2">
        <v>900</v>
      </c>
      <c r="K1625" s="2">
        <v>81</v>
      </c>
      <c r="L1625" s="2">
        <v>0.7</v>
      </c>
      <c r="M1625" s="1">
        <v>8.17</v>
      </c>
      <c r="N1625" s="1">
        <v>1.9000000000000001E-4</v>
      </c>
      <c r="O1625" s="1">
        <v>0.47899999999999998</v>
      </c>
      <c r="P1625" s="1">
        <v>3.6100000000000003E-5</v>
      </c>
      <c r="Q1625" s="1">
        <v>0.58781249840818695</v>
      </c>
      <c r="R1625" s="1">
        <v>5.1311248164728401E-2</v>
      </c>
    </row>
    <row r="1626" spans="1:18" x14ac:dyDescent="0.25">
      <c r="A1626" s="2">
        <v>2018</v>
      </c>
      <c r="B1626" s="2">
        <v>2862</v>
      </c>
      <c r="C1626" s="3" t="s">
        <v>10</v>
      </c>
      <c r="D1626" s="4">
        <v>43237</v>
      </c>
      <c r="E1626" s="2">
        <v>7219</v>
      </c>
      <c r="F1626" s="3" t="s">
        <v>2</v>
      </c>
      <c r="G1626" s="3" t="s">
        <v>1</v>
      </c>
      <c r="H1626" s="3" t="s">
        <v>0</v>
      </c>
      <c r="I1626" s="2">
        <v>2016</v>
      </c>
      <c r="J1626" s="2">
        <v>900</v>
      </c>
      <c r="K1626" s="2">
        <v>110</v>
      </c>
      <c r="L1626" s="2">
        <v>0.7</v>
      </c>
      <c r="M1626" s="1">
        <v>0.26</v>
      </c>
      <c r="N1626" s="1">
        <v>3.9999999999999998E-6</v>
      </c>
      <c r="O1626" s="1">
        <v>8.9999999999999993E-3</v>
      </c>
      <c r="P1626" s="1">
        <v>3.9999999999999998E-7</v>
      </c>
      <c r="Q1626" s="1">
        <v>2.1236110017489599E-2</v>
      </c>
      <c r="R1626" s="1">
        <v>8.2499995796181098E-4</v>
      </c>
    </row>
    <row r="1627" spans="1:18" x14ac:dyDescent="0.25">
      <c r="A1627" s="2">
        <v>2018</v>
      </c>
      <c r="B1627" s="2">
        <v>2863</v>
      </c>
      <c r="C1627" s="3" t="s">
        <v>10</v>
      </c>
      <c r="D1627" s="4">
        <v>43195</v>
      </c>
      <c r="E1627" s="2">
        <v>7216</v>
      </c>
      <c r="F1627" s="3" t="s">
        <v>5</v>
      </c>
      <c r="G1627" s="3" t="s">
        <v>1</v>
      </c>
      <c r="H1627" s="3" t="s">
        <v>4</v>
      </c>
      <c r="I1627" s="2">
        <v>1994</v>
      </c>
      <c r="J1627" s="2">
        <v>200</v>
      </c>
      <c r="K1627" s="2">
        <v>28</v>
      </c>
      <c r="L1627" s="2">
        <v>0.7</v>
      </c>
      <c r="M1627" s="1">
        <v>6.42</v>
      </c>
      <c r="N1627" s="1">
        <v>9.7E-5</v>
      </c>
      <c r="O1627" s="1">
        <v>0.54700000000000004</v>
      </c>
      <c r="P1627" s="1">
        <v>4.2400000000000001E-5</v>
      </c>
      <c r="Q1627" s="1">
        <v>3.0171728122141299E-2</v>
      </c>
      <c r="R1627" s="1">
        <v>3.4261974101716499E-3</v>
      </c>
    </row>
    <row r="1628" spans="1:18" x14ac:dyDescent="0.25">
      <c r="A1628" s="2">
        <v>2018</v>
      </c>
      <c r="B1628" s="2">
        <v>2863</v>
      </c>
      <c r="C1628" s="3" t="s">
        <v>10</v>
      </c>
      <c r="D1628" s="4">
        <v>43195</v>
      </c>
      <c r="E1628" s="2">
        <v>7217</v>
      </c>
      <c r="F1628" s="3" t="s">
        <v>2</v>
      </c>
      <c r="G1628" s="3" t="s">
        <v>1</v>
      </c>
      <c r="H1628" s="3" t="s">
        <v>0</v>
      </c>
      <c r="I1628" s="2">
        <v>2017</v>
      </c>
      <c r="J1628" s="2">
        <v>200</v>
      </c>
      <c r="K1628" s="2">
        <v>34</v>
      </c>
      <c r="L1628" s="2">
        <v>0.7</v>
      </c>
      <c r="M1628" s="1">
        <v>2.75</v>
      </c>
      <c r="N1628" s="1">
        <v>5.7000000000000003E-5</v>
      </c>
      <c r="O1628" s="1">
        <v>8.9999999999999993E-3</v>
      </c>
      <c r="P1628" s="1">
        <v>9.9999999999999995E-7</v>
      </c>
      <c r="Q1628" s="1">
        <v>1.47280861747417E-2</v>
      </c>
      <c r="R1628" s="1">
        <v>5.2469132862865202E-5</v>
      </c>
    </row>
    <row r="1629" spans="1:18" x14ac:dyDescent="0.25">
      <c r="A1629" s="2">
        <v>2018</v>
      </c>
      <c r="B1629" s="2">
        <v>2864</v>
      </c>
      <c r="C1629" s="3" t="s">
        <v>10</v>
      </c>
      <c r="D1629" s="4">
        <v>43200</v>
      </c>
      <c r="E1629" s="2">
        <v>7214</v>
      </c>
      <c r="F1629" s="3" t="s">
        <v>5</v>
      </c>
      <c r="G1629" s="3" t="s">
        <v>1</v>
      </c>
      <c r="H1629" s="3" t="s">
        <v>4</v>
      </c>
      <c r="I1629" s="2">
        <v>1971</v>
      </c>
      <c r="J1629" s="2">
        <v>257</v>
      </c>
      <c r="K1629" s="2">
        <v>114</v>
      </c>
      <c r="L1629" s="2">
        <v>0.7</v>
      </c>
      <c r="M1629" s="1">
        <v>12.09</v>
      </c>
      <c r="N1629" s="1">
        <v>2.7999999999999998E-4</v>
      </c>
      <c r="O1629" s="1">
        <v>0.60499999999999998</v>
      </c>
      <c r="P1629" s="1">
        <v>4.3999999999999999E-5</v>
      </c>
      <c r="Q1629" s="1">
        <v>0.349270138419085</v>
      </c>
      <c r="R1629" s="1">
        <v>2.56131436067405E-2</v>
      </c>
    </row>
    <row r="1630" spans="1:18" x14ac:dyDescent="0.25">
      <c r="A1630" s="2">
        <v>2018</v>
      </c>
      <c r="B1630" s="2">
        <v>2864</v>
      </c>
      <c r="C1630" s="3" t="s">
        <v>10</v>
      </c>
      <c r="D1630" s="4">
        <v>43200</v>
      </c>
      <c r="E1630" s="2">
        <v>7215</v>
      </c>
      <c r="F1630" s="3" t="s">
        <v>2</v>
      </c>
      <c r="G1630" s="3" t="s">
        <v>1</v>
      </c>
      <c r="H1630" s="3" t="s">
        <v>0</v>
      </c>
      <c r="I1630" s="2">
        <v>2017</v>
      </c>
      <c r="J1630" s="2">
        <v>257</v>
      </c>
      <c r="K1630" s="2">
        <v>125</v>
      </c>
      <c r="L1630" s="2">
        <v>0.7</v>
      </c>
      <c r="M1630" s="1">
        <v>0.26</v>
      </c>
      <c r="N1630" s="1">
        <v>3.9999999999999998E-6</v>
      </c>
      <c r="O1630" s="1">
        <v>8.9999999999999993E-3</v>
      </c>
      <c r="P1630" s="1">
        <v>3.9999999999999998E-7</v>
      </c>
      <c r="Q1630" s="1">
        <v>6.5722392346921196E-3</v>
      </c>
      <c r="R1630" s="1">
        <v>2.3583119794891801E-4</v>
      </c>
    </row>
    <row r="1631" spans="1:18" x14ac:dyDescent="0.25">
      <c r="A1631" s="2">
        <v>2017</v>
      </c>
      <c r="B1631" s="2">
        <v>2865</v>
      </c>
      <c r="C1631" s="3" t="s">
        <v>10</v>
      </c>
      <c r="D1631" s="4">
        <v>43220</v>
      </c>
      <c r="E1631" s="2">
        <v>7212</v>
      </c>
      <c r="F1631" s="3" t="s">
        <v>5</v>
      </c>
      <c r="G1631" s="3" t="s">
        <v>1</v>
      </c>
      <c r="H1631" s="3" t="s">
        <v>4</v>
      </c>
      <c r="I1631" s="2">
        <v>1981</v>
      </c>
      <c r="J1631" s="2">
        <v>520</v>
      </c>
      <c r="K1631" s="2">
        <v>100</v>
      </c>
      <c r="L1631" s="2">
        <v>0.7</v>
      </c>
      <c r="M1631" s="1">
        <v>12.09</v>
      </c>
      <c r="N1631" s="1">
        <v>2.7999999999999998E-4</v>
      </c>
      <c r="O1631" s="1">
        <v>0.60499999999999998</v>
      </c>
      <c r="P1631" s="1">
        <v>4.3999999999999999E-5</v>
      </c>
      <c r="Q1631" s="1">
        <v>0.61990740657357002</v>
      </c>
      <c r="R1631" s="1">
        <v>4.5459876699791998E-2</v>
      </c>
    </row>
    <row r="1632" spans="1:18" x14ac:dyDescent="0.25">
      <c r="A1632" s="2">
        <v>2017</v>
      </c>
      <c r="B1632" s="2">
        <v>2865</v>
      </c>
      <c r="C1632" s="3" t="s">
        <v>10</v>
      </c>
      <c r="D1632" s="4">
        <v>43220</v>
      </c>
      <c r="E1632" s="2">
        <v>7213</v>
      </c>
      <c r="F1632" s="3" t="s">
        <v>2</v>
      </c>
      <c r="G1632" s="3" t="s">
        <v>1</v>
      </c>
      <c r="H1632" s="3" t="s">
        <v>0</v>
      </c>
      <c r="I1632" s="2">
        <v>2017</v>
      </c>
      <c r="J1632" s="2">
        <v>520</v>
      </c>
      <c r="K1632" s="2">
        <v>115</v>
      </c>
      <c r="L1632" s="2">
        <v>0.7</v>
      </c>
      <c r="M1632" s="1">
        <v>0.26</v>
      </c>
      <c r="N1632" s="1">
        <v>3.9999999999999998E-6</v>
      </c>
      <c r="O1632" s="1">
        <v>8.9999999999999993E-3</v>
      </c>
      <c r="P1632" s="1">
        <v>3.9999999999999998E-7</v>
      </c>
      <c r="Q1632" s="1">
        <v>1.24767894697226E-2</v>
      </c>
      <c r="R1632" s="1">
        <v>4.6326540689339699E-4</v>
      </c>
    </row>
    <row r="1633" spans="1:18" x14ac:dyDescent="0.25">
      <c r="A1633" s="2">
        <v>2017</v>
      </c>
      <c r="B1633" s="2">
        <v>2866</v>
      </c>
      <c r="C1633" s="3" t="s">
        <v>7</v>
      </c>
      <c r="D1633" s="4">
        <v>43108</v>
      </c>
      <c r="E1633" s="2">
        <v>7209</v>
      </c>
      <c r="F1633" s="3" t="s">
        <v>5</v>
      </c>
      <c r="G1633" s="3" t="s">
        <v>27</v>
      </c>
      <c r="H1633" s="3" t="s">
        <v>4</v>
      </c>
      <c r="I1633" s="2">
        <v>1981</v>
      </c>
      <c r="J1633" s="2">
        <v>700</v>
      </c>
      <c r="K1633" s="2">
        <v>80</v>
      </c>
      <c r="L1633" s="2">
        <v>0.51</v>
      </c>
      <c r="M1633" s="1">
        <v>12.09</v>
      </c>
      <c r="N1633" s="1">
        <v>2.7999999999999998E-4</v>
      </c>
      <c r="O1633" s="1">
        <v>0.60499999999999998</v>
      </c>
      <c r="P1633" s="1">
        <v>4.3999999999999999E-5</v>
      </c>
      <c r="Q1633" s="1">
        <v>0.48638888742257302</v>
      </c>
      <c r="R1633" s="1">
        <v>3.56685185818231E-2</v>
      </c>
    </row>
    <row r="1634" spans="1:18" x14ac:dyDescent="0.25">
      <c r="A1634" s="2">
        <v>2017</v>
      </c>
      <c r="B1634" s="2">
        <v>2866</v>
      </c>
      <c r="C1634" s="3" t="s">
        <v>7</v>
      </c>
      <c r="D1634" s="4">
        <v>43108</v>
      </c>
      <c r="E1634" s="2">
        <v>7210</v>
      </c>
      <c r="F1634" s="3" t="s">
        <v>2</v>
      </c>
      <c r="G1634" s="3" t="s">
        <v>27</v>
      </c>
      <c r="H1634" s="3" t="s">
        <v>0</v>
      </c>
      <c r="I1634" s="2">
        <v>2016</v>
      </c>
      <c r="J1634" s="2">
        <v>700</v>
      </c>
      <c r="K1634" s="2">
        <v>79</v>
      </c>
      <c r="L1634" s="2">
        <v>0.51</v>
      </c>
      <c r="M1634" s="1">
        <v>0.26</v>
      </c>
      <c r="N1634" s="1">
        <v>3.4999999999999999E-6</v>
      </c>
      <c r="O1634" s="1">
        <v>8.9999999999999993E-3</v>
      </c>
      <c r="P1634" s="1">
        <v>8.9999999999999996E-7</v>
      </c>
      <c r="Q1634" s="1">
        <v>8.4636974671453806E-3</v>
      </c>
      <c r="R1634" s="1">
        <v>3.7771872817118798E-4</v>
      </c>
    </row>
    <row r="1635" spans="1:18" x14ac:dyDescent="0.25">
      <c r="A1635" s="2">
        <v>2017</v>
      </c>
      <c r="B1635" s="2">
        <v>2867</v>
      </c>
      <c r="C1635" s="3" t="s">
        <v>7</v>
      </c>
      <c r="D1635" s="4">
        <v>43105</v>
      </c>
      <c r="E1635" s="2">
        <v>7207</v>
      </c>
      <c r="F1635" s="3" t="s">
        <v>5</v>
      </c>
      <c r="G1635" s="3" t="s">
        <v>1</v>
      </c>
      <c r="H1635" s="3" t="s">
        <v>4</v>
      </c>
      <c r="I1635" s="2">
        <v>1974</v>
      </c>
      <c r="J1635" s="2">
        <v>1100</v>
      </c>
      <c r="K1635" s="2">
        <v>96</v>
      </c>
      <c r="L1635" s="2">
        <v>0.7</v>
      </c>
      <c r="M1635" s="1">
        <v>12.09</v>
      </c>
      <c r="N1635" s="1">
        <v>2.7999999999999998E-4</v>
      </c>
      <c r="O1635" s="1">
        <v>0.60499999999999998</v>
      </c>
      <c r="P1635" s="1">
        <v>4.3999999999999999E-5</v>
      </c>
      <c r="Q1635" s="1">
        <v>1.2588888871955599</v>
      </c>
      <c r="R1635" s="1">
        <v>9.2318518836500593E-2</v>
      </c>
    </row>
    <row r="1636" spans="1:18" x14ac:dyDescent="0.25">
      <c r="A1636" s="2">
        <v>2017</v>
      </c>
      <c r="B1636" s="2">
        <v>2867</v>
      </c>
      <c r="C1636" s="3" t="s">
        <v>7</v>
      </c>
      <c r="D1636" s="4">
        <v>43105</v>
      </c>
      <c r="E1636" s="2">
        <v>7208</v>
      </c>
      <c r="F1636" s="3" t="s">
        <v>2</v>
      </c>
      <c r="G1636" s="3" t="s">
        <v>1</v>
      </c>
      <c r="H1636" s="3" t="s">
        <v>0</v>
      </c>
      <c r="I1636" s="2">
        <v>2015</v>
      </c>
      <c r="J1636" s="2">
        <v>1100</v>
      </c>
      <c r="K1636" s="2">
        <v>115</v>
      </c>
      <c r="L1636" s="2">
        <v>0.7</v>
      </c>
      <c r="M1636" s="1">
        <v>0.26</v>
      </c>
      <c r="N1636" s="1">
        <v>3.9999999999999998E-6</v>
      </c>
      <c r="O1636" s="1">
        <v>8.9999999999999993E-3</v>
      </c>
      <c r="P1636" s="1">
        <v>3.9999999999999998E-7</v>
      </c>
      <c r="Q1636" s="1">
        <v>2.75254615579229E-2</v>
      </c>
      <c r="R1636" s="1">
        <v>1.0932098226191099E-3</v>
      </c>
    </row>
    <row r="1637" spans="1:18" x14ac:dyDescent="0.25">
      <c r="A1637" s="2">
        <v>2017</v>
      </c>
      <c r="B1637" s="2">
        <v>2868</v>
      </c>
      <c r="C1637" s="3" t="s">
        <v>7</v>
      </c>
      <c r="D1637" s="4">
        <v>43108</v>
      </c>
      <c r="E1637" s="2">
        <v>7205</v>
      </c>
      <c r="F1637" s="3" t="s">
        <v>5</v>
      </c>
      <c r="G1637" s="3" t="s">
        <v>1</v>
      </c>
      <c r="H1637" s="3" t="s">
        <v>4</v>
      </c>
      <c r="I1637" s="2">
        <v>1971</v>
      </c>
      <c r="J1637" s="2">
        <v>1200</v>
      </c>
      <c r="K1637" s="2">
        <v>150</v>
      </c>
      <c r="L1637" s="2">
        <v>0.7</v>
      </c>
      <c r="M1637" s="1">
        <v>11.16</v>
      </c>
      <c r="N1637" s="1">
        <v>2.5999999999999998E-4</v>
      </c>
      <c r="O1637" s="1">
        <v>0.39600000000000002</v>
      </c>
      <c r="P1637" s="1">
        <v>2.8799999999999999E-5</v>
      </c>
      <c r="Q1637" s="1">
        <v>1.98333327954428</v>
      </c>
      <c r="R1637" s="1">
        <v>0.102999996614049</v>
      </c>
    </row>
    <row r="1638" spans="1:18" x14ac:dyDescent="0.25">
      <c r="A1638" s="2">
        <v>2017</v>
      </c>
      <c r="B1638" s="2">
        <v>2868</v>
      </c>
      <c r="C1638" s="3" t="s">
        <v>7</v>
      </c>
      <c r="D1638" s="4">
        <v>43108</v>
      </c>
      <c r="E1638" s="2">
        <v>7206</v>
      </c>
      <c r="F1638" s="3" t="s">
        <v>2</v>
      </c>
      <c r="G1638" s="3" t="s">
        <v>1</v>
      </c>
      <c r="H1638" s="3" t="s">
        <v>0</v>
      </c>
      <c r="I1638" s="2">
        <v>2017</v>
      </c>
      <c r="J1638" s="2">
        <v>1200</v>
      </c>
      <c r="K1638" s="2">
        <v>115</v>
      </c>
      <c r="L1638" s="2">
        <v>0.7</v>
      </c>
      <c r="M1638" s="1">
        <v>0.26</v>
      </c>
      <c r="N1638" s="1">
        <v>3.9999999999999998E-6</v>
      </c>
      <c r="O1638" s="1">
        <v>8.9999999999999993E-3</v>
      </c>
      <c r="P1638" s="1">
        <v>3.9999999999999998E-7</v>
      </c>
      <c r="Q1638" s="1">
        <v>3.0240739203805302E-2</v>
      </c>
      <c r="R1638" s="1">
        <v>1.21388882994879E-3</v>
      </c>
    </row>
    <row r="1639" spans="1:18" x14ac:dyDescent="0.25">
      <c r="A1639" s="2">
        <v>2017</v>
      </c>
      <c r="B1639" s="2">
        <v>2869</v>
      </c>
      <c r="C1639" s="3" t="s">
        <v>7</v>
      </c>
      <c r="D1639" s="4">
        <v>43105</v>
      </c>
      <c r="E1639" s="2">
        <v>7203</v>
      </c>
      <c r="F1639" s="3" t="s">
        <v>5</v>
      </c>
      <c r="G1639" s="3" t="s">
        <v>1</v>
      </c>
      <c r="H1639" s="3" t="s">
        <v>4</v>
      </c>
      <c r="I1639" s="2">
        <v>1960</v>
      </c>
      <c r="J1639" s="2">
        <v>900</v>
      </c>
      <c r="K1639" s="2">
        <v>96</v>
      </c>
      <c r="L1639" s="2">
        <v>0.7</v>
      </c>
      <c r="M1639" s="1">
        <v>12.09</v>
      </c>
      <c r="N1639" s="1">
        <v>2.7999999999999998E-4</v>
      </c>
      <c r="O1639" s="1">
        <v>0.60499999999999998</v>
      </c>
      <c r="P1639" s="1">
        <v>4.3999999999999999E-5</v>
      </c>
      <c r="Q1639" s="1">
        <v>1.02999999861455</v>
      </c>
      <c r="R1639" s="1">
        <v>7.5533333593500507E-2</v>
      </c>
    </row>
    <row r="1640" spans="1:18" x14ac:dyDescent="0.25">
      <c r="A1640" s="2">
        <v>2017</v>
      </c>
      <c r="B1640" s="2">
        <v>2869</v>
      </c>
      <c r="C1640" s="3" t="s">
        <v>7</v>
      </c>
      <c r="D1640" s="4">
        <v>43105</v>
      </c>
      <c r="E1640" s="2">
        <v>7204</v>
      </c>
      <c r="F1640" s="3" t="s">
        <v>2</v>
      </c>
      <c r="G1640" s="3" t="s">
        <v>1</v>
      </c>
      <c r="H1640" s="3" t="s">
        <v>0</v>
      </c>
      <c r="I1640" s="2">
        <v>2016</v>
      </c>
      <c r="J1640" s="2">
        <v>900</v>
      </c>
      <c r="K1640" s="2">
        <v>115</v>
      </c>
      <c r="L1640" s="2">
        <v>0.7</v>
      </c>
      <c r="M1640" s="1">
        <v>0.26</v>
      </c>
      <c r="N1640" s="1">
        <v>3.9999999999999998E-6</v>
      </c>
      <c r="O1640" s="1">
        <v>8.9999999999999993E-3</v>
      </c>
      <c r="P1640" s="1">
        <v>3.9999999999999998E-7</v>
      </c>
      <c r="Q1640" s="1">
        <v>2.2201387745557299E-2</v>
      </c>
      <c r="R1640" s="1">
        <v>8.6249995605098401E-4</v>
      </c>
    </row>
    <row r="1641" spans="1:18" x14ac:dyDescent="0.25">
      <c r="A1641" s="2">
        <v>2017</v>
      </c>
      <c r="B1641" s="2">
        <v>2870</v>
      </c>
      <c r="C1641" s="3" t="s">
        <v>7</v>
      </c>
      <c r="D1641" s="4">
        <v>43131</v>
      </c>
      <c r="E1641" s="2">
        <v>7200</v>
      </c>
      <c r="F1641" s="3" t="s">
        <v>5</v>
      </c>
      <c r="G1641" s="3" t="s">
        <v>1</v>
      </c>
      <c r="H1641" s="3" t="s">
        <v>4</v>
      </c>
      <c r="I1641" s="2">
        <v>1997</v>
      </c>
      <c r="J1641" s="2">
        <v>900</v>
      </c>
      <c r="K1641" s="2">
        <v>91</v>
      </c>
      <c r="L1641" s="2">
        <v>0.7</v>
      </c>
      <c r="M1641" s="1">
        <v>8.17</v>
      </c>
      <c r="N1641" s="1">
        <v>1.9000000000000001E-4</v>
      </c>
      <c r="O1641" s="1">
        <v>0.47899999999999998</v>
      </c>
      <c r="P1641" s="1">
        <v>3.6100000000000003E-5</v>
      </c>
      <c r="Q1641" s="1">
        <v>0.66038194265611105</v>
      </c>
      <c r="R1641" s="1">
        <v>5.7645970160373899E-2</v>
      </c>
    </row>
    <row r="1642" spans="1:18" x14ac:dyDescent="0.25">
      <c r="A1642" s="2">
        <v>2017</v>
      </c>
      <c r="B1642" s="2">
        <v>2870</v>
      </c>
      <c r="C1642" s="3" t="s">
        <v>7</v>
      </c>
      <c r="D1642" s="4">
        <v>43131</v>
      </c>
      <c r="E1642" s="2">
        <v>7201</v>
      </c>
      <c r="F1642" s="3" t="s">
        <v>2</v>
      </c>
      <c r="G1642" s="3" t="s">
        <v>1</v>
      </c>
      <c r="H1642" s="3" t="s">
        <v>0</v>
      </c>
      <c r="I1642" s="2">
        <v>2016</v>
      </c>
      <c r="J1642" s="2">
        <v>900</v>
      </c>
      <c r="K1642" s="2">
        <v>105</v>
      </c>
      <c r="L1642" s="2">
        <v>0.7</v>
      </c>
      <c r="M1642" s="1">
        <v>2.3199999999999998</v>
      </c>
      <c r="N1642" s="1">
        <v>3.0000000000000001E-5</v>
      </c>
      <c r="O1642" s="1">
        <v>0.112</v>
      </c>
      <c r="P1642" s="1">
        <v>7.9999999999999996E-6</v>
      </c>
      <c r="Q1642" s="1">
        <v>0.17901040850175101</v>
      </c>
      <c r="R1642" s="1">
        <v>1.07916667283362E-2</v>
      </c>
    </row>
    <row r="1643" spans="1:18" x14ac:dyDescent="0.25">
      <c r="A1643" s="2">
        <v>2017</v>
      </c>
      <c r="B1643" s="2">
        <v>2871</v>
      </c>
      <c r="C1643" s="3" t="s">
        <v>7</v>
      </c>
      <c r="D1643" s="4">
        <v>43131</v>
      </c>
      <c r="E1643" s="2">
        <v>7198</v>
      </c>
      <c r="F1643" s="3" t="s">
        <v>5</v>
      </c>
      <c r="G1643" s="3" t="s">
        <v>1</v>
      </c>
      <c r="H1643" s="3" t="s">
        <v>4</v>
      </c>
      <c r="I1643" s="2">
        <v>1981</v>
      </c>
      <c r="J1643" s="2">
        <v>900</v>
      </c>
      <c r="K1643" s="2">
        <v>192</v>
      </c>
      <c r="L1643" s="2">
        <v>0.7</v>
      </c>
      <c r="M1643" s="1">
        <v>10.23</v>
      </c>
      <c r="N1643" s="1">
        <v>2.4000000000000001E-4</v>
      </c>
      <c r="O1643" s="1">
        <v>0.39600000000000002</v>
      </c>
      <c r="P1643" s="1">
        <v>2.8799999999999999E-5</v>
      </c>
      <c r="Q1643" s="1">
        <v>1.74799989949593</v>
      </c>
      <c r="R1643" s="1">
        <v>9.8879996749487303E-2</v>
      </c>
    </row>
    <row r="1644" spans="1:18" x14ac:dyDescent="0.25">
      <c r="A1644" s="2">
        <v>2017</v>
      </c>
      <c r="B1644" s="2">
        <v>2871</v>
      </c>
      <c r="C1644" s="3" t="s">
        <v>7</v>
      </c>
      <c r="D1644" s="4">
        <v>43131</v>
      </c>
      <c r="E1644" s="2">
        <v>7199</v>
      </c>
      <c r="F1644" s="3" t="s">
        <v>2</v>
      </c>
      <c r="G1644" s="3" t="s">
        <v>1</v>
      </c>
      <c r="H1644" s="3" t="s">
        <v>0</v>
      </c>
      <c r="I1644" s="2">
        <v>2016</v>
      </c>
      <c r="J1644" s="2">
        <v>900</v>
      </c>
      <c r="K1644" s="2">
        <v>105</v>
      </c>
      <c r="L1644" s="2">
        <v>0.7</v>
      </c>
      <c r="M1644" s="1">
        <v>2.3199999999999998</v>
      </c>
      <c r="N1644" s="1">
        <v>3.0000000000000001E-5</v>
      </c>
      <c r="O1644" s="1">
        <v>0.112</v>
      </c>
      <c r="P1644" s="1">
        <v>7.9999999999999996E-6</v>
      </c>
      <c r="Q1644" s="1">
        <v>0.17901040850175101</v>
      </c>
      <c r="R1644" s="1">
        <v>1.07916667283362E-2</v>
      </c>
    </row>
    <row r="1645" spans="1:18" x14ac:dyDescent="0.25">
      <c r="A1645" s="2">
        <v>2017</v>
      </c>
      <c r="B1645" s="2">
        <v>2872</v>
      </c>
      <c r="C1645" s="3" t="s">
        <v>7</v>
      </c>
      <c r="D1645" s="4">
        <v>43131</v>
      </c>
      <c r="E1645" s="2">
        <v>7196</v>
      </c>
      <c r="F1645" s="3" t="s">
        <v>5</v>
      </c>
      <c r="G1645" s="3" t="s">
        <v>1</v>
      </c>
      <c r="H1645" s="3" t="s">
        <v>4</v>
      </c>
      <c r="I1645" s="2">
        <v>1981</v>
      </c>
      <c r="J1645" s="2">
        <v>900</v>
      </c>
      <c r="K1645" s="2">
        <v>90</v>
      </c>
      <c r="L1645" s="2">
        <v>0.7</v>
      </c>
      <c r="M1645" s="1">
        <v>12.09</v>
      </c>
      <c r="N1645" s="1">
        <v>2.7999999999999998E-4</v>
      </c>
      <c r="O1645" s="1">
        <v>0.60499999999999998</v>
      </c>
      <c r="P1645" s="1">
        <v>4.3999999999999999E-5</v>
      </c>
      <c r="Q1645" s="1">
        <v>0.96562499870113705</v>
      </c>
      <c r="R1645" s="1">
        <v>7.0812500243906701E-2</v>
      </c>
    </row>
    <row r="1646" spans="1:18" x14ac:dyDescent="0.25">
      <c r="A1646" s="2">
        <v>2017</v>
      </c>
      <c r="B1646" s="2">
        <v>2872</v>
      </c>
      <c r="C1646" s="3" t="s">
        <v>7</v>
      </c>
      <c r="D1646" s="4">
        <v>43131</v>
      </c>
      <c r="E1646" s="2">
        <v>7197</v>
      </c>
      <c r="F1646" s="3" t="s">
        <v>2</v>
      </c>
      <c r="G1646" s="3" t="s">
        <v>1</v>
      </c>
      <c r="H1646" s="3" t="s">
        <v>0</v>
      </c>
      <c r="I1646" s="2">
        <v>2016</v>
      </c>
      <c r="J1646" s="2">
        <v>900</v>
      </c>
      <c r="K1646" s="2">
        <v>105</v>
      </c>
      <c r="L1646" s="2">
        <v>0.7</v>
      </c>
      <c r="M1646" s="1">
        <v>2.3199999999999998</v>
      </c>
      <c r="N1646" s="1">
        <v>3.0000000000000001E-5</v>
      </c>
      <c r="O1646" s="1">
        <v>0.112</v>
      </c>
      <c r="P1646" s="1">
        <v>7.9999999999999996E-6</v>
      </c>
      <c r="Q1646" s="1">
        <v>0.17901040850175101</v>
      </c>
      <c r="R1646" s="1">
        <v>1.07916667283362E-2</v>
      </c>
    </row>
    <row r="1647" spans="1:18" x14ac:dyDescent="0.25">
      <c r="A1647" s="2">
        <v>2017</v>
      </c>
      <c r="B1647" s="2">
        <v>2873</v>
      </c>
      <c r="C1647" s="3" t="s">
        <v>7</v>
      </c>
      <c r="D1647" s="4">
        <v>43124</v>
      </c>
      <c r="E1647" s="2">
        <v>7190</v>
      </c>
      <c r="F1647" s="3" t="s">
        <v>5</v>
      </c>
      <c r="G1647" s="3" t="s">
        <v>1</v>
      </c>
      <c r="H1647" s="3" t="s">
        <v>6</v>
      </c>
      <c r="I1647" s="2">
        <v>2004</v>
      </c>
      <c r="J1647" s="2">
        <v>900</v>
      </c>
      <c r="K1647" s="2">
        <v>450</v>
      </c>
      <c r="L1647" s="2">
        <v>0.7</v>
      </c>
      <c r="M1647" s="1">
        <v>3.79</v>
      </c>
      <c r="N1647" s="1">
        <v>5.0000000000000002E-5</v>
      </c>
      <c r="O1647" s="1">
        <v>8.7999999999999995E-2</v>
      </c>
      <c r="P1647" s="1">
        <v>4.4000000000000002E-6</v>
      </c>
      <c r="Q1647" s="1">
        <v>1.3718749599795299</v>
      </c>
      <c r="R1647" s="1">
        <v>4.3999998548423597E-2</v>
      </c>
    </row>
    <row r="1648" spans="1:18" x14ac:dyDescent="0.25">
      <c r="A1648" s="2">
        <v>2017</v>
      </c>
      <c r="B1648" s="2">
        <v>2873</v>
      </c>
      <c r="C1648" s="3" t="s">
        <v>7</v>
      </c>
      <c r="D1648" s="4">
        <v>43124</v>
      </c>
      <c r="E1648" s="2">
        <v>7191</v>
      </c>
      <c r="F1648" s="3" t="s">
        <v>2</v>
      </c>
      <c r="G1648" s="3" t="s">
        <v>1</v>
      </c>
      <c r="H1648" s="3" t="s">
        <v>0</v>
      </c>
      <c r="I1648" s="2">
        <v>2016</v>
      </c>
      <c r="J1648" s="2">
        <v>900</v>
      </c>
      <c r="K1648" s="2">
        <v>420</v>
      </c>
      <c r="L1648" s="2">
        <v>0.7</v>
      </c>
      <c r="M1648" s="1">
        <v>0.26</v>
      </c>
      <c r="N1648" s="1">
        <v>3.5999999999999998E-6</v>
      </c>
      <c r="O1648" s="1">
        <v>8.9999999999999993E-3</v>
      </c>
      <c r="P1648" s="1">
        <v>2.9999999999999999E-7</v>
      </c>
      <c r="Q1648" s="1">
        <v>8.05583290485824E-2</v>
      </c>
      <c r="R1648" s="1">
        <v>3.0187498495178001E-3</v>
      </c>
    </row>
    <row r="1649" spans="1:18" x14ac:dyDescent="0.25">
      <c r="A1649" s="2">
        <v>2018</v>
      </c>
      <c r="B1649" s="2">
        <v>2874</v>
      </c>
      <c r="C1649" s="3" t="s">
        <v>7</v>
      </c>
      <c r="D1649" s="4">
        <v>43187</v>
      </c>
      <c r="E1649" s="2">
        <v>7188</v>
      </c>
      <c r="F1649" s="3" t="s">
        <v>5</v>
      </c>
      <c r="G1649" s="3" t="s">
        <v>1</v>
      </c>
      <c r="H1649" s="3" t="s">
        <v>6</v>
      </c>
      <c r="I1649" s="2">
        <v>2007</v>
      </c>
      <c r="J1649" s="2">
        <v>1000</v>
      </c>
      <c r="K1649" s="2">
        <v>30</v>
      </c>
      <c r="L1649" s="2">
        <v>0.7</v>
      </c>
      <c r="M1649" s="1">
        <v>4.63</v>
      </c>
      <c r="N1649" s="1">
        <v>9.2999999999999997E-5</v>
      </c>
      <c r="O1649" s="1">
        <v>0.28000000000000003</v>
      </c>
      <c r="P1649" s="1">
        <v>2.1800000000000001E-5</v>
      </c>
      <c r="Q1649" s="1">
        <v>0.13300926030433</v>
      </c>
      <c r="R1649" s="1">
        <v>1.2537036981105001E-2</v>
      </c>
    </row>
    <row r="1650" spans="1:18" x14ac:dyDescent="0.25">
      <c r="A1650" s="2">
        <v>2018</v>
      </c>
      <c r="B1650" s="2">
        <v>2874</v>
      </c>
      <c r="C1650" s="3" t="s">
        <v>7</v>
      </c>
      <c r="D1650" s="4">
        <v>43187</v>
      </c>
      <c r="E1650" s="2">
        <v>7189</v>
      </c>
      <c r="F1650" s="3" t="s">
        <v>2</v>
      </c>
      <c r="G1650" s="3" t="s">
        <v>1</v>
      </c>
      <c r="H1650" s="3" t="s">
        <v>0</v>
      </c>
      <c r="I1650" s="2">
        <v>2017</v>
      </c>
      <c r="J1650" s="2">
        <v>1000</v>
      </c>
      <c r="K1650" s="2">
        <v>35</v>
      </c>
      <c r="L1650" s="2">
        <v>0.7</v>
      </c>
      <c r="M1650" s="1">
        <v>2.75</v>
      </c>
      <c r="N1650" s="1">
        <v>5.7000000000000003E-5</v>
      </c>
      <c r="O1650" s="1">
        <v>8.9999999999999993E-3</v>
      </c>
      <c r="P1650" s="1">
        <v>9.9999999999999995E-7</v>
      </c>
      <c r="Q1650" s="1">
        <v>8.1963733321498297E-2</v>
      </c>
      <c r="R1650" s="1">
        <v>3.78086402510386E-4</v>
      </c>
    </row>
    <row r="1651" spans="1:18" x14ac:dyDescent="0.25">
      <c r="A1651" s="2">
        <v>2018</v>
      </c>
      <c r="B1651" s="2">
        <v>2875</v>
      </c>
      <c r="C1651" s="3" t="s">
        <v>7</v>
      </c>
      <c r="D1651" s="4">
        <v>43187</v>
      </c>
      <c r="E1651" s="2">
        <v>7184</v>
      </c>
      <c r="F1651" s="3" t="s">
        <v>5</v>
      </c>
      <c r="G1651" s="3" t="s">
        <v>1</v>
      </c>
      <c r="H1651" s="3" t="s">
        <v>6</v>
      </c>
      <c r="I1651" s="2">
        <v>2005</v>
      </c>
      <c r="J1651" s="2">
        <v>1000</v>
      </c>
      <c r="K1651" s="2">
        <v>30</v>
      </c>
      <c r="L1651" s="2">
        <v>0.7</v>
      </c>
      <c r="M1651" s="1">
        <v>4.63</v>
      </c>
      <c r="N1651" s="1">
        <v>9.2999999999999997E-5</v>
      </c>
      <c r="O1651" s="1">
        <v>0.28000000000000003</v>
      </c>
      <c r="P1651" s="1">
        <v>2.1800000000000001E-5</v>
      </c>
      <c r="Q1651" s="1">
        <v>0.13300926030433</v>
      </c>
      <c r="R1651" s="1">
        <v>1.2537036981105001E-2</v>
      </c>
    </row>
    <row r="1652" spans="1:18" x14ac:dyDescent="0.25">
      <c r="A1652" s="2">
        <v>2018</v>
      </c>
      <c r="B1652" s="2">
        <v>2875</v>
      </c>
      <c r="C1652" s="3" t="s">
        <v>7</v>
      </c>
      <c r="D1652" s="4">
        <v>43187</v>
      </c>
      <c r="E1652" s="2">
        <v>7185</v>
      </c>
      <c r="F1652" s="3" t="s">
        <v>2</v>
      </c>
      <c r="G1652" s="3" t="s">
        <v>1</v>
      </c>
      <c r="H1652" s="3" t="s">
        <v>0</v>
      </c>
      <c r="I1652" s="2">
        <v>2017</v>
      </c>
      <c r="J1652" s="2">
        <v>1000</v>
      </c>
      <c r="K1652" s="2">
        <v>35</v>
      </c>
      <c r="L1652" s="2">
        <v>0.7</v>
      </c>
      <c r="M1652" s="1">
        <v>2.75</v>
      </c>
      <c r="N1652" s="1">
        <v>5.7000000000000003E-5</v>
      </c>
      <c r="O1652" s="1">
        <v>8.9999999999999993E-3</v>
      </c>
      <c r="P1652" s="1">
        <v>9.9999999999999995E-7</v>
      </c>
      <c r="Q1652" s="1">
        <v>8.1963733321498297E-2</v>
      </c>
      <c r="R1652" s="1">
        <v>3.78086402510386E-4</v>
      </c>
    </row>
    <row r="1653" spans="1:18" x14ac:dyDescent="0.25">
      <c r="A1653" s="2">
        <v>2017</v>
      </c>
      <c r="B1653" s="2">
        <v>2876</v>
      </c>
      <c r="C1653" s="3" t="s">
        <v>7</v>
      </c>
      <c r="D1653" s="4">
        <v>43109</v>
      </c>
      <c r="E1653" s="2">
        <v>7186</v>
      </c>
      <c r="F1653" s="3" t="s">
        <v>5</v>
      </c>
      <c r="G1653" s="3" t="s">
        <v>1</v>
      </c>
      <c r="H1653" s="3" t="s">
        <v>6</v>
      </c>
      <c r="I1653" s="2">
        <v>2002</v>
      </c>
      <c r="J1653" s="2">
        <v>1000</v>
      </c>
      <c r="K1653" s="2">
        <v>500</v>
      </c>
      <c r="L1653" s="2">
        <v>0.7</v>
      </c>
      <c r="M1653" s="1">
        <v>3.79</v>
      </c>
      <c r="N1653" s="1">
        <v>5.0000000000000002E-5</v>
      </c>
      <c r="O1653" s="1">
        <v>8.7999999999999995E-2</v>
      </c>
      <c r="P1653" s="1">
        <v>4.4000000000000002E-6</v>
      </c>
      <c r="Q1653" s="1">
        <v>1.6936727900981901</v>
      </c>
      <c r="R1653" s="1">
        <v>5.4320985862251397E-2</v>
      </c>
    </row>
    <row r="1654" spans="1:18" x14ac:dyDescent="0.25">
      <c r="A1654" s="2">
        <v>2017</v>
      </c>
      <c r="B1654" s="2">
        <v>2876</v>
      </c>
      <c r="C1654" s="3" t="s">
        <v>7</v>
      </c>
      <c r="D1654" s="4">
        <v>43109</v>
      </c>
      <c r="E1654" s="2">
        <v>7187</v>
      </c>
      <c r="F1654" s="3" t="s">
        <v>2</v>
      </c>
      <c r="G1654" s="3" t="s">
        <v>1</v>
      </c>
      <c r="H1654" s="3" t="s">
        <v>0</v>
      </c>
      <c r="I1654" s="2">
        <v>2016</v>
      </c>
      <c r="J1654" s="2">
        <v>1000</v>
      </c>
      <c r="K1654" s="2">
        <v>420</v>
      </c>
      <c r="L1654" s="2">
        <v>0.7</v>
      </c>
      <c r="M1654" s="1">
        <v>0.26</v>
      </c>
      <c r="N1654" s="1">
        <v>3.5999999999999998E-6</v>
      </c>
      <c r="O1654" s="1">
        <v>8.9999999999999993E-3</v>
      </c>
      <c r="P1654" s="1">
        <v>2.9999999999999999E-7</v>
      </c>
      <c r="Q1654" s="1">
        <v>9.0092587805614105E-2</v>
      </c>
      <c r="R1654" s="1">
        <v>3.4027776114669002E-3</v>
      </c>
    </row>
    <row r="1655" spans="1:18" x14ac:dyDescent="0.25">
      <c r="A1655" s="2">
        <v>2017</v>
      </c>
      <c r="B1655" s="2">
        <v>2877</v>
      </c>
      <c r="C1655" s="3" t="s">
        <v>16</v>
      </c>
      <c r="D1655" s="4">
        <v>43118</v>
      </c>
      <c r="E1655" s="2">
        <v>7176</v>
      </c>
      <c r="F1655" s="3" t="s">
        <v>5</v>
      </c>
      <c r="G1655" s="3" t="s">
        <v>1</v>
      </c>
      <c r="H1655" s="3" t="s">
        <v>4</v>
      </c>
      <c r="I1655" s="2">
        <v>1973</v>
      </c>
      <c r="J1655" s="2">
        <v>250</v>
      </c>
      <c r="K1655" s="2">
        <v>25</v>
      </c>
      <c r="L1655" s="2">
        <v>0.7</v>
      </c>
      <c r="M1655" s="1">
        <v>6.51</v>
      </c>
      <c r="N1655" s="1">
        <v>9.7999999999999997E-5</v>
      </c>
      <c r="O1655" s="1">
        <v>0.54700000000000004</v>
      </c>
      <c r="P1655" s="1">
        <v>4.2400000000000001E-5</v>
      </c>
      <c r="Q1655" s="1">
        <v>3.7065972509406998E-2</v>
      </c>
      <c r="R1655" s="1">
        <v>5.0916279024536496E-3</v>
      </c>
    </row>
    <row r="1656" spans="1:18" x14ac:dyDescent="0.25">
      <c r="A1656" s="2">
        <v>2017</v>
      </c>
      <c r="B1656" s="2">
        <v>2877</v>
      </c>
      <c r="C1656" s="3" t="s">
        <v>16</v>
      </c>
      <c r="D1656" s="4">
        <v>43118</v>
      </c>
      <c r="E1656" s="2">
        <v>7177</v>
      </c>
      <c r="F1656" s="3" t="s">
        <v>2</v>
      </c>
      <c r="G1656" s="3" t="s">
        <v>1</v>
      </c>
      <c r="H1656" s="3" t="s">
        <v>0</v>
      </c>
      <c r="I1656" s="2">
        <v>2017</v>
      </c>
      <c r="J1656" s="2">
        <v>250</v>
      </c>
      <c r="K1656" s="2">
        <v>33</v>
      </c>
      <c r="L1656" s="2">
        <v>0.7</v>
      </c>
      <c r="M1656" s="1">
        <v>2.75</v>
      </c>
      <c r="N1656" s="1">
        <v>5.7000000000000003E-5</v>
      </c>
      <c r="O1656" s="1">
        <v>8.9999999999999993E-3</v>
      </c>
      <c r="P1656" s="1">
        <v>9.9999999999999995E-7</v>
      </c>
      <c r="Q1656" s="1">
        <v>1.79593457677747E-2</v>
      </c>
      <c r="R1656" s="1">
        <v>6.5248838995041406E-5</v>
      </c>
    </row>
    <row r="1657" spans="1:18" x14ac:dyDescent="0.25">
      <c r="A1657" s="2">
        <v>2017</v>
      </c>
      <c r="B1657" s="2">
        <v>2878</v>
      </c>
      <c r="C1657" s="3" t="s">
        <v>16</v>
      </c>
      <c r="D1657" s="4">
        <v>43137</v>
      </c>
      <c r="E1657" s="2">
        <v>7180</v>
      </c>
      <c r="F1657" s="3" t="s">
        <v>5</v>
      </c>
      <c r="G1657" s="3" t="s">
        <v>1</v>
      </c>
      <c r="H1657" s="3" t="s">
        <v>4</v>
      </c>
      <c r="I1657" s="2">
        <v>1971</v>
      </c>
      <c r="J1657" s="2">
        <v>1000</v>
      </c>
      <c r="K1657" s="2">
        <v>187</v>
      </c>
      <c r="L1657" s="2">
        <v>0.7</v>
      </c>
      <c r="M1657" s="1">
        <v>11.16</v>
      </c>
      <c r="N1657" s="1">
        <v>2.5999999999999998E-4</v>
      </c>
      <c r="O1657" s="1">
        <v>0.39600000000000002</v>
      </c>
      <c r="P1657" s="1">
        <v>2.8799999999999999E-5</v>
      </c>
      <c r="Q1657" s="1">
        <v>2.0604629070821101</v>
      </c>
      <c r="R1657" s="1">
        <v>0.107005552037929</v>
      </c>
    </row>
    <row r="1658" spans="1:18" x14ac:dyDescent="0.25">
      <c r="A1658" s="2">
        <v>2017</v>
      </c>
      <c r="B1658" s="2">
        <v>2878</v>
      </c>
      <c r="C1658" s="3" t="s">
        <v>16</v>
      </c>
      <c r="D1658" s="4">
        <v>43137</v>
      </c>
      <c r="E1658" s="2">
        <v>7181</v>
      </c>
      <c r="F1658" s="3" t="s">
        <v>2</v>
      </c>
      <c r="G1658" s="3" t="s">
        <v>1</v>
      </c>
      <c r="H1658" s="3" t="s">
        <v>0</v>
      </c>
      <c r="I1658" s="2">
        <v>2017</v>
      </c>
      <c r="J1658" s="2">
        <v>1000</v>
      </c>
      <c r="K1658" s="2">
        <v>105</v>
      </c>
      <c r="L1658" s="2">
        <v>0.7</v>
      </c>
      <c r="M1658" s="1">
        <v>0.26</v>
      </c>
      <c r="N1658" s="1">
        <v>3.9999999999999998E-6</v>
      </c>
      <c r="O1658" s="1">
        <v>8.9999999999999993E-3</v>
      </c>
      <c r="P1658" s="1">
        <v>3.9999999999999998E-7</v>
      </c>
      <c r="Q1658" s="1">
        <v>2.2685184022115001E-2</v>
      </c>
      <c r="R1658" s="1">
        <v>8.9120365903115595E-4</v>
      </c>
    </row>
    <row r="1659" spans="1:18" x14ac:dyDescent="0.25">
      <c r="A1659" s="2">
        <v>2017</v>
      </c>
      <c r="B1659" s="2">
        <v>2879</v>
      </c>
      <c r="C1659" s="3" t="s">
        <v>16</v>
      </c>
      <c r="D1659" s="4">
        <v>43118</v>
      </c>
      <c r="E1659" s="2">
        <v>7178</v>
      </c>
      <c r="F1659" s="3" t="s">
        <v>5</v>
      </c>
      <c r="G1659" s="3" t="s">
        <v>1</v>
      </c>
      <c r="H1659" s="3" t="s">
        <v>4</v>
      </c>
      <c r="I1659" s="2">
        <v>1980</v>
      </c>
      <c r="J1659" s="2">
        <v>250</v>
      </c>
      <c r="K1659" s="2">
        <v>46</v>
      </c>
      <c r="L1659" s="2">
        <v>0.7</v>
      </c>
      <c r="M1659" s="1">
        <v>6.51</v>
      </c>
      <c r="N1659" s="1">
        <v>9.7999999999999997E-5</v>
      </c>
      <c r="O1659" s="1">
        <v>0.54700000000000004</v>
      </c>
      <c r="P1659" s="1">
        <v>4.2400000000000001E-5</v>
      </c>
      <c r="Q1659" s="1">
        <v>6.6896991334010697E-2</v>
      </c>
      <c r="R1659" s="1">
        <v>8.8042435105935499E-3</v>
      </c>
    </row>
    <row r="1660" spans="1:18" x14ac:dyDescent="0.25">
      <c r="A1660" s="2">
        <v>2017</v>
      </c>
      <c r="B1660" s="2">
        <v>2879</v>
      </c>
      <c r="C1660" s="3" t="s">
        <v>16</v>
      </c>
      <c r="D1660" s="4">
        <v>43118</v>
      </c>
      <c r="E1660" s="2">
        <v>7179</v>
      </c>
      <c r="F1660" s="3" t="s">
        <v>2</v>
      </c>
      <c r="G1660" s="3" t="s">
        <v>1</v>
      </c>
      <c r="H1660" s="3" t="s">
        <v>0</v>
      </c>
      <c r="I1660" s="2">
        <v>2017</v>
      </c>
      <c r="J1660" s="2">
        <v>250</v>
      </c>
      <c r="K1660" s="2">
        <v>33</v>
      </c>
      <c r="L1660" s="2">
        <v>0.7</v>
      </c>
      <c r="M1660" s="1">
        <v>2.75</v>
      </c>
      <c r="N1660" s="1">
        <v>5.7000000000000003E-5</v>
      </c>
      <c r="O1660" s="1">
        <v>8.9999999999999993E-3</v>
      </c>
      <c r="P1660" s="1">
        <v>9.9999999999999995E-7</v>
      </c>
      <c r="Q1660" s="1">
        <v>1.79593457677747E-2</v>
      </c>
      <c r="R1660" s="1">
        <v>6.5248838995041406E-5</v>
      </c>
    </row>
    <row r="1661" spans="1:18" x14ac:dyDescent="0.25">
      <c r="A1661" s="2">
        <v>2017</v>
      </c>
      <c r="B1661" s="2">
        <v>2880</v>
      </c>
      <c r="C1661" s="3" t="s">
        <v>16</v>
      </c>
      <c r="D1661" s="4">
        <v>43118</v>
      </c>
      <c r="E1661" s="2">
        <v>7174</v>
      </c>
      <c r="F1661" s="3" t="s">
        <v>5</v>
      </c>
      <c r="G1661" s="3" t="s">
        <v>1</v>
      </c>
      <c r="H1661" s="3" t="s">
        <v>4</v>
      </c>
      <c r="I1661" s="2">
        <v>1974</v>
      </c>
      <c r="J1661" s="2">
        <v>250</v>
      </c>
      <c r="K1661" s="2">
        <v>38</v>
      </c>
      <c r="L1661" s="2">
        <v>0.7</v>
      </c>
      <c r="M1661" s="1">
        <v>6.51</v>
      </c>
      <c r="N1661" s="1">
        <v>9.7999999999999997E-5</v>
      </c>
      <c r="O1661" s="1">
        <v>0.54700000000000004</v>
      </c>
      <c r="P1661" s="1">
        <v>4.2400000000000001E-5</v>
      </c>
      <c r="Q1661" s="1">
        <v>5.63402782142986E-2</v>
      </c>
      <c r="R1661" s="1">
        <v>7.7392744117295402E-3</v>
      </c>
    </row>
    <row r="1662" spans="1:18" x14ac:dyDescent="0.25">
      <c r="A1662" s="2">
        <v>2017</v>
      </c>
      <c r="B1662" s="2">
        <v>2880</v>
      </c>
      <c r="C1662" s="3" t="s">
        <v>16</v>
      </c>
      <c r="D1662" s="4">
        <v>43118</v>
      </c>
      <c r="E1662" s="2">
        <v>7175</v>
      </c>
      <c r="F1662" s="3" t="s">
        <v>2</v>
      </c>
      <c r="G1662" s="3" t="s">
        <v>1</v>
      </c>
      <c r="H1662" s="3" t="s">
        <v>0</v>
      </c>
      <c r="I1662" s="2">
        <v>2017</v>
      </c>
      <c r="J1662" s="2">
        <v>250</v>
      </c>
      <c r="K1662" s="2">
        <v>33</v>
      </c>
      <c r="L1662" s="2">
        <v>0.7</v>
      </c>
      <c r="M1662" s="1">
        <v>2.75</v>
      </c>
      <c r="N1662" s="1">
        <v>5.7000000000000003E-5</v>
      </c>
      <c r="O1662" s="1">
        <v>8.9999999999999993E-3</v>
      </c>
      <c r="P1662" s="1">
        <v>9.9999999999999995E-7</v>
      </c>
      <c r="Q1662" s="1">
        <v>1.79593457677747E-2</v>
      </c>
      <c r="R1662" s="1">
        <v>6.5248838995041406E-5</v>
      </c>
    </row>
    <row r="1663" spans="1:18" x14ac:dyDescent="0.25">
      <c r="A1663" s="2">
        <v>2017</v>
      </c>
      <c r="B1663" s="2">
        <v>2881</v>
      </c>
      <c r="C1663" s="3" t="s">
        <v>16</v>
      </c>
      <c r="D1663" s="4">
        <v>43118</v>
      </c>
      <c r="E1663" s="2">
        <v>7172</v>
      </c>
      <c r="F1663" s="3" t="s">
        <v>5</v>
      </c>
      <c r="G1663" s="3" t="s">
        <v>21</v>
      </c>
      <c r="H1663" s="3" t="s">
        <v>4</v>
      </c>
      <c r="I1663" s="2">
        <v>1978</v>
      </c>
      <c r="J1663" s="2">
        <v>900</v>
      </c>
      <c r="K1663" s="2">
        <v>63</v>
      </c>
      <c r="L1663" s="2">
        <v>0.4</v>
      </c>
      <c r="M1663" s="1">
        <v>12.09</v>
      </c>
      <c r="N1663" s="1">
        <v>2.7999999999999998E-4</v>
      </c>
      <c r="O1663" s="1">
        <v>0.60499999999999998</v>
      </c>
      <c r="P1663" s="1">
        <v>4.3999999999999999E-5</v>
      </c>
      <c r="Q1663" s="1">
        <v>0.38625001181382701</v>
      </c>
      <c r="R1663" s="1">
        <v>2.8325001002009999E-2</v>
      </c>
    </row>
    <row r="1664" spans="1:18" x14ac:dyDescent="0.25">
      <c r="A1664" s="2">
        <v>2017</v>
      </c>
      <c r="B1664" s="2">
        <v>2881</v>
      </c>
      <c r="C1664" s="3" t="s">
        <v>16</v>
      </c>
      <c r="D1664" s="4">
        <v>43118</v>
      </c>
      <c r="E1664" s="2">
        <v>7173</v>
      </c>
      <c r="F1664" s="3" t="s">
        <v>2</v>
      </c>
      <c r="G1664" s="3" t="s">
        <v>21</v>
      </c>
      <c r="H1664" s="3" t="s">
        <v>0</v>
      </c>
      <c r="I1664" s="2">
        <v>2013</v>
      </c>
      <c r="J1664" s="2">
        <v>900</v>
      </c>
      <c r="K1664" s="2">
        <v>74</v>
      </c>
      <c r="L1664" s="2">
        <v>0.4</v>
      </c>
      <c r="M1664" s="1">
        <v>2.74</v>
      </c>
      <c r="N1664" s="1">
        <v>3.6000000000000001E-5</v>
      </c>
      <c r="O1664" s="1">
        <v>8.9999999999999993E-3</v>
      </c>
      <c r="P1664" s="1">
        <v>8.9999999999999996E-7</v>
      </c>
      <c r="Q1664" s="1">
        <v>8.5217462035610897E-2</v>
      </c>
      <c r="R1664" s="1">
        <v>3.8321427674285898E-4</v>
      </c>
    </row>
    <row r="1665" spans="1:18" x14ac:dyDescent="0.25">
      <c r="A1665" s="2">
        <v>2018</v>
      </c>
      <c r="B1665" s="2">
        <v>2882</v>
      </c>
      <c r="C1665" s="3" t="s">
        <v>16</v>
      </c>
      <c r="D1665" s="4">
        <v>43213</v>
      </c>
      <c r="E1665" s="2">
        <v>7170</v>
      </c>
      <c r="F1665" s="3" t="s">
        <v>5</v>
      </c>
      <c r="G1665" s="3" t="s">
        <v>1</v>
      </c>
      <c r="H1665" s="3" t="s">
        <v>4</v>
      </c>
      <c r="I1665" s="2">
        <v>1970</v>
      </c>
      <c r="J1665" s="2">
        <v>600</v>
      </c>
      <c r="K1665" s="2">
        <v>117</v>
      </c>
      <c r="L1665" s="2">
        <v>0.7</v>
      </c>
      <c r="M1665" s="1">
        <v>12.09</v>
      </c>
      <c r="N1665" s="1">
        <v>2.7999999999999998E-4</v>
      </c>
      <c r="O1665" s="1">
        <v>0.60499999999999998</v>
      </c>
      <c r="P1665" s="1">
        <v>4.3999999999999999E-5</v>
      </c>
      <c r="Q1665" s="1">
        <v>0.83687499887431904</v>
      </c>
      <c r="R1665" s="1">
        <v>6.1370833544719103E-2</v>
      </c>
    </row>
    <row r="1666" spans="1:18" x14ac:dyDescent="0.25">
      <c r="A1666" s="2">
        <v>2018</v>
      </c>
      <c r="B1666" s="2">
        <v>2882</v>
      </c>
      <c r="C1666" s="3" t="s">
        <v>16</v>
      </c>
      <c r="D1666" s="4">
        <v>43213</v>
      </c>
      <c r="E1666" s="2">
        <v>7171</v>
      </c>
      <c r="F1666" s="3" t="s">
        <v>2</v>
      </c>
      <c r="G1666" s="3" t="s">
        <v>1</v>
      </c>
      <c r="H1666" s="3" t="s">
        <v>0</v>
      </c>
      <c r="I1666" s="2">
        <v>2017</v>
      </c>
      <c r="J1666" s="2">
        <v>600</v>
      </c>
      <c r="K1666" s="2">
        <v>115</v>
      </c>
      <c r="L1666" s="2">
        <v>0.7</v>
      </c>
      <c r="M1666" s="1">
        <v>0.26</v>
      </c>
      <c r="N1666" s="1">
        <v>3.9999999999999998E-6</v>
      </c>
      <c r="O1666" s="1">
        <v>8.9999999999999993E-3</v>
      </c>
      <c r="P1666" s="1">
        <v>3.9999999999999998E-7</v>
      </c>
      <c r="Q1666" s="1">
        <v>1.4481480725507E-2</v>
      </c>
      <c r="R1666" s="1">
        <v>5.4305552642691603E-4</v>
      </c>
    </row>
    <row r="1667" spans="1:18" x14ac:dyDescent="0.25">
      <c r="A1667" s="2">
        <v>2018</v>
      </c>
      <c r="B1667" s="2">
        <v>2883</v>
      </c>
      <c r="C1667" s="3" t="s">
        <v>16</v>
      </c>
      <c r="D1667" s="4">
        <v>43188</v>
      </c>
      <c r="E1667" s="2">
        <v>7168</v>
      </c>
      <c r="F1667" s="3" t="s">
        <v>5</v>
      </c>
      <c r="G1667" s="3" t="s">
        <v>1</v>
      </c>
      <c r="H1667" s="3" t="s">
        <v>4</v>
      </c>
      <c r="I1667" s="2">
        <v>1972</v>
      </c>
      <c r="J1667" s="2">
        <v>450</v>
      </c>
      <c r="K1667" s="2">
        <v>75</v>
      </c>
      <c r="L1667" s="2">
        <v>0.7</v>
      </c>
      <c r="M1667" s="1">
        <v>12.09</v>
      </c>
      <c r="N1667" s="1">
        <v>2.7999999999999998E-4</v>
      </c>
      <c r="O1667" s="1">
        <v>0.60499999999999998</v>
      </c>
      <c r="P1667" s="1">
        <v>4.3999999999999999E-5</v>
      </c>
      <c r="Q1667" s="1">
        <v>0.40234374945880702</v>
      </c>
      <c r="R1667" s="1">
        <v>2.95052084349611E-2</v>
      </c>
    </row>
    <row r="1668" spans="1:18" x14ac:dyDescent="0.25">
      <c r="A1668" s="2">
        <v>2018</v>
      </c>
      <c r="B1668" s="2">
        <v>2883</v>
      </c>
      <c r="C1668" s="3" t="s">
        <v>16</v>
      </c>
      <c r="D1668" s="4">
        <v>43188</v>
      </c>
      <c r="E1668" s="2">
        <v>7169</v>
      </c>
      <c r="F1668" s="3" t="s">
        <v>2</v>
      </c>
      <c r="G1668" s="3" t="s">
        <v>1</v>
      </c>
      <c r="H1668" s="3" t="s">
        <v>0</v>
      </c>
      <c r="I1668" s="2">
        <v>2017</v>
      </c>
      <c r="J1668" s="2">
        <v>450</v>
      </c>
      <c r="K1668" s="2">
        <v>90</v>
      </c>
      <c r="L1668" s="2">
        <v>0.7</v>
      </c>
      <c r="M1668" s="1">
        <v>0.26</v>
      </c>
      <c r="N1668" s="1">
        <v>3.4999999999999999E-6</v>
      </c>
      <c r="O1668" s="1">
        <v>8.9999999999999993E-3</v>
      </c>
      <c r="P1668" s="1">
        <v>8.9999999999999996E-7</v>
      </c>
      <c r="Q1668" s="1">
        <v>8.3710933127933793E-3</v>
      </c>
      <c r="R1668" s="1">
        <v>3.44531230266984E-4</v>
      </c>
    </row>
    <row r="1669" spans="1:18" x14ac:dyDescent="0.25">
      <c r="A1669" s="2">
        <v>2018</v>
      </c>
      <c r="B1669" s="2">
        <v>2884</v>
      </c>
      <c r="C1669" s="3" t="s">
        <v>16</v>
      </c>
      <c r="D1669" s="4">
        <v>43195</v>
      </c>
      <c r="E1669" s="2">
        <v>7166</v>
      </c>
      <c r="F1669" s="3" t="s">
        <v>5</v>
      </c>
      <c r="G1669" s="3" t="s">
        <v>1</v>
      </c>
      <c r="H1669" s="3" t="s">
        <v>8</v>
      </c>
      <c r="I1669" s="2">
        <v>2000</v>
      </c>
      <c r="J1669" s="2">
        <v>320</v>
      </c>
      <c r="K1669" s="2">
        <v>92</v>
      </c>
      <c r="L1669" s="2">
        <v>0.7</v>
      </c>
      <c r="M1669" s="1">
        <v>6.54</v>
      </c>
      <c r="N1669" s="1">
        <v>1.4999999999999999E-4</v>
      </c>
      <c r="O1669" s="1">
        <v>0.55200000000000005</v>
      </c>
      <c r="P1669" s="1">
        <v>4.0200000000000001E-5</v>
      </c>
      <c r="Q1669" s="1">
        <v>0.173641478849002</v>
      </c>
      <c r="R1669" s="1">
        <v>1.92603016657679E-2</v>
      </c>
    </row>
    <row r="1670" spans="1:18" x14ac:dyDescent="0.25">
      <c r="A1670" s="2">
        <v>2018</v>
      </c>
      <c r="B1670" s="2">
        <v>2884</v>
      </c>
      <c r="C1670" s="3" t="s">
        <v>16</v>
      </c>
      <c r="D1670" s="4">
        <v>43195</v>
      </c>
      <c r="E1670" s="2">
        <v>7167</v>
      </c>
      <c r="F1670" s="3" t="s">
        <v>2</v>
      </c>
      <c r="G1670" s="3" t="s">
        <v>1</v>
      </c>
      <c r="H1670" s="3" t="s">
        <v>0</v>
      </c>
      <c r="I1670" s="2">
        <v>2015</v>
      </c>
      <c r="J1670" s="2">
        <v>320</v>
      </c>
      <c r="K1670" s="2">
        <v>92</v>
      </c>
      <c r="L1670" s="2">
        <v>0.7</v>
      </c>
      <c r="M1670" s="1">
        <v>0.26</v>
      </c>
      <c r="N1670" s="1">
        <v>3.4999999999999999E-6</v>
      </c>
      <c r="O1670" s="1">
        <v>8.9999999999999993E-3</v>
      </c>
      <c r="P1670" s="1">
        <v>8.9999999999999996E-7</v>
      </c>
      <c r="Q1670" s="1">
        <v>6.0333823984092001E-3</v>
      </c>
      <c r="R1670" s="1">
        <v>2.37155541806945E-4</v>
      </c>
    </row>
    <row r="1671" spans="1:18" x14ac:dyDescent="0.25">
      <c r="A1671" s="2">
        <v>2018</v>
      </c>
      <c r="B1671" s="2">
        <v>2885</v>
      </c>
      <c r="C1671" s="3" t="s">
        <v>16</v>
      </c>
      <c r="D1671" s="4">
        <v>43188</v>
      </c>
      <c r="E1671" s="2">
        <v>7164</v>
      </c>
      <c r="F1671" s="3" t="s">
        <v>5</v>
      </c>
      <c r="G1671" s="3" t="s">
        <v>1</v>
      </c>
      <c r="H1671" s="3" t="s">
        <v>4</v>
      </c>
      <c r="I1671" s="2">
        <v>1978</v>
      </c>
      <c r="J1671" s="2">
        <v>400</v>
      </c>
      <c r="K1671" s="2">
        <v>96</v>
      </c>
      <c r="L1671" s="2">
        <v>0.7</v>
      </c>
      <c r="M1671" s="1">
        <v>12.09</v>
      </c>
      <c r="N1671" s="1">
        <v>2.7999999999999998E-4</v>
      </c>
      <c r="O1671" s="1">
        <v>0.60499999999999998</v>
      </c>
      <c r="P1671" s="1">
        <v>4.3999999999999999E-5</v>
      </c>
      <c r="Q1671" s="1">
        <v>0.457777777162021</v>
      </c>
      <c r="R1671" s="1">
        <v>3.3570370486000201E-2</v>
      </c>
    </row>
    <row r="1672" spans="1:18" x14ac:dyDescent="0.25">
      <c r="A1672" s="2">
        <v>2018</v>
      </c>
      <c r="B1672" s="2">
        <v>2885</v>
      </c>
      <c r="C1672" s="3" t="s">
        <v>16</v>
      </c>
      <c r="D1672" s="4">
        <v>43188</v>
      </c>
      <c r="E1672" s="2">
        <v>7165</v>
      </c>
      <c r="F1672" s="3" t="s">
        <v>2</v>
      </c>
      <c r="G1672" s="3" t="s">
        <v>1</v>
      </c>
      <c r="H1672" s="3" t="s">
        <v>0</v>
      </c>
      <c r="I1672" s="2">
        <v>2017</v>
      </c>
      <c r="J1672" s="2">
        <v>400</v>
      </c>
      <c r="K1672" s="2">
        <v>115</v>
      </c>
      <c r="L1672" s="2">
        <v>0.7</v>
      </c>
      <c r="M1672" s="1">
        <v>0.26</v>
      </c>
      <c r="N1672" s="1">
        <v>3.9999999999999998E-6</v>
      </c>
      <c r="O1672" s="1">
        <v>8.9999999999999993E-3</v>
      </c>
      <c r="P1672" s="1">
        <v>3.9999999999999998E-7</v>
      </c>
      <c r="Q1672" s="1">
        <v>9.5123451778056506E-3</v>
      </c>
      <c r="R1672" s="1">
        <v>3.4783948682961499E-4</v>
      </c>
    </row>
    <row r="1673" spans="1:18" x14ac:dyDescent="0.25">
      <c r="A1673" s="2">
        <v>2018</v>
      </c>
      <c r="B1673" s="2">
        <v>2886</v>
      </c>
      <c r="C1673" s="3" t="s">
        <v>16</v>
      </c>
      <c r="D1673" s="4">
        <v>43195</v>
      </c>
      <c r="E1673" s="2">
        <v>7162</v>
      </c>
      <c r="F1673" s="3" t="s">
        <v>5</v>
      </c>
      <c r="G1673" s="3" t="s">
        <v>1</v>
      </c>
      <c r="H1673" s="3" t="s">
        <v>4</v>
      </c>
      <c r="I1673" s="2">
        <v>1977</v>
      </c>
      <c r="J1673" s="2">
        <v>350</v>
      </c>
      <c r="K1673" s="2">
        <v>50</v>
      </c>
      <c r="L1673" s="2">
        <v>0.7</v>
      </c>
      <c r="M1673" s="1">
        <v>12.09</v>
      </c>
      <c r="N1673" s="1">
        <v>2.7999999999999998E-4</v>
      </c>
      <c r="O1673" s="1">
        <v>0.60499999999999998</v>
      </c>
      <c r="P1673" s="1">
        <v>4.3999999999999999E-5</v>
      </c>
      <c r="Q1673" s="1">
        <v>0.20862268490456701</v>
      </c>
      <c r="R1673" s="1">
        <v>1.52989969662761E-2</v>
      </c>
    </row>
    <row r="1674" spans="1:18" x14ac:dyDescent="0.25">
      <c r="A1674" s="2">
        <v>2018</v>
      </c>
      <c r="B1674" s="2">
        <v>2886</v>
      </c>
      <c r="C1674" s="3" t="s">
        <v>16</v>
      </c>
      <c r="D1674" s="4">
        <v>43195</v>
      </c>
      <c r="E1674" s="2">
        <v>7163</v>
      </c>
      <c r="F1674" s="3" t="s">
        <v>2</v>
      </c>
      <c r="G1674" s="3" t="s">
        <v>1</v>
      </c>
      <c r="H1674" s="3" t="s">
        <v>0</v>
      </c>
      <c r="I1674" s="2">
        <v>2017</v>
      </c>
      <c r="J1674" s="2">
        <v>350</v>
      </c>
      <c r="K1674" s="2">
        <v>39</v>
      </c>
      <c r="L1674" s="2">
        <v>0.7</v>
      </c>
      <c r="M1674" s="1">
        <v>2.75</v>
      </c>
      <c r="N1674" s="1">
        <v>5.7000000000000003E-5</v>
      </c>
      <c r="O1674" s="1">
        <v>8.9999999999999993E-3</v>
      </c>
      <c r="P1674" s="1">
        <v>9.9999999999999995E-7</v>
      </c>
      <c r="Q1674" s="1">
        <v>3.00147275185088E-2</v>
      </c>
      <c r="R1674" s="1">
        <v>1.1322337357433899E-4</v>
      </c>
    </row>
    <row r="1675" spans="1:18" x14ac:dyDescent="0.25">
      <c r="A1675" s="2">
        <v>2018</v>
      </c>
      <c r="B1675" s="2">
        <v>2887</v>
      </c>
      <c r="C1675" s="3" t="s">
        <v>16</v>
      </c>
      <c r="D1675" s="4">
        <v>43210</v>
      </c>
      <c r="E1675" s="2">
        <v>7160</v>
      </c>
      <c r="F1675" s="3" t="s">
        <v>5</v>
      </c>
      <c r="G1675" s="3" t="s">
        <v>1</v>
      </c>
      <c r="H1675" s="3" t="s">
        <v>4</v>
      </c>
      <c r="I1675" s="2">
        <v>1979</v>
      </c>
      <c r="J1675" s="2">
        <v>350</v>
      </c>
      <c r="K1675" s="2">
        <v>223</v>
      </c>
      <c r="L1675" s="2">
        <v>0.7</v>
      </c>
      <c r="M1675" s="1">
        <v>11.16</v>
      </c>
      <c r="N1675" s="1">
        <v>2.5999999999999998E-4</v>
      </c>
      <c r="O1675" s="1">
        <v>0.39600000000000002</v>
      </c>
      <c r="P1675" s="1">
        <v>2.8799999999999999E-5</v>
      </c>
      <c r="Q1675" s="1">
        <v>0.85999534704684</v>
      </c>
      <c r="R1675" s="1">
        <v>4.4661942976258598E-2</v>
      </c>
    </row>
    <row r="1676" spans="1:18" x14ac:dyDescent="0.25">
      <c r="A1676" s="2">
        <v>2018</v>
      </c>
      <c r="B1676" s="2">
        <v>2887</v>
      </c>
      <c r="C1676" s="3" t="s">
        <v>16</v>
      </c>
      <c r="D1676" s="4">
        <v>43210</v>
      </c>
      <c r="E1676" s="2">
        <v>7161</v>
      </c>
      <c r="F1676" s="3" t="s">
        <v>2</v>
      </c>
      <c r="G1676" s="3" t="s">
        <v>1</v>
      </c>
      <c r="H1676" s="3" t="s">
        <v>0</v>
      </c>
      <c r="I1676" s="2">
        <v>2017</v>
      </c>
      <c r="J1676" s="2">
        <v>350</v>
      </c>
      <c r="K1676" s="2">
        <v>115</v>
      </c>
      <c r="L1676" s="2">
        <v>0.7</v>
      </c>
      <c r="M1676" s="1">
        <v>0.26</v>
      </c>
      <c r="N1676" s="1">
        <v>3.9999999999999998E-6</v>
      </c>
      <c r="O1676" s="1">
        <v>8.9999999999999993E-3</v>
      </c>
      <c r="P1676" s="1">
        <v>3.9999999999999998E-7</v>
      </c>
      <c r="Q1676" s="1">
        <v>8.2922449324218193E-3</v>
      </c>
      <c r="R1676" s="1">
        <v>3.0125384111596699E-4</v>
      </c>
    </row>
    <row r="1677" spans="1:18" x14ac:dyDescent="0.25">
      <c r="A1677" s="2">
        <v>2018</v>
      </c>
      <c r="B1677" s="2">
        <v>2888</v>
      </c>
      <c r="C1677" s="3" t="s">
        <v>16</v>
      </c>
      <c r="D1677" s="4">
        <v>43208</v>
      </c>
      <c r="E1677" s="2">
        <v>7158</v>
      </c>
      <c r="F1677" s="3" t="s">
        <v>5</v>
      </c>
      <c r="G1677" s="3" t="s">
        <v>1</v>
      </c>
      <c r="H1677" s="3" t="s">
        <v>4</v>
      </c>
      <c r="I1677" s="2">
        <v>1990</v>
      </c>
      <c r="J1677" s="2">
        <v>850</v>
      </c>
      <c r="K1677" s="2">
        <v>98</v>
      </c>
      <c r="L1677" s="2">
        <v>0.7</v>
      </c>
      <c r="M1677" s="1">
        <v>8.17</v>
      </c>
      <c r="N1677" s="1">
        <v>1.9000000000000001E-4</v>
      </c>
      <c r="O1677" s="1">
        <v>0.47899999999999998</v>
      </c>
      <c r="P1677" s="1">
        <v>3.6100000000000003E-5</v>
      </c>
      <c r="Q1677" s="1">
        <v>0.67167052287245499</v>
      </c>
      <c r="R1677" s="1">
        <v>5.86313713596966E-2</v>
      </c>
    </row>
    <row r="1678" spans="1:18" x14ac:dyDescent="0.25">
      <c r="A1678" s="2">
        <v>2018</v>
      </c>
      <c r="B1678" s="2">
        <v>2888</v>
      </c>
      <c r="C1678" s="3" t="s">
        <v>16</v>
      </c>
      <c r="D1678" s="4">
        <v>43208</v>
      </c>
      <c r="E1678" s="2">
        <v>7159</v>
      </c>
      <c r="F1678" s="3" t="s">
        <v>2</v>
      </c>
      <c r="G1678" s="3" t="s">
        <v>1</v>
      </c>
      <c r="H1678" s="3" t="s">
        <v>0</v>
      </c>
      <c r="I1678" s="2">
        <v>2017</v>
      </c>
      <c r="J1678" s="2">
        <v>850</v>
      </c>
      <c r="K1678" s="2">
        <v>100</v>
      </c>
      <c r="L1678" s="2">
        <v>0.7</v>
      </c>
      <c r="M1678" s="1">
        <v>0.26</v>
      </c>
      <c r="N1678" s="1">
        <v>3.9999999999999998E-6</v>
      </c>
      <c r="O1678" s="1">
        <v>8.9999999999999993E-3</v>
      </c>
      <c r="P1678" s="1">
        <v>3.9999999999999998E-7</v>
      </c>
      <c r="Q1678" s="1">
        <v>1.8167437333919501E-2</v>
      </c>
      <c r="R1678" s="1">
        <v>7.0177465529967797E-4</v>
      </c>
    </row>
    <row r="1679" spans="1:18" x14ac:dyDescent="0.25">
      <c r="A1679" s="2">
        <v>2017</v>
      </c>
      <c r="B1679" s="2">
        <v>2889</v>
      </c>
      <c r="C1679" s="3" t="s">
        <v>16</v>
      </c>
      <c r="D1679" s="4">
        <v>43118</v>
      </c>
      <c r="E1679" s="2">
        <v>7156</v>
      </c>
      <c r="F1679" s="3" t="s">
        <v>5</v>
      </c>
      <c r="G1679" s="3" t="s">
        <v>1</v>
      </c>
      <c r="H1679" s="3" t="s">
        <v>4</v>
      </c>
      <c r="I1679" s="2">
        <v>1976</v>
      </c>
      <c r="J1679" s="2">
        <v>200</v>
      </c>
      <c r="K1679" s="2">
        <v>186</v>
      </c>
      <c r="L1679" s="2">
        <v>0.7</v>
      </c>
      <c r="M1679" s="1">
        <v>11.16</v>
      </c>
      <c r="N1679" s="1">
        <v>2.5999999999999998E-4</v>
      </c>
      <c r="O1679" s="1">
        <v>0.39600000000000002</v>
      </c>
      <c r="P1679" s="1">
        <v>2.8799999999999999E-5</v>
      </c>
      <c r="Q1679" s="1">
        <v>0.38899258177516399</v>
      </c>
      <c r="R1679" s="1">
        <v>1.8971999403976501E-2</v>
      </c>
    </row>
    <row r="1680" spans="1:18" x14ac:dyDescent="0.25">
      <c r="A1680" s="2">
        <v>2017</v>
      </c>
      <c r="B1680" s="2">
        <v>2889</v>
      </c>
      <c r="C1680" s="3" t="s">
        <v>16</v>
      </c>
      <c r="D1680" s="4">
        <v>43118</v>
      </c>
      <c r="E1680" s="2">
        <v>7157</v>
      </c>
      <c r="F1680" s="3" t="s">
        <v>2</v>
      </c>
      <c r="G1680" s="3" t="s">
        <v>1</v>
      </c>
      <c r="H1680" s="3" t="s">
        <v>0</v>
      </c>
      <c r="I1680" s="2">
        <v>2017</v>
      </c>
      <c r="J1680" s="2">
        <v>200</v>
      </c>
      <c r="K1680" s="2">
        <v>115</v>
      </c>
      <c r="L1680" s="2">
        <v>0.7</v>
      </c>
      <c r="M1680" s="1">
        <v>0.26</v>
      </c>
      <c r="N1680" s="1">
        <v>3.9999999999999998E-6</v>
      </c>
      <c r="O1680" s="1">
        <v>8.9999999999999993E-3</v>
      </c>
      <c r="P1680" s="1">
        <v>3.9999999999999998E-7</v>
      </c>
      <c r="Q1680" s="1">
        <v>4.6851849359699797E-3</v>
      </c>
      <c r="R1680" s="1">
        <v>1.6682097802064299E-4</v>
      </c>
    </row>
    <row r="1681" spans="1:18" x14ac:dyDescent="0.25">
      <c r="A1681" s="2">
        <v>2018</v>
      </c>
      <c r="B1681" s="2">
        <v>2897</v>
      </c>
      <c r="C1681" s="3" t="s">
        <v>3</v>
      </c>
      <c r="D1681" s="4">
        <v>43217</v>
      </c>
      <c r="E1681" s="2">
        <v>7137</v>
      </c>
      <c r="F1681" s="3" t="s">
        <v>5</v>
      </c>
      <c r="G1681" s="3" t="s">
        <v>1</v>
      </c>
      <c r="H1681" s="3" t="s">
        <v>4</v>
      </c>
      <c r="I1681" s="2">
        <v>1988</v>
      </c>
      <c r="J1681" s="2">
        <v>300</v>
      </c>
      <c r="K1681" s="2">
        <v>97</v>
      </c>
      <c r="L1681" s="2">
        <v>0.7</v>
      </c>
      <c r="M1681" s="1">
        <v>8.17</v>
      </c>
      <c r="N1681" s="1">
        <v>1.9000000000000001E-4</v>
      </c>
      <c r="O1681" s="1">
        <v>0.47899999999999998</v>
      </c>
      <c r="P1681" s="1">
        <v>3.6100000000000003E-5</v>
      </c>
      <c r="Q1681" s="1">
        <v>0.22824189741578499</v>
      </c>
      <c r="R1681" s="1">
        <v>1.9266399805066899E-2</v>
      </c>
    </row>
    <row r="1682" spans="1:18" x14ac:dyDescent="0.25">
      <c r="A1682" s="2">
        <v>2018</v>
      </c>
      <c r="B1682" s="2">
        <v>2897</v>
      </c>
      <c r="C1682" s="3" t="s">
        <v>3</v>
      </c>
      <c r="D1682" s="4">
        <v>43217</v>
      </c>
      <c r="E1682" s="2">
        <v>7138</v>
      </c>
      <c r="F1682" s="3" t="s">
        <v>2</v>
      </c>
      <c r="G1682" s="3" t="s">
        <v>1</v>
      </c>
      <c r="H1682" s="3" t="s">
        <v>0</v>
      </c>
      <c r="I1682" s="2">
        <v>2017</v>
      </c>
      <c r="J1682" s="2">
        <v>300</v>
      </c>
      <c r="K1682" s="2">
        <v>117</v>
      </c>
      <c r="L1682" s="2">
        <v>0.7</v>
      </c>
      <c r="M1682" s="1">
        <v>0.26</v>
      </c>
      <c r="N1682" s="1">
        <v>3.9999999999999998E-6</v>
      </c>
      <c r="O1682" s="1">
        <v>8.9999999999999993E-3</v>
      </c>
      <c r="P1682" s="1">
        <v>3.9999999999999998E-7</v>
      </c>
      <c r="Q1682" s="1">
        <v>7.2041662852833799E-3</v>
      </c>
      <c r="R1682" s="1">
        <v>2.59999985269225E-4</v>
      </c>
    </row>
    <row r="1683" spans="1:18" x14ac:dyDescent="0.25">
      <c r="A1683" s="2">
        <v>2017</v>
      </c>
      <c r="B1683" s="2">
        <v>2898</v>
      </c>
      <c r="C1683" s="3" t="s">
        <v>3</v>
      </c>
      <c r="D1683" s="4">
        <v>43182</v>
      </c>
      <c r="E1683" s="2">
        <v>7131</v>
      </c>
      <c r="F1683" s="3" t="s">
        <v>5</v>
      </c>
      <c r="G1683" s="3" t="s">
        <v>1</v>
      </c>
      <c r="H1683" s="3" t="s">
        <v>4</v>
      </c>
      <c r="I1683" s="2">
        <v>1965</v>
      </c>
      <c r="J1683" s="2">
        <v>350</v>
      </c>
      <c r="K1683" s="2">
        <v>108</v>
      </c>
      <c r="L1683" s="2">
        <v>0.7</v>
      </c>
      <c r="M1683" s="1">
        <v>12.09</v>
      </c>
      <c r="N1683" s="1">
        <v>2.7999999999999998E-4</v>
      </c>
      <c r="O1683" s="1">
        <v>0.60499999999999998</v>
      </c>
      <c r="P1683" s="1">
        <v>4.3999999999999999E-5</v>
      </c>
      <c r="Q1683" s="1">
        <v>0.45062499939386402</v>
      </c>
      <c r="R1683" s="1">
        <v>3.3045833447156503E-2</v>
      </c>
    </row>
    <row r="1684" spans="1:18" x14ac:dyDescent="0.25">
      <c r="A1684" s="2">
        <v>2017</v>
      </c>
      <c r="B1684" s="2">
        <v>2898</v>
      </c>
      <c r="C1684" s="3" t="s">
        <v>3</v>
      </c>
      <c r="D1684" s="4">
        <v>43182</v>
      </c>
      <c r="E1684" s="2">
        <v>7132</v>
      </c>
      <c r="F1684" s="3" t="s">
        <v>2</v>
      </c>
      <c r="G1684" s="3" t="s">
        <v>1</v>
      </c>
      <c r="H1684" s="3" t="s">
        <v>0</v>
      </c>
      <c r="I1684" s="2">
        <v>2017</v>
      </c>
      <c r="J1684" s="2">
        <v>350</v>
      </c>
      <c r="K1684" s="2">
        <v>125</v>
      </c>
      <c r="L1684" s="2">
        <v>0.7</v>
      </c>
      <c r="M1684" s="1">
        <v>0.26</v>
      </c>
      <c r="N1684" s="1">
        <v>3.9999999999999998E-6</v>
      </c>
      <c r="O1684" s="1">
        <v>8.9999999999999993E-3</v>
      </c>
      <c r="P1684" s="1">
        <v>3.9999999999999998E-7</v>
      </c>
      <c r="Q1684" s="1">
        <v>9.0133097091541492E-3</v>
      </c>
      <c r="R1684" s="1">
        <v>3.27449827299964E-4</v>
      </c>
    </row>
    <row r="1685" spans="1:18" x14ac:dyDescent="0.25">
      <c r="A1685" s="2">
        <v>2017</v>
      </c>
      <c r="B1685" s="2">
        <v>2902</v>
      </c>
      <c r="C1685" s="3" t="s">
        <v>3</v>
      </c>
      <c r="D1685" s="4">
        <v>43224</v>
      </c>
      <c r="E1685" s="2">
        <v>7121</v>
      </c>
      <c r="F1685" s="3" t="s">
        <v>5</v>
      </c>
      <c r="G1685" s="3" t="s">
        <v>1</v>
      </c>
      <c r="H1685" s="3" t="s">
        <v>8</v>
      </c>
      <c r="I1685" s="2">
        <v>1999</v>
      </c>
      <c r="J1685" s="2">
        <v>1000</v>
      </c>
      <c r="K1685" s="2">
        <v>110</v>
      </c>
      <c r="L1685" s="2">
        <v>0.7</v>
      </c>
      <c r="M1685" s="1">
        <v>6.54</v>
      </c>
      <c r="N1685" s="1">
        <v>1.4999999999999999E-4</v>
      </c>
      <c r="O1685" s="1">
        <v>0.30399999999999999</v>
      </c>
      <c r="P1685" s="1">
        <v>2.2099999999999998E-5</v>
      </c>
      <c r="Q1685" s="1">
        <v>0.70787036233418199</v>
      </c>
      <c r="R1685" s="1">
        <v>4.8311725840522901E-2</v>
      </c>
    </row>
    <row r="1686" spans="1:18" x14ac:dyDescent="0.25">
      <c r="A1686" s="2">
        <v>2017</v>
      </c>
      <c r="B1686" s="2">
        <v>2902</v>
      </c>
      <c r="C1686" s="3" t="s">
        <v>3</v>
      </c>
      <c r="D1686" s="4">
        <v>43224</v>
      </c>
      <c r="E1686" s="2">
        <v>7122</v>
      </c>
      <c r="F1686" s="3" t="s">
        <v>2</v>
      </c>
      <c r="G1686" s="3" t="s">
        <v>1</v>
      </c>
      <c r="H1686" s="3" t="s">
        <v>0</v>
      </c>
      <c r="I1686" s="2">
        <v>2017</v>
      </c>
      <c r="J1686" s="2">
        <v>1000</v>
      </c>
      <c r="K1686" s="2">
        <v>114</v>
      </c>
      <c r="L1686" s="2">
        <v>0.7</v>
      </c>
      <c r="M1686" s="1">
        <v>0.26</v>
      </c>
      <c r="N1686" s="1">
        <v>3.9999999999999998E-6</v>
      </c>
      <c r="O1686" s="1">
        <v>8.9999999999999993E-3</v>
      </c>
      <c r="P1686" s="1">
        <v>3.9999999999999998E-7</v>
      </c>
      <c r="Q1686" s="1">
        <v>2.46296283668677E-2</v>
      </c>
      <c r="R1686" s="1">
        <v>9.6759254409096898E-4</v>
      </c>
    </row>
    <row r="1687" spans="1:18" x14ac:dyDescent="0.25">
      <c r="A1687" s="2">
        <v>2017</v>
      </c>
      <c r="B1687" s="2">
        <v>2906</v>
      </c>
      <c r="C1687" s="3" t="s">
        <v>10</v>
      </c>
      <c r="D1687" s="4">
        <v>43200</v>
      </c>
      <c r="E1687" s="2">
        <v>7112</v>
      </c>
      <c r="F1687" s="3" t="s">
        <v>5</v>
      </c>
      <c r="G1687" s="3" t="s">
        <v>26</v>
      </c>
      <c r="H1687" s="3" t="s">
        <v>4</v>
      </c>
      <c r="I1687" s="2">
        <v>1985</v>
      </c>
      <c r="J1687" s="2">
        <v>500</v>
      </c>
      <c r="K1687" s="2">
        <v>125</v>
      </c>
      <c r="L1687" s="2">
        <v>0.51</v>
      </c>
      <c r="M1687" s="1">
        <v>10.23</v>
      </c>
      <c r="N1687" s="1">
        <v>2.4000000000000001E-4</v>
      </c>
      <c r="O1687" s="1">
        <v>0.39600000000000002</v>
      </c>
      <c r="P1687" s="1">
        <v>2.8799999999999999E-5</v>
      </c>
      <c r="Q1687" s="1">
        <v>0.460627452905149</v>
      </c>
      <c r="R1687" s="1">
        <v>2.60565467189788E-2</v>
      </c>
    </row>
    <row r="1688" spans="1:18" x14ac:dyDescent="0.25">
      <c r="A1688" s="2">
        <v>2017</v>
      </c>
      <c r="B1688" s="2">
        <v>2906</v>
      </c>
      <c r="C1688" s="3" t="s">
        <v>10</v>
      </c>
      <c r="D1688" s="4">
        <v>43200</v>
      </c>
      <c r="E1688" s="2">
        <v>7113</v>
      </c>
      <c r="F1688" s="3" t="s">
        <v>2</v>
      </c>
      <c r="G1688" s="3" t="s">
        <v>26</v>
      </c>
      <c r="H1688" s="3" t="s">
        <v>13</v>
      </c>
      <c r="I1688" s="2">
        <v>2017</v>
      </c>
      <c r="J1688" s="2">
        <v>500</v>
      </c>
      <c r="K1688" s="2">
        <v>110</v>
      </c>
      <c r="L1688" s="2">
        <v>0.51</v>
      </c>
      <c r="M1688" s="1">
        <v>2.3199999999999998</v>
      </c>
      <c r="N1688" s="1">
        <v>3.0000000000000001E-5</v>
      </c>
      <c r="O1688" s="1">
        <v>0.112</v>
      </c>
      <c r="P1688" s="1">
        <v>7.9999999999999996E-6</v>
      </c>
      <c r="Q1688" s="1">
        <v>7.4051749138103903E-2</v>
      </c>
      <c r="R1688" s="1">
        <v>4.0813492353589604E-3</v>
      </c>
    </row>
    <row r="1689" spans="1:18" x14ac:dyDescent="0.25">
      <c r="A1689" s="2">
        <v>2017</v>
      </c>
      <c r="B1689" s="2">
        <v>2907</v>
      </c>
      <c r="C1689" s="3" t="s">
        <v>10</v>
      </c>
      <c r="D1689" s="4">
        <v>43143</v>
      </c>
      <c r="E1689" s="2">
        <v>7110</v>
      </c>
      <c r="F1689" s="3" t="s">
        <v>5</v>
      </c>
      <c r="G1689" s="3" t="s">
        <v>1</v>
      </c>
      <c r="H1689" s="3" t="s">
        <v>4</v>
      </c>
      <c r="I1689" s="2">
        <v>1971</v>
      </c>
      <c r="J1689" s="2">
        <v>260</v>
      </c>
      <c r="K1689" s="2">
        <v>150</v>
      </c>
      <c r="L1689" s="2">
        <v>0.7</v>
      </c>
      <c r="M1689" s="1">
        <v>11.16</v>
      </c>
      <c r="N1689" s="1">
        <v>2.5999999999999998E-4</v>
      </c>
      <c r="O1689" s="1">
        <v>0.39600000000000002</v>
      </c>
      <c r="P1689" s="1">
        <v>2.8799999999999999E-5</v>
      </c>
      <c r="Q1689" s="1">
        <v>0.42972221056792798</v>
      </c>
      <c r="R1689" s="1">
        <v>2.2316665933043999E-2</v>
      </c>
    </row>
    <row r="1690" spans="1:18" x14ac:dyDescent="0.25">
      <c r="A1690" s="2">
        <v>2017</v>
      </c>
      <c r="B1690" s="2">
        <v>2907</v>
      </c>
      <c r="C1690" s="3" t="s">
        <v>10</v>
      </c>
      <c r="D1690" s="4">
        <v>43143</v>
      </c>
      <c r="E1690" s="2">
        <v>7111</v>
      </c>
      <c r="F1690" s="3" t="s">
        <v>2</v>
      </c>
      <c r="G1690" s="3" t="s">
        <v>1</v>
      </c>
      <c r="H1690" s="3" t="s">
        <v>0</v>
      </c>
      <c r="I1690" s="2">
        <v>2017</v>
      </c>
      <c r="J1690" s="2">
        <v>260</v>
      </c>
      <c r="K1690" s="2">
        <v>143</v>
      </c>
      <c r="L1690" s="2">
        <v>0.7</v>
      </c>
      <c r="M1690" s="1">
        <v>0.26</v>
      </c>
      <c r="N1690" s="1">
        <v>3.9999999999999998E-6</v>
      </c>
      <c r="O1690" s="1">
        <v>8.9999999999999993E-3</v>
      </c>
      <c r="P1690" s="1">
        <v>3.9999999999999998E-7</v>
      </c>
      <c r="Q1690" s="1">
        <v>7.6081292260946403E-3</v>
      </c>
      <c r="R1690" s="1">
        <v>2.73112330087566E-4</v>
      </c>
    </row>
    <row r="1691" spans="1:18" x14ac:dyDescent="0.25">
      <c r="A1691" s="2">
        <v>2017</v>
      </c>
      <c r="B1691" s="2">
        <v>2908</v>
      </c>
      <c r="C1691" s="3" t="s">
        <v>10</v>
      </c>
      <c r="D1691" s="4">
        <v>43143</v>
      </c>
      <c r="E1691" s="2">
        <v>7108</v>
      </c>
      <c r="F1691" s="3" t="s">
        <v>5</v>
      </c>
      <c r="G1691" s="3" t="s">
        <v>1</v>
      </c>
      <c r="H1691" s="3" t="s">
        <v>4</v>
      </c>
      <c r="I1691" s="2">
        <v>1970</v>
      </c>
      <c r="J1691" s="2">
        <v>260</v>
      </c>
      <c r="K1691" s="2">
        <v>152</v>
      </c>
      <c r="L1691" s="2">
        <v>0.7</v>
      </c>
      <c r="M1691" s="1">
        <v>11.16</v>
      </c>
      <c r="N1691" s="1">
        <v>2.5999999999999998E-4</v>
      </c>
      <c r="O1691" s="1">
        <v>0.39600000000000002</v>
      </c>
      <c r="P1691" s="1">
        <v>2.8799999999999999E-5</v>
      </c>
      <c r="Q1691" s="1">
        <v>0.43545184004216703</v>
      </c>
      <c r="R1691" s="1">
        <v>2.2614221478817899E-2</v>
      </c>
    </row>
    <row r="1692" spans="1:18" x14ac:dyDescent="0.25">
      <c r="A1692" s="2">
        <v>2017</v>
      </c>
      <c r="B1692" s="2">
        <v>2908</v>
      </c>
      <c r="C1692" s="3" t="s">
        <v>10</v>
      </c>
      <c r="D1692" s="4">
        <v>43143</v>
      </c>
      <c r="E1692" s="2">
        <v>7109</v>
      </c>
      <c r="F1692" s="3" t="s">
        <v>2</v>
      </c>
      <c r="G1692" s="3" t="s">
        <v>1</v>
      </c>
      <c r="H1692" s="3" t="s">
        <v>0</v>
      </c>
      <c r="I1692" s="2">
        <v>2017</v>
      </c>
      <c r="J1692" s="2">
        <v>260</v>
      </c>
      <c r="K1692" s="2">
        <v>143</v>
      </c>
      <c r="L1692" s="2">
        <v>0.7</v>
      </c>
      <c r="M1692" s="1">
        <v>0.26</v>
      </c>
      <c r="N1692" s="1">
        <v>3.9999999999999998E-6</v>
      </c>
      <c r="O1692" s="1">
        <v>8.9999999999999993E-3</v>
      </c>
      <c r="P1692" s="1">
        <v>3.9999999999999998E-7</v>
      </c>
      <c r="Q1692" s="1">
        <v>7.6081292260946403E-3</v>
      </c>
      <c r="R1692" s="1">
        <v>2.73112330087566E-4</v>
      </c>
    </row>
    <row r="1693" spans="1:18" x14ac:dyDescent="0.25">
      <c r="A1693" s="2">
        <v>2017</v>
      </c>
      <c r="B1693" s="2">
        <v>2909</v>
      </c>
      <c r="C1693" s="3" t="s">
        <v>10</v>
      </c>
      <c r="D1693" s="4">
        <v>43143</v>
      </c>
      <c r="E1693" s="2">
        <v>7106</v>
      </c>
      <c r="F1693" s="3" t="s">
        <v>5</v>
      </c>
      <c r="G1693" s="3" t="s">
        <v>1</v>
      </c>
      <c r="H1693" s="3" t="s">
        <v>4</v>
      </c>
      <c r="I1693" s="2">
        <v>1985</v>
      </c>
      <c r="J1693" s="2">
        <v>260</v>
      </c>
      <c r="K1693" s="2">
        <v>138</v>
      </c>
      <c r="L1693" s="2">
        <v>0.7</v>
      </c>
      <c r="M1693" s="1">
        <v>10.23</v>
      </c>
      <c r="N1693" s="1">
        <v>2.4000000000000001E-4</v>
      </c>
      <c r="O1693" s="1">
        <v>0.39600000000000002</v>
      </c>
      <c r="P1693" s="1">
        <v>2.8799999999999999E-5</v>
      </c>
      <c r="Q1693" s="1">
        <v>0.347138979800243</v>
      </c>
      <c r="R1693" s="1">
        <v>1.8633679410116899E-2</v>
      </c>
    </row>
    <row r="1694" spans="1:18" x14ac:dyDescent="0.25">
      <c r="A1694" s="2">
        <v>2017</v>
      </c>
      <c r="B1694" s="2">
        <v>2909</v>
      </c>
      <c r="C1694" s="3" t="s">
        <v>10</v>
      </c>
      <c r="D1694" s="4">
        <v>43143</v>
      </c>
      <c r="E1694" s="2">
        <v>7107</v>
      </c>
      <c r="F1694" s="3" t="s">
        <v>2</v>
      </c>
      <c r="G1694" s="3" t="s">
        <v>1</v>
      </c>
      <c r="H1694" s="3" t="s">
        <v>0</v>
      </c>
      <c r="I1694" s="2">
        <v>2017</v>
      </c>
      <c r="J1694" s="2">
        <v>260</v>
      </c>
      <c r="K1694" s="2">
        <v>143</v>
      </c>
      <c r="L1694" s="2">
        <v>0.7</v>
      </c>
      <c r="M1694" s="1">
        <v>0.26</v>
      </c>
      <c r="N1694" s="1">
        <v>3.9999999999999998E-6</v>
      </c>
      <c r="O1694" s="1">
        <v>8.9999999999999993E-3</v>
      </c>
      <c r="P1694" s="1">
        <v>3.9999999999999998E-7</v>
      </c>
      <c r="Q1694" s="1">
        <v>7.6081292260946403E-3</v>
      </c>
      <c r="R1694" s="1">
        <v>2.73112330087566E-4</v>
      </c>
    </row>
    <row r="1695" spans="1:18" x14ac:dyDescent="0.25">
      <c r="A1695" s="2">
        <v>2017</v>
      </c>
      <c r="B1695" s="2">
        <v>2910</v>
      </c>
      <c r="C1695" s="3" t="s">
        <v>10</v>
      </c>
      <c r="D1695" s="4">
        <v>43143</v>
      </c>
      <c r="E1695" s="2">
        <v>7104</v>
      </c>
      <c r="F1695" s="3" t="s">
        <v>5</v>
      </c>
      <c r="G1695" s="3" t="s">
        <v>1</v>
      </c>
      <c r="H1695" s="3" t="s">
        <v>4</v>
      </c>
      <c r="I1695" s="2">
        <v>1970</v>
      </c>
      <c r="J1695" s="2">
        <v>260</v>
      </c>
      <c r="K1695" s="2">
        <v>134</v>
      </c>
      <c r="L1695" s="2">
        <v>0.7</v>
      </c>
      <c r="M1695" s="1">
        <v>11.16</v>
      </c>
      <c r="N1695" s="1">
        <v>2.5999999999999998E-4</v>
      </c>
      <c r="O1695" s="1">
        <v>0.39600000000000002</v>
      </c>
      <c r="P1695" s="1">
        <v>2.8799999999999999E-5</v>
      </c>
      <c r="Q1695" s="1">
        <v>0.38388517477401501</v>
      </c>
      <c r="R1695" s="1">
        <v>1.9936221566852701E-2</v>
      </c>
    </row>
    <row r="1696" spans="1:18" x14ac:dyDescent="0.25">
      <c r="A1696" s="2">
        <v>2017</v>
      </c>
      <c r="B1696" s="2">
        <v>2910</v>
      </c>
      <c r="C1696" s="3" t="s">
        <v>10</v>
      </c>
      <c r="D1696" s="4">
        <v>43143</v>
      </c>
      <c r="E1696" s="2">
        <v>7105</v>
      </c>
      <c r="F1696" s="3" t="s">
        <v>2</v>
      </c>
      <c r="G1696" s="3" t="s">
        <v>1</v>
      </c>
      <c r="H1696" s="3" t="s">
        <v>0</v>
      </c>
      <c r="I1696" s="2">
        <v>2017</v>
      </c>
      <c r="J1696" s="2">
        <v>260</v>
      </c>
      <c r="K1696" s="2">
        <v>164</v>
      </c>
      <c r="L1696" s="2">
        <v>0.7</v>
      </c>
      <c r="M1696" s="1">
        <v>0.26</v>
      </c>
      <c r="N1696" s="1">
        <v>3.9999999999999998E-6</v>
      </c>
      <c r="O1696" s="1">
        <v>8.9999999999999993E-3</v>
      </c>
      <c r="P1696" s="1">
        <v>3.9999999999999998E-7</v>
      </c>
      <c r="Q1696" s="1">
        <v>8.7254069446120307E-3</v>
      </c>
      <c r="R1696" s="1">
        <v>3.1321973520532099E-4</v>
      </c>
    </row>
    <row r="1697" spans="1:18" x14ac:dyDescent="0.25">
      <c r="A1697" s="2">
        <v>2017</v>
      </c>
      <c r="B1697" s="2">
        <v>2911</v>
      </c>
      <c r="C1697" s="3" t="s">
        <v>10</v>
      </c>
      <c r="D1697" s="4">
        <v>43151</v>
      </c>
      <c r="E1697" s="2">
        <v>7102</v>
      </c>
      <c r="F1697" s="3" t="s">
        <v>5</v>
      </c>
      <c r="G1697" s="3" t="s">
        <v>1</v>
      </c>
      <c r="H1697" s="3" t="s">
        <v>4</v>
      </c>
      <c r="I1697" s="2">
        <v>1972</v>
      </c>
      <c r="J1697" s="2">
        <v>260</v>
      </c>
      <c r="K1697" s="2">
        <v>129</v>
      </c>
      <c r="L1697" s="2">
        <v>0.7</v>
      </c>
      <c r="M1697" s="1">
        <v>11.16</v>
      </c>
      <c r="N1697" s="1">
        <v>2.5999999999999998E-4</v>
      </c>
      <c r="O1697" s="1">
        <v>0.39600000000000002</v>
      </c>
      <c r="P1697" s="1">
        <v>2.8799999999999999E-5</v>
      </c>
      <c r="Q1697" s="1">
        <v>0.369561101088418</v>
      </c>
      <c r="R1697" s="1">
        <v>1.9192332702417901E-2</v>
      </c>
    </row>
    <row r="1698" spans="1:18" x14ac:dyDescent="0.25">
      <c r="A1698" s="2">
        <v>2017</v>
      </c>
      <c r="B1698" s="2">
        <v>2911</v>
      </c>
      <c r="C1698" s="3" t="s">
        <v>10</v>
      </c>
      <c r="D1698" s="4">
        <v>43151</v>
      </c>
      <c r="E1698" s="2">
        <v>7103</v>
      </c>
      <c r="F1698" s="3" t="s">
        <v>2</v>
      </c>
      <c r="G1698" s="3" t="s">
        <v>1</v>
      </c>
      <c r="H1698" s="3" t="s">
        <v>0</v>
      </c>
      <c r="I1698" s="2">
        <v>2017</v>
      </c>
      <c r="J1698" s="2">
        <v>260</v>
      </c>
      <c r="K1698" s="2">
        <v>143</v>
      </c>
      <c r="L1698" s="2">
        <v>0.7</v>
      </c>
      <c r="M1698" s="1">
        <v>0.26</v>
      </c>
      <c r="N1698" s="1">
        <v>3.9999999999999998E-6</v>
      </c>
      <c r="O1698" s="1">
        <v>8.9999999999999993E-3</v>
      </c>
      <c r="P1698" s="1">
        <v>3.9999999999999998E-7</v>
      </c>
      <c r="Q1698" s="1">
        <v>7.6081292260946403E-3</v>
      </c>
      <c r="R1698" s="1">
        <v>2.73112330087566E-4</v>
      </c>
    </row>
    <row r="1699" spans="1:18" x14ac:dyDescent="0.25">
      <c r="A1699" s="2">
        <v>2017</v>
      </c>
      <c r="B1699" s="2">
        <v>2912</v>
      </c>
      <c r="C1699" s="3" t="s">
        <v>10</v>
      </c>
      <c r="D1699" s="4">
        <v>43143</v>
      </c>
      <c r="E1699" s="2">
        <v>7100</v>
      </c>
      <c r="F1699" s="3" t="s">
        <v>5</v>
      </c>
      <c r="G1699" s="3" t="s">
        <v>1</v>
      </c>
      <c r="H1699" s="3" t="s">
        <v>4</v>
      </c>
      <c r="I1699" s="2">
        <v>1967</v>
      </c>
      <c r="J1699" s="2">
        <v>260</v>
      </c>
      <c r="K1699" s="2">
        <v>120</v>
      </c>
      <c r="L1699" s="2">
        <v>0.7</v>
      </c>
      <c r="M1699" s="1">
        <v>13.02</v>
      </c>
      <c r="N1699" s="1">
        <v>2.9999999999999997E-4</v>
      </c>
      <c r="O1699" s="1">
        <v>0.55400000000000005</v>
      </c>
      <c r="P1699" s="1">
        <v>4.0299999999999997E-5</v>
      </c>
      <c r="Q1699" s="1">
        <v>0.40011111943394201</v>
      </c>
      <c r="R1699" s="1">
        <v>2.49792596840052E-2</v>
      </c>
    </row>
    <row r="1700" spans="1:18" x14ac:dyDescent="0.25">
      <c r="A1700" s="2">
        <v>2017</v>
      </c>
      <c r="B1700" s="2">
        <v>2912</v>
      </c>
      <c r="C1700" s="3" t="s">
        <v>10</v>
      </c>
      <c r="D1700" s="4">
        <v>43143</v>
      </c>
      <c r="E1700" s="2">
        <v>7101</v>
      </c>
      <c r="F1700" s="3" t="s">
        <v>2</v>
      </c>
      <c r="G1700" s="3" t="s">
        <v>1</v>
      </c>
      <c r="H1700" s="3" t="s">
        <v>0</v>
      </c>
      <c r="I1700" s="2">
        <v>2017</v>
      </c>
      <c r="J1700" s="2">
        <v>260</v>
      </c>
      <c r="K1700" s="2">
        <v>143</v>
      </c>
      <c r="L1700" s="2">
        <v>0.7</v>
      </c>
      <c r="M1700" s="1">
        <v>0.26</v>
      </c>
      <c r="N1700" s="1">
        <v>3.9999999999999998E-6</v>
      </c>
      <c r="O1700" s="1">
        <v>8.9999999999999993E-3</v>
      </c>
      <c r="P1700" s="1">
        <v>3.9999999999999998E-7</v>
      </c>
      <c r="Q1700" s="1">
        <v>7.6081292260946403E-3</v>
      </c>
      <c r="R1700" s="1">
        <v>2.73112330087566E-4</v>
      </c>
    </row>
    <row r="1701" spans="1:18" x14ac:dyDescent="0.25">
      <c r="A1701" s="2">
        <v>2017</v>
      </c>
      <c r="B1701" s="2">
        <v>2913</v>
      </c>
      <c r="C1701" s="3" t="s">
        <v>10</v>
      </c>
      <c r="D1701" s="4">
        <v>43164</v>
      </c>
      <c r="E1701" s="2">
        <v>7098</v>
      </c>
      <c r="F1701" s="3" t="s">
        <v>5</v>
      </c>
      <c r="G1701" s="3" t="s">
        <v>1</v>
      </c>
      <c r="H1701" s="3" t="s">
        <v>4</v>
      </c>
      <c r="I1701" s="2">
        <v>1983</v>
      </c>
      <c r="J1701" s="2">
        <v>300</v>
      </c>
      <c r="K1701" s="2">
        <v>102</v>
      </c>
      <c r="L1701" s="2">
        <v>0.7</v>
      </c>
      <c r="M1701" s="1">
        <v>12.09</v>
      </c>
      <c r="N1701" s="1">
        <v>2.7999999999999998E-4</v>
      </c>
      <c r="O1701" s="1">
        <v>0.60499999999999998</v>
      </c>
      <c r="P1701" s="1">
        <v>4.3999999999999999E-5</v>
      </c>
      <c r="Q1701" s="1">
        <v>0.36280833282345498</v>
      </c>
      <c r="R1701" s="1">
        <v>2.64397223172382E-2</v>
      </c>
    </row>
    <row r="1702" spans="1:18" x14ac:dyDescent="0.25">
      <c r="A1702" s="2">
        <v>2017</v>
      </c>
      <c r="B1702" s="2">
        <v>2913</v>
      </c>
      <c r="C1702" s="3" t="s">
        <v>10</v>
      </c>
      <c r="D1702" s="4">
        <v>43164</v>
      </c>
      <c r="E1702" s="2">
        <v>7099</v>
      </c>
      <c r="F1702" s="3" t="s">
        <v>2</v>
      </c>
      <c r="G1702" s="3" t="s">
        <v>1</v>
      </c>
      <c r="H1702" s="3" t="s">
        <v>0</v>
      </c>
      <c r="I1702" s="2">
        <v>2017</v>
      </c>
      <c r="J1702" s="2">
        <v>300</v>
      </c>
      <c r="K1702" s="2">
        <v>110</v>
      </c>
      <c r="L1702" s="2">
        <v>0.7</v>
      </c>
      <c r="M1702" s="1">
        <v>0.26</v>
      </c>
      <c r="N1702" s="1">
        <v>3.9999999999999998E-6</v>
      </c>
      <c r="O1702" s="1">
        <v>8.9999999999999993E-3</v>
      </c>
      <c r="P1702" s="1">
        <v>3.9999999999999998E-7</v>
      </c>
      <c r="Q1702" s="1">
        <v>6.7731477895826599E-3</v>
      </c>
      <c r="R1702" s="1">
        <v>2.4444443059499799E-4</v>
      </c>
    </row>
    <row r="1703" spans="1:18" x14ac:dyDescent="0.25">
      <c r="A1703" s="2">
        <v>2017</v>
      </c>
      <c r="B1703" s="2">
        <v>2914</v>
      </c>
      <c r="C1703" s="3" t="s">
        <v>10</v>
      </c>
      <c r="D1703" s="4">
        <v>43164</v>
      </c>
      <c r="E1703" s="2">
        <v>7096</v>
      </c>
      <c r="F1703" s="3" t="s">
        <v>5</v>
      </c>
      <c r="G1703" s="3" t="s">
        <v>1</v>
      </c>
      <c r="H1703" s="3" t="s">
        <v>4</v>
      </c>
      <c r="I1703" s="2">
        <v>1988</v>
      </c>
      <c r="J1703" s="2">
        <v>265</v>
      </c>
      <c r="K1703" s="2">
        <v>165</v>
      </c>
      <c r="L1703" s="2">
        <v>0.7</v>
      </c>
      <c r="M1703" s="1">
        <v>7.6</v>
      </c>
      <c r="N1703" s="1">
        <v>1.8000000000000001E-4</v>
      </c>
      <c r="O1703" s="1">
        <v>0.27400000000000002</v>
      </c>
      <c r="P1703" s="1">
        <v>1.9899999999999999E-5</v>
      </c>
      <c r="Q1703" s="1">
        <v>0.31112900851716302</v>
      </c>
      <c r="R1703" s="1">
        <v>1.5293594271219201E-2</v>
      </c>
    </row>
    <row r="1704" spans="1:18" x14ac:dyDescent="0.25">
      <c r="A1704" s="2">
        <v>2017</v>
      </c>
      <c r="B1704" s="2">
        <v>2914</v>
      </c>
      <c r="C1704" s="3" t="s">
        <v>10</v>
      </c>
      <c r="D1704" s="4">
        <v>43164</v>
      </c>
      <c r="E1704" s="2">
        <v>7097</v>
      </c>
      <c r="F1704" s="3" t="s">
        <v>2</v>
      </c>
      <c r="G1704" s="3" t="s">
        <v>1</v>
      </c>
      <c r="H1704" s="3" t="s">
        <v>0</v>
      </c>
      <c r="I1704" s="2">
        <v>2017</v>
      </c>
      <c r="J1704" s="2">
        <v>265</v>
      </c>
      <c r="K1704" s="2">
        <v>175</v>
      </c>
      <c r="L1704" s="2">
        <v>0.7</v>
      </c>
      <c r="M1704" s="1">
        <v>0.26</v>
      </c>
      <c r="N1704" s="1">
        <v>3.5999999999999998E-6</v>
      </c>
      <c r="O1704" s="1">
        <v>8.9999999999999993E-3</v>
      </c>
      <c r="P1704" s="1">
        <v>2.9999999999999999E-7</v>
      </c>
      <c r="Q1704" s="1">
        <v>9.4743117997541006E-3</v>
      </c>
      <c r="R1704" s="1">
        <v>3.3627240568145803E-4</v>
      </c>
    </row>
    <row r="1705" spans="1:18" x14ac:dyDescent="0.25">
      <c r="A1705" s="2">
        <v>2017</v>
      </c>
      <c r="B1705" s="2">
        <v>2915</v>
      </c>
      <c r="C1705" s="3" t="s">
        <v>10</v>
      </c>
      <c r="D1705" s="4">
        <v>43133</v>
      </c>
      <c r="E1705" s="2">
        <v>7094</v>
      </c>
      <c r="F1705" s="3" t="s">
        <v>5</v>
      </c>
      <c r="G1705" s="3" t="s">
        <v>1</v>
      </c>
      <c r="H1705" s="3" t="s">
        <v>4</v>
      </c>
      <c r="I1705" s="2">
        <v>1973</v>
      </c>
      <c r="J1705" s="2">
        <v>400</v>
      </c>
      <c r="K1705" s="2">
        <v>200</v>
      </c>
      <c r="L1705" s="2">
        <v>0.7</v>
      </c>
      <c r="M1705" s="1">
        <v>11.16</v>
      </c>
      <c r="N1705" s="1">
        <v>2.5999999999999998E-4</v>
      </c>
      <c r="O1705" s="1">
        <v>0.39600000000000002</v>
      </c>
      <c r="P1705" s="1">
        <v>2.8799999999999999E-5</v>
      </c>
      <c r="Q1705" s="1">
        <v>0.88148145757523599</v>
      </c>
      <c r="R1705" s="1">
        <v>4.5777776272910797E-2</v>
      </c>
    </row>
    <row r="1706" spans="1:18" x14ac:dyDescent="0.25">
      <c r="A1706" s="2">
        <v>2017</v>
      </c>
      <c r="B1706" s="2">
        <v>2915</v>
      </c>
      <c r="C1706" s="3" t="s">
        <v>10</v>
      </c>
      <c r="D1706" s="4">
        <v>43133</v>
      </c>
      <c r="E1706" s="2">
        <v>7095</v>
      </c>
      <c r="F1706" s="3" t="s">
        <v>2</v>
      </c>
      <c r="G1706" s="3" t="s">
        <v>1</v>
      </c>
      <c r="H1706" s="3" t="s">
        <v>0</v>
      </c>
      <c r="I1706" s="2">
        <v>2016</v>
      </c>
      <c r="J1706" s="2">
        <v>400</v>
      </c>
      <c r="K1706" s="2">
        <v>115</v>
      </c>
      <c r="L1706" s="2">
        <v>0.7</v>
      </c>
      <c r="M1706" s="1">
        <v>2.3199999999999998</v>
      </c>
      <c r="N1706" s="1">
        <v>3.0000000000000001E-5</v>
      </c>
      <c r="O1706" s="1">
        <v>0.112</v>
      </c>
      <c r="P1706" s="1">
        <v>7.9999999999999996E-6</v>
      </c>
      <c r="Q1706" s="1">
        <v>8.4475304780101901E-2</v>
      </c>
      <c r="R1706" s="1">
        <v>4.5432099204436097E-3</v>
      </c>
    </row>
    <row r="1707" spans="1:18" x14ac:dyDescent="0.25">
      <c r="A1707" s="2">
        <v>2017</v>
      </c>
      <c r="B1707" s="2">
        <v>2916</v>
      </c>
      <c r="C1707" s="3" t="s">
        <v>10</v>
      </c>
      <c r="D1707" s="4">
        <v>43133</v>
      </c>
      <c r="E1707" s="2">
        <v>7092</v>
      </c>
      <c r="F1707" s="3" t="s">
        <v>5</v>
      </c>
      <c r="G1707" s="3" t="s">
        <v>1</v>
      </c>
      <c r="H1707" s="3" t="s">
        <v>6</v>
      </c>
      <c r="I1707" s="2">
        <v>2004</v>
      </c>
      <c r="J1707" s="2">
        <v>800</v>
      </c>
      <c r="K1707" s="2">
        <v>99</v>
      </c>
      <c r="L1707" s="2">
        <v>0.7</v>
      </c>
      <c r="M1707" s="1">
        <v>4.75</v>
      </c>
      <c r="N1707" s="1">
        <v>7.1000000000000005E-5</v>
      </c>
      <c r="O1707" s="1">
        <v>0.192</v>
      </c>
      <c r="P1707" s="1">
        <v>1.4100000000000001E-5</v>
      </c>
      <c r="Q1707" s="1">
        <v>0.342344440233675</v>
      </c>
      <c r="R1707" s="1">
        <v>2.2073333091670099E-2</v>
      </c>
    </row>
    <row r="1708" spans="1:18" x14ac:dyDescent="0.25">
      <c r="A1708" s="2">
        <v>2017</v>
      </c>
      <c r="B1708" s="2">
        <v>2916</v>
      </c>
      <c r="C1708" s="3" t="s">
        <v>10</v>
      </c>
      <c r="D1708" s="4">
        <v>43133</v>
      </c>
      <c r="E1708" s="2">
        <v>7093</v>
      </c>
      <c r="F1708" s="3" t="s">
        <v>2</v>
      </c>
      <c r="G1708" s="3" t="s">
        <v>1</v>
      </c>
      <c r="H1708" s="3" t="s">
        <v>0</v>
      </c>
      <c r="I1708" s="2">
        <v>2016</v>
      </c>
      <c r="J1708" s="2">
        <v>800</v>
      </c>
      <c r="K1708" s="2">
        <v>115</v>
      </c>
      <c r="L1708" s="2">
        <v>0.7</v>
      </c>
      <c r="M1708" s="1">
        <v>2.3199999999999998</v>
      </c>
      <c r="N1708" s="1">
        <v>3.0000000000000001E-5</v>
      </c>
      <c r="O1708" s="1">
        <v>0.112</v>
      </c>
      <c r="P1708" s="1">
        <v>7.9999999999999996E-6</v>
      </c>
      <c r="Q1708" s="1">
        <v>0.17320986863932999</v>
      </c>
      <c r="R1708" s="1">
        <v>1.0222222287812799E-2</v>
      </c>
    </row>
    <row r="1709" spans="1:18" x14ac:dyDescent="0.25">
      <c r="A1709" s="2">
        <v>2017</v>
      </c>
      <c r="B1709" s="2">
        <v>2917</v>
      </c>
      <c r="C1709" s="3" t="s">
        <v>10</v>
      </c>
      <c r="D1709" s="4">
        <v>43200</v>
      </c>
      <c r="E1709" s="2">
        <v>7090</v>
      </c>
      <c r="F1709" s="3" t="s">
        <v>5</v>
      </c>
      <c r="G1709" s="3" t="s">
        <v>1</v>
      </c>
      <c r="H1709" s="3" t="s">
        <v>8</v>
      </c>
      <c r="I1709" s="2">
        <v>1997</v>
      </c>
      <c r="J1709" s="2">
        <v>600</v>
      </c>
      <c r="K1709" s="2">
        <v>100</v>
      </c>
      <c r="L1709" s="2">
        <v>0.7</v>
      </c>
      <c r="M1709" s="1">
        <v>6.54</v>
      </c>
      <c r="N1709" s="1">
        <v>1.4999999999999999E-4</v>
      </c>
      <c r="O1709" s="1">
        <v>0.30399999999999999</v>
      </c>
      <c r="P1709" s="1">
        <v>2.2099999999999998E-5</v>
      </c>
      <c r="Q1709" s="1">
        <v>0.38611110672773502</v>
      </c>
      <c r="R1709" s="1">
        <v>2.6351850458467E-2</v>
      </c>
    </row>
    <row r="1710" spans="1:18" x14ac:dyDescent="0.25">
      <c r="A1710" s="2">
        <v>2017</v>
      </c>
      <c r="B1710" s="2">
        <v>2917</v>
      </c>
      <c r="C1710" s="3" t="s">
        <v>10</v>
      </c>
      <c r="D1710" s="4">
        <v>43200</v>
      </c>
      <c r="E1710" s="2">
        <v>7091</v>
      </c>
      <c r="F1710" s="3" t="s">
        <v>2</v>
      </c>
      <c r="G1710" s="3" t="s">
        <v>1</v>
      </c>
      <c r="H1710" s="3" t="s">
        <v>0</v>
      </c>
      <c r="I1710" s="2">
        <v>2017</v>
      </c>
      <c r="J1710" s="2">
        <v>600</v>
      </c>
      <c r="K1710" s="2">
        <v>120</v>
      </c>
      <c r="L1710" s="2">
        <v>0.7</v>
      </c>
      <c r="M1710" s="1">
        <v>0.26</v>
      </c>
      <c r="N1710" s="1">
        <v>3.9999999999999998E-6</v>
      </c>
      <c r="O1710" s="1">
        <v>8.9999999999999993E-3</v>
      </c>
      <c r="P1710" s="1">
        <v>3.9999999999999998E-7</v>
      </c>
      <c r="Q1710" s="1">
        <v>1.51111103222682E-2</v>
      </c>
      <c r="R1710" s="1">
        <v>5.6666663627156502E-4</v>
      </c>
    </row>
    <row r="1711" spans="1:18" x14ac:dyDescent="0.25">
      <c r="A1711" s="2">
        <v>2017</v>
      </c>
      <c r="B1711" s="2">
        <v>2918</v>
      </c>
      <c r="C1711" s="3" t="s">
        <v>10</v>
      </c>
      <c r="D1711" s="4">
        <v>43202</v>
      </c>
      <c r="E1711" s="2">
        <v>7088</v>
      </c>
      <c r="F1711" s="3" t="s">
        <v>5</v>
      </c>
      <c r="G1711" s="3" t="s">
        <v>1</v>
      </c>
      <c r="H1711" s="3" t="s">
        <v>4</v>
      </c>
      <c r="I1711" s="2">
        <v>1980</v>
      </c>
      <c r="J1711" s="2">
        <v>850</v>
      </c>
      <c r="K1711" s="2">
        <v>84</v>
      </c>
      <c r="L1711" s="2">
        <v>0.7</v>
      </c>
      <c r="M1711" s="1">
        <v>12.09</v>
      </c>
      <c r="N1711" s="1">
        <v>2.7999999999999998E-4</v>
      </c>
      <c r="O1711" s="1">
        <v>0.60499999999999998</v>
      </c>
      <c r="P1711" s="1">
        <v>4.3999999999999999E-5</v>
      </c>
      <c r="Q1711" s="1">
        <v>0.85118055441063201</v>
      </c>
      <c r="R1711" s="1">
        <v>6.2419907622406699E-2</v>
      </c>
    </row>
    <row r="1712" spans="1:18" x14ac:dyDescent="0.25">
      <c r="A1712" s="2">
        <v>2017</v>
      </c>
      <c r="B1712" s="2">
        <v>2918</v>
      </c>
      <c r="C1712" s="3" t="s">
        <v>10</v>
      </c>
      <c r="D1712" s="4">
        <v>43202</v>
      </c>
      <c r="E1712" s="2">
        <v>7089</v>
      </c>
      <c r="F1712" s="3" t="s">
        <v>2</v>
      </c>
      <c r="G1712" s="3" t="s">
        <v>1</v>
      </c>
      <c r="H1712" s="3" t="s">
        <v>0</v>
      </c>
      <c r="I1712" s="2">
        <v>2015</v>
      </c>
      <c r="J1712" s="2">
        <v>850</v>
      </c>
      <c r="K1712" s="2">
        <v>100</v>
      </c>
      <c r="L1712" s="2">
        <v>0.7</v>
      </c>
      <c r="M1712" s="1">
        <v>0.26</v>
      </c>
      <c r="N1712" s="1">
        <v>3.9999999999999998E-6</v>
      </c>
      <c r="O1712" s="1">
        <v>8.9999999999999993E-3</v>
      </c>
      <c r="P1712" s="1">
        <v>3.9999999999999998E-7</v>
      </c>
      <c r="Q1712" s="1">
        <v>1.8167437333919501E-2</v>
      </c>
      <c r="R1712" s="1">
        <v>7.0177465529967797E-4</v>
      </c>
    </row>
    <row r="1713" spans="1:18" x14ac:dyDescent="0.25">
      <c r="A1713" s="2">
        <v>2017</v>
      </c>
      <c r="B1713" s="2">
        <v>2919</v>
      </c>
      <c r="C1713" s="3" t="s">
        <v>10</v>
      </c>
      <c r="D1713" s="4">
        <v>43166</v>
      </c>
      <c r="E1713" s="2">
        <v>7086</v>
      </c>
      <c r="F1713" s="3" t="s">
        <v>5</v>
      </c>
      <c r="G1713" s="3" t="s">
        <v>1</v>
      </c>
      <c r="H1713" s="3" t="s">
        <v>4</v>
      </c>
      <c r="I1713" s="2">
        <v>1980</v>
      </c>
      <c r="J1713" s="2">
        <v>100</v>
      </c>
      <c r="K1713" s="2">
        <v>97</v>
      </c>
      <c r="L1713" s="2">
        <v>0.7</v>
      </c>
      <c r="M1713" s="1">
        <v>12.09</v>
      </c>
      <c r="N1713" s="1">
        <v>2.7999999999999998E-4</v>
      </c>
      <c r="O1713" s="1">
        <v>0.60499999999999998</v>
      </c>
      <c r="P1713" s="1">
        <v>4.3999999999999999E-5</v>
      </c>
      <c r="Q1713" s="1">
        <v>9.9290277464017501E-2</v>
      </c>
      <c r="R1713" s="1">
        <v>5.9113117812857798E-3</v>
      </c>
    </row>
    <row r="1714" spans="1:18" x14ac:dyDescent="0.25">
      <c r="A1714" s="2">
        <v>2017</v>
      </c>
      <c r="B1714" s="2">
        <v>2919</v>
      </c>
      <c r="C1714" s="3" t="s">
        <v>10</v>
      </c>
      <c r="D1714" s="4">
        <v>43166</v>
      </c>
      <c r="E1714" s="2">
        <v>7087</v>
      </c>
      <c r="F1714" s="3" t="s">
        <v>2</v>
      </c>
      <c r="G1714" s="3" t="s">
        <v>1</v>
      </c>
      <c r="H1714" s="3" t="s">
        <v>0</v>
      </c>
      <c r="I1714" s="2">
        <v>2017</v>
      </c>
      <c r="J1714" s="2">
        <v>100</v>
      </c>
      <c r="K1714" s="2">
        <v>105</v>
      </c>
      <c r="L1714" s="2">
        <v>0.7</v>
      </c>
      <c r="M1714" s="1">
        <v>0.26</v>
      </c>
      <c r="N1714" s="1">
        <v>3.9999999999999998E-6</v>
      </c>
      <c r="O1714" s="1">
        <v>8.9999999999999993E-3</v>
      </c>
      <c r="P1714" s="1">
        <v>3.9999999999999998E-7</v>
      </c>
      <c r="Q1714" s="1">
        <v>2.1226850717298799E-3</v>
      </c>
      <c r="R1714" s="1">
        <v>7.4537032647712694E-5</v>
      </c>
    </row>
    <row r="1715" spans="1:18" x14ac:dyDescent="0.25">
      <c r="A1715" s="2">
        <v>2017</v>
      </c>
      <c r="B1715" s="2">
        <v>2920</v>
      </c>
      <c r="C1715" s="3" t="s">
        <v>10</v>
      </c>
      <c r="D1715" s="4">
        <v>43221</v>
      </c>
      <c r="E1715" s="2">
        <v>7084</v>
      </c>
      <c r="F1715" s="3" t="s">
        <v>5</v>
      </c>
      <c r="G1715" s="3" t="s">
        <v>1</v>
      </c>
      <c r="H1715" s="3" t="s">
        <v>6</v>
      </c>
      <c r="I1715" s="2">
        <v>2006</v>
      </c>
      <c r="J1715" s="2">
        <v>265</v>
      </c>
      <c r="K1715" s="2">
        <v>92</v>
      </c>
      <c r="L1715" s="2">
        <v>0.7</v>
      </c>
      <c r="M1715" s="1">
        <v>4.75</v>
      </c>
      <c r="N1715" s="1">
        <v>7.1000000000000005E-5</v>
      </c>
      <c r="O1715" s="1">
        <v>0.192</v>
      </c>
      <c r="P1715" s="1">
        <v>1.4100000000000001E-5</v>
      </c>
      <c r="Q1715" s="1">
        <v>9.5018791150559306E-2</v>
      </c>
      <c r="R1715" s="1">
        <v>4.7364921764637604E-3</v>
      </c>
    </row>
    <row r="1716" spans="1:18" x14ac:dyDescent="0.25">
      <c r="A1716" s="2">
        <v>2017</v>
      </c>
      <c r="B1716" s="2">
        <v>2920</v>
      </c>
      <c r="C1716" s="3" t="s">
        <v>10</v>
      </c>
      <c r="D1716" s="4">
        <v>43221</v>
      </c>
      <c r="E1716" s="2">
        <v>7085</v>
      </c>
      <c r="F1716" s="3" t="s">
        <v>2</v>
      </c>
      <c r="G1716" s="3" t="s">
        <v>1</v>
      </c>
      <c r="H1716" s="3" t="s">
        <v>0</v>
      </c>
      <c r="I1716" s="2">
        <v>2017</v>
      </c>
      <c r="J1716" s="2">
        <v>265</v>
      </c>
      <c r="K1716" s="2">
        <v>106</v>
      </c>
      <c r="L1716" s="2">
        <v>0.7</v>
      </c>
      <c r="M1716" s="1">
        <v>2.3199999999999998</v>
      </c>
      <c r="N1716" s="1">
        <v>3.0000000000000001E-5</v>
      </c>
      <c r="O1716" s="1">
        <v>0.112</v>
      </c>
      <c r="P1716" s="1">
        <v>7.9999999999999996E-6</v>
      </c>
      <c r="Q1716" s="1">
        <v>5.1146122274498301E-2</v>
      </c>
      <c r="R1716" s="1">
        <v>2.65727935008424E-3</v>
      </c>
    </row>
    <row r="1717" spans="1:18" x14ac:dyDescent="0.25">
      <c r="A1717" s="2">
        <v>2017</v>
      </c>
      <c r="B1717" s="2">
        <v>2921</v>
      </c>
      <c r="C1717" s="3" t="s">
        <v>16</v>
      </c>
      <c r="D1717" s="4">
        <v>43118</v>
      </c>
      <c r="E1717" s="2">
        <v>7080</v>
      </c>
      <c r="F1717" s="3" t="s">
        <v>5</v>
      </c>
      <c r="G1717" s="3" t="s">
        <v>1</v>
      </c>
      <c r="H1717" s="3" t="s">
        <v>4</v>
      </c>
      <c r="I1717" s="2">
        <v>1992</v>
      </c>
      <c r="J1717" s="2">
        <v>200</v>
      </c>
      <c r="K1717" s="2">
        <v>104</v>
      </c>
      <c r="L1717" s="2">
        <v>0.7</v>
      </c>
      <c r="M1717" s="1">
        <v>8.17</v>
      </c>
      <c r="N1717" s="1">
        <v>1.9000000000000001E-4</v>
      </c>
      <c r="O1717" s="1">
        <v>0.47899999999999998</v>
      </c>
      <c r="P1717" s="1">
        <v>3.6100000000000003E-5</v>
      </c>
      <c r="Q1717" s="1">
        <v>0.149419752355056</v>
      </c>
      <c r="R1717" s="1">
        <v>1.11639503072211E-2</v>
      </c>
    </row>
    <row r="1718" spans="1:18" x14ac:dyDescent="0.25">
      <c r="A1718" s="2">
        <v>2017</v>
      </c>
      <c r="B1718" s="2">
        <v>2921</v>
      </c>
      <c r="C1718" s="3" t="s">
        <v>16</v>
      </c>
      <c r="D1718" s="4">
        <v>43118</v>
      </c>
      <c r="E1718" s="2">
        <v>7081</v>
      </c>
      <c r="F1718" s="3" t="s">
        <v>2</v>
      </c>
      <c r="G1718" s="3" t="s">
        <v>1</v>
      </c>
      <c r="H1718" s="3" t="s">
        <v>0</v>
      </c>
      <c r="I1718" s="2">
        <v>2017</v>
      </c>
      <c r="J1718" s="2">
        <v>200</v>
      </c>
      <c r="K1718" s="2">
        <v>115</v>
      </c>
      <c r="L1718" s="2">
        <v>0.7</v>
      </c>
      <c r="M1718" s="1">
        <v>0.26</v>
      </c>
      <c r="N1718" s="1">
        <v>3.9999999999999998E-6</v>
      </c>
      <c r="O1718" s="1">
        <v>8.9999999999999993E-3</v>
      </c>
      <c r="P1718" s="1">
        <v>3.9999999999999998E-7</v>
      </c>
      <c r="Q1718" s="1">
        <v>4.6851849359699797E-3</v>
      </c>
      <c r="R1718" s="1">
        <v>1.6682097802064299E-4</v>
      </c>
    </row>
    <row r="1719" spans="1:18" x14ac:dyDescent="0.25">
      <c r="A1719" s="2">
        <v>2018</v>
      </c>
      <c r="B1719" s="2">
        <v>2922</v>
      </c>
      <c r="C1719" s="3" t="s">
        <v>25</v>
      </c>
      <c r="D1719" s="4">
        <v>43229</v>
      </c>
      <c r="E1719" s="2">
        <v>7078</v>
      </c>
      <c r="F1719" s="3" t="s">
        <v>5</v>
      </c>
      <c r="G1719" s="3" t="s">
        <v>1</v>
      </c>
      <c r="H1719" s="3" t="s">
        <v>4</v>
      </c>
      <c r="I1719" s="2">
        <v>1994</v>
      </c>
      <c r="J1719" s="2">
        <v>400</v>
      </c>
      <c r="K1719" s="2">
        <v>100</v>
      </c>
      <c r="L1719" s="2">
        <v>0.7</v>
      </c>
      <c r="M1719" s="1">
        <v>8.17</v>
      </c>
      <c r="N1719" s="1">
        <v>1.9000000000000001E-4</v>
      </c>
      <c r="O1719" s="1">
        <v>0.47899999999999998</v>
      </c>
      <c r="P1719" s="1">
        <v>3.6100000000000003E-5</v>
      </c>
      <c r="Q1719" s="1">
        <v>0.320185184276226</v>
      </c>
      <c r="R1719" s="1">
        <v>2.7708640995683102E-2</v>
      </c>
    </row>
    <row r="1720" spans="1:18" x14ac:dyDescent="0.25">
      <c r="A1720" s="2">
        <v>2018</v>
      </c>
      <c r="B1720" s="2">
        <v>2922</v>
      </c>
      <c r="C1720" s="3" t="s">
        <v>25</v>
      </c>
      <c r="D1720" s="4">
        <v>43229</v>
      </c>
      <c r="E1720" s="2">
        <v>7079</v>
      </c>
      <c r="F1720" s="3" t="s">
        <v>2</v>
      </c>
      <c r="G1720" s="3" t="s">
        <v>1</v>
      </c>
      <c r="H1720" s="3" t="s">
        <v>0</v>
      </c>
      <c r="I1720" s="2">
        <v>2017</v>
      </c>
      <c r="J1720" s="2">
        <v>400</v>
      </c>
      <c r="K1720" s="2">
        <v>115</v>
      </c>
      <c r="L1720" s="2">
        <v>0.7</v>
      </c>
      <c r="M1720" s="1">
        <v>0.26</v>
      </c>
      <c r="N1720" s="1">
        <v>3.9999999999999998E-6</v>
      </c>
      <c r="O1720" s="1">
        <v>8.9999999999999993E-3</v>
      </c>
      <c r="P1720" s="1">
        <v>3.9999999999999998E-7</v>
      </c>
      <c r="Q1720" s="1">
        <v>9.5123451778056506E-3</v>
      </c>
      <c r="R1720" s="1">
        <v>3.4783948682961499E-4</v>
      </c>
    </row>
    <row r="1721" spans="1:18" x14ac:dyDescent="0.25">
      <c r="A1721" s="2">
        <v>2017</v>
      </c>
      <c r="B1721" s="2">
        <v>2936</v>
      </c>
      <c r="C1721" s="3" t="s">
        <v>16</v>
      </c>
      <c r="D1721" s="4">
        <v>43118</v>
      </c>
      <c r="E1721" s="2">
        <v>7074</v>
      </c>
      <c r="F1721" s="3" t="s">
        <v>5</v>
      </c>
      <c r="G1721" s="3" t="s">
        <v>1</v>
      </c>
      <c r="H1721" s="3" t="s">
        <v>4</v>
      </c>
      <c r="I1721" s="2">
        <v>1983</v>
      </c>
      <c r="J1721" s="2">
        <v>200</v>
      </c>
      <c r="K1721" s="2">
        <v>97</v>
      </c>
      <c r="L1721" s="2">
        <v>0.7</v>
      </c>
      <c r="M1721" s="1">
        <v>12.09</v>
      </c>
      <c r="N1721" s="1">
        <v>2.7999999999999998E-4</v>
      </c>
      <c r="O1721" s="1">
        <v>0.60499999999999998</v>
      </c>
      <c r="P1721" s="1">
        <v>4.3999999999999999E-5</v>
      </c>
      <c r="Q1721" s="1">
        <v>0.213669443962971</v>
      </c>
      <c r="R1721" s="1">
        <v>1.41937346518222E-2</v>
      </c>
    </row>
    <row r="1722" spans="1:18" x14ac:dyDescent="0.25">
      <c r="A1722" s="2">
        <v>2017</v>
      </c>
      <c r="B1722" s="2">
        <v>2936</v>
      </c>
      <c r="C1722" s="3" t="s">
        <v>16</v>
      </c>
      <c r="D1722" s="4">
        <v>43118</v>
      </c>
      <c r="E1722" s="2">
        <v>7075</v>
      </c>
      <c r="F1722" s="3" t="s">
        <v>2</v>
      </c>
      <c r="G1722" s="3" t="s">
        <v>1</v>
      </c>
      <c r="H1722" s="3" t="s">
        <v>0</v>
      </c>
      <c r="I1722" s="2">
        <v>2017</v>
      </c>
      <c r="J1722" s="2">
        <v>200</v>
      </c>
      <c r="K1722" s="2">
        <v>115</v>
      </c>
      <c r="L1722" s="2">
        <v>0.7</v>
      </c>
      <c r="M1722" s="1">
        <v>0.26</v>
      </c>
      <c r="N1722" s="1">
        <v>3.9999999999999998E-6</v>
      </c>
      <c r="O1722" s="1">
        <v>8.9999999999999993E-3</v>
      </c>
      <c r="P1722" s="1">
        <v>3.9999999999999998E-7</v>
      </c>
      <c r="Q1722" s="1">
        <v>4.6851849359699797E-3</v>
      </c>
      <c r="R1722" s="1">
        <v>1.6682097802064299E-4</v>
      </c>
    </row>
    <row r="1723" spans="1:18" x14ac:dyDescent="0.25">
      <c r="A1723" s="2">
        <v>2018</v>
      </c>
      <c r="B1723" s="2">
        <v>2939</v>
      </c>
      <c r="C1723" s="3" t="s">
        <v>16</v>
      </c>
      <c r="D1723" s="4">
        <v>43209</v>
      </c>
      <c r="E1723" s="2">
        <v>7058</v>
      </c>
      <c r="F1723" s="3" t="s">
        <v>5</v>
      </c>
      <c r="G1723" s="3" t="s">
        <v>1</v>
      </c>
      <c r="H1723" s="3" t="s">
        <v>4</v>
      </c>
      <c r="I1723" s="2">
        <v>1989</v>
      </c>
      <c r="J1723" s="2">
        <v>500</v>
      </c>
      <c r="K1723" s="2">
        <v>81</v>
      </c>
      <c r="L1723" s="2">
        <v>0.7</v>
      </c>
      <c r="M1723" s="1">
        <v>8.17</v>
      </c>
      <c r="N1723" s="1">
        <v>1.9000000000000001E-4</v>
      </c>
      <c r="O1723" s="1">
        <v>0.47899999999999998</v>
      </c>
      <c r="P1723" s="1">
        <v>3.6100000000000003E-5</v>
      </c>
      <c r="Q1723" s="1">
        <v>0.32656249911565899</v>
      </c>
      <c r="R1723" s="1">
        <v>2.85062489804047E-2</v>
      </c>
    </row>
    <row r="1724" spans="1:18" x14ac:dyDescent="0.25">
      <c r="A1724" s="2">
        <v>2018</v>
      </c>
      <c r="B1724" s="2">
        <v>2939</v>
      </c>
      <c r="C1724" s="3" t="s">
        <v>16</v>
      </c>
      <c r="D1724" s="4">
        <v>43209</v>
      </c>
      <c r="E1724" s="2">
        <v>7059</v>
      </c>
      <c r="F1724" s="3" t="s">
        <v>2</v>
      </c>
      <c r="G1724" s="3" t="s">
        <v>1</v>
      </c>
      <c r="H1724" s="3" t="s">
        <v>0</v>
      </c>
      <c r="I1724" s="2">
        <v>2015</v>
      </c>
      <c r="J1724" s="2">
        <v>500</v>
      </c>
      <c r="K1724" s="2">
        <v>76</v>
      </c>
      <c r="L1724" s="2">
        <v>0.7</v>
      </c>
      <c r="M1724" s="1">
        <v>0.26</v>
      </c>
      <c r="N1724" s="1">
        <v>3.4999999999999999E-6</v>
      </c>
      <c r="O1724" s="1">
        <v>8.9999999999999993E-3</v>
      </c>
      <c r="P1724" s="1">
        <v>8.9999999999999996E-7</v>
      </c>
      <c r="Q1724" s="1">
        <v>7.8800150217951895E-3</v>
      </c>
      <c r="R1724" s="1">
        <v>3.29861092300505E-4</v>
      </c>
    </row>
    <row r="1725" spans="1:18" x14ac:dyDescent="0.25">
      <c r="A1725" s="2">
        <v>2017</v>
      </c>
      <c r="B1725" s="2">
        <v>2940</v>
      </c>
      <c r="C1725" s="3" t="s">
        <v>16</v>
      </c>
      <c r="D1725" s="4">
        <v>43118</v>
      </c>
      <c r="E1725" s="2">
        <v>7076</v>
      </c>
      <c r="F1725" s="3" t="s">
        <v>5</v>
      </c>
      <c r="G1725" s="3" t="s">
        <v>1</v>
      </c>
      <c r="H1725" s="3" t="s">
        <v>4</v>
      </c>
      <c r="I1725" s="2">
        <v>1978</v>
      </c>
      <c r="J1725" s="2">
        <v>200</v>
      </c>
      <c r="K1725" s="2">
        <v>103</v>
      </c>
      <c r="L1725" s="2">
        <v>0.7</v>
      </c>
      <c r="M1725" s="1">
        <v>12.09</v>
      </c>
      <c r="N1725" s="1">
        <v>2.7999999999999998E-4</v>
      </c>
      <c r="O1725" s="1">
        <v>0.60499999999999998</v>
      </c>
      <c r="P1725" s="1">
        <v>4.3999999999999999E-5</v>
      </c>
      <c r="Q1725" s="1">
        <v>0.23133672792688401</v>
      </c>
      <c r="R1725" s="1">
        <v>1.5771080329577601E-2</v>
      </c>
    </row>
    <row r="1726" spans="1:18" x14ac:dyDescent="0.25">
      <c r="A1726" s="2">
        <v>2017</v>
      </c>
      <c r="B1726" s="2">
        <v>2940</v>
      </c>
      <c r="C1726" s="3" t="s">
        <v>16</v>
      </c>
      <c r="D1726" s="4">
        <v>43118</v>
      </c>
      <c r="E1726" s="2">
        <v>7077</v>
      </c>
      <c r="F1726" s="3" t="s">
        <v>2</v>
      </c>
      <c r="G1726" s="3" t="s">
        <v>1</v>
      </c>
      <c r="H1726" s="3" t="s">
        <v>0</v>
      </c>
      <c r="I1726" s="2">
        <v>2017</v>
      </c>
      <c r="J1726" s="2">
        <v>200</v>
      </c>
      <c r="K1726" s="2">
        <v>115</v>
      </c>
      <c r="L1726" s="2">
        <v>0.7</v>
      </c>
      <c r="M1726" s="1">
        <v>0.26</v>
      </c>
      <c r="N1726" s="1">
        <v>3.9999999999999998E-6</v>
      </c>
      <c r="O1726" s="1">
        <v>8.9999999999999993E-3</v>
      </c>
      <c r="P1726" s="1">
        <v>3.9999999999999998E-7</v>
      </c>
      <c r="Q1726" s="1">
        <v>4.6851849359699797E-3</v>
      </c>
      <c r="R1726" s="1">
        <v>1.6682097802064299E-4</v>
      </c>
    </row>
    <row r="1727" spans="1:18" x14ac:dyDescent="0.25">
      <c r="A1727" s="2">
        <v>2017</v>
      </c>
      <c r="B1727" s="2">
        <v>2941</v>
      </c>
      <c r="C1727" s="3" t="s">
        <v>16</v>
      </c>
      <c r="D1727" s="4">
        <v>43118</v>
      </c>
      <c r="E1727" s="2">
        <v>7072</v>
      </c>
      <c r="F1727" s="3" t="s">
        <v>5</v>
      </c>
      <c r="G1727" s="3" t="s">
        <v>1</v>
      </c>
      <c r="H1727" s="3" t="s">
        <v>4</v>
      </c>
      <c r="I1727" s="2">
        <v>1982</v>
      </c>
      <c r="J1727" s="2">
        <v>200</v>
      </c>
      <c r="K1727" s="2">
        <v>97</v>
      </c>
      <c r="L1727" s="2">
        <v>0.7</v>
      </c>
      <c r="M1727" s="1">
        <v>12.09</v>
      </c>
      <c r="N1727" s="1">
        <v>2.7999999999999998E-4</v>
      </c>
      <c r="O1727" s="1">
        <v>0.60499999999999998</v>
      </c>
      <c r="P1727" s="1">
        <v>4.3999999999999999E-5</v>
      </c>
      <c r="Q1727" s="1">
        <v>0.21450771557602299</v>
      </c>
      <c r="R1727" s="1">
        <v>1.43254630456695E-2</v>
      </c>
    </row>
    <row r="1728" spans="1:18" x14ac:dyDescent="0.25">
      <c r="A1728" s="2">
        <v>2017</v>
      </c>
      <c r="B1728" s="2">
        <v>2941</v>
      </c>
      <c r="C1728" s="3" t="s">
        <v>16</v>
      </c>
      <c r="D1728" s="4">
        <v>43118</v>
      </c>
      <c r="E1728" s="2">
        <v>7073</v>
      </c>
      <c r="F1728" s="3" t="s">
        <v>2</v>
      </c>
      <c r="G1728" s="3" t="s">
        <v>1</v>
      </c>
      <c r="H1728" s="3" t="s">
        <v>0</v>
      </c>
      <c r="I1728" s="2">
        <v>2017</v>
      </c>
      <c r="J1728" s="2">
        <v>200</v>
      </c>
      <c r="K1728" s="2">
        <v>115</v>
      </c>
      <c r="L1728" s="2">
        <v>0.7</v>
      </c>
      <c r="M1728" s="1">
        <v>0.26</v>
      </c>
      <c r="N1728" s="1">
        <v>3.9999999999999998E-6</v>
      </c>
      <c r="O1728" s="1">
        <v>8.9999999999999993E-3</v>
      </c>
      <c r="P1728" s="1">
        <v>3.9999999999999998E-7</v>
      </c>
      <c r="Q1728" s="1">
        <v>4.6851849359699797E-3</v>
      </c>
      <c r="R1728" s="1">
        <v>1.6682097802064299E-4</v>
      </c>
    </row>
    <row r="1729" spans="1:18" x14ac:dyDescent="0.25">
      <c r="A1729" s="2">
        <v>2017</v>
      </c>
      <c r="B1729" s="2">
        <v>2942</v>
      </c>
      <c r="C1729" s="3" t="s">
        <v>16</v>
      </c>
      <c r="D1729" s="4">
        <v>43118</v>
      </c>
      <c r="E1729" s="2">
        <v>7070</v>
      </c>
      <c r="F1729" s="3" t="s">
        <v>5</v>
      </c>
      <c r="G1729" s="3" t="s">
        <v>1</v>
      </c>
      <c r="H1729" s="3" t="s">
        <v>4</v>
      </c>
      <c r="I1729" s="2">
        <v>1976</v>
      </c>
      <c r="J1729" s="2">
        <v>200</v>
      </c>
      <c r="K1729" s="2">
        <v>105</v>
      </c>
      <c r="L1729" s="2">
        <v>0.7</v>
      </c>
      <c r="M1729" s="1">
        <v>12.09</v>
      </c>
      <c r="N1729" s="1">
        <v>2.7999999999999998E-4</v>
      </c>
      <c r="O1729" s="1">
        <v>0.60499999999999998</v>
      </c>
      <c r="P1729" s="1">
        <v>4.3999999999999999E-5</v>
      </c>
      <c r="Q1729" s="1">
        <v>0.23764351805881601</v>
      </c>
      <c r="R1729" s="1">
        <v>1.6362500081639898E-2</v>
      </c>
    </row>
    <row r="1730" spans="1:18" x14ac:dyDescent="0.25">
      <c r="A1730" s="2">
        <v>2017</v>
      </c>
      <c r="B1730" s="2">
        <v>2942</v>
      </c>
      <c r="C1730" s="3" t="s">
        <v>16</v>
      </c>
      <c r="D1730" s="4">
        <v>43118</v>
      </c>
      <c r="E1730" s="2">
        <v>7071</v>
      </c>
      <c r="F1730" s="3" t="s">
        <v>2</v>
      </c>
      <c r="G1730" s="3" t="s">
        <v>1</v>
      </c>
      <c r="H1730" s="3" t="s">
        <v>0</v>
      </c>
      <c r="I1730" s="2">
        <v>2017</v>
      </c>
      <c r="J1730" s="2">
        <v>200</v>
      </c>
      <c r="K1730" s="2">
        <v>115</v>
      </c>
      <c r="L1730" s="2">
        <v>0.7</v>
      </c>
      <c r="M1730" s="1">
        <v>0.26</v>
      </c>
      <c r="N1730" s="1">
        <v>3.9999999999999998E-6</v>
      </c>
      <c r="O1730" s="1">
        <v>8.9999999999999993E-3</v>
      </c>
      <c r="P1730" s="1">
        <v>3.9999999999999998E-7</v>
      </c>
      <c r="Q1730" s="1">
        <v>4.6851849359699797E-3</v>
      </c>
      <c r="R1730" s="1">
        <v>1.6682097802064299E-4</v>
      </c>
    </row>
    <row r="1731" spans="1:18" x14ac:dyDescent="0.25">
      <c r="A1731" s="2">
        <v>2017</v>
      </c>
      <c r="B1731" s="2">
        <v>2945</v>
      </c>
      <c r="C1731" s="3" t="s">
        <v>16</v>
      </c>
      <c r="D1731" s="4">
        <v>43118</v>
      </c>
      <c r="E1731" s="2">
        <v>7068</v>
      </c>
      <c r="F1731" s="3" t="s">
        <v>5</v>
      </c>
      <c r="G1731" s="3" t="s">
        <v>1</v>
      </c>
      <c r="H1731" s="3" t="s">
        <v>4</v>
      </c>
      <c r="I1731" s="2">
        <v>1957</v>
      </c>
      <c r="J1731" s="2">
        <v>250</v>
      </c>
      <c r="K1731" s="2">
        <v>45</v>
      </c>
      <c r="L1731" s="2">
        <v>0.7</v>
      </c>
      <c r="M1731" s="1">
        <v>6.51</v>
      </c>
      <c r="N1731" s="1">
        <v>9.7999999999999997E-5</v>
      </c>
      <c r="O1731" s="1">
        <v>0.54700000000000004</v>
      </c>
      <c r="P1731" s="1">
        <v>4.2400000000000001E-5</v>
      </c>
      <c r="Q1731" s="1">
        <v>6.6718750516932504E-2</v>
      </c>
      <c r="R1731" s="1">
        <v>9.1649302244165599E-3</v>
      </c>
    </row>
    <row r="1732" spans="1:18" x14ac:dyDescent="0.25">
      <c r="A1732" s="2">
        <v>2017</v>
      </c>
      <c r="B1732" s="2">
        <v>2945</v>
      </c>
      <c r="C1732" s="3" t="s">
        <v>16</v>
      </c>
      <c r="D1732" s="4">
        <v>43118</v>
      </c>
      <c r="E1732" s="2">
        <v>7069</v>
      </c>
      <c r="F1732" s="3" t="s">
        <v>2</v>
      </c>
      <c r="G1732" s="3" t="s">
        <v>1</v>
      </c>
      <c r="H1732" s="3" t="s">
        <v>0</v>
      </c>
      <c r="I1732" s="2">
        <v>2017</v>
      </c>
      <c r="J1732" s="2">
        <v>250</v>
      </c>
      <c r="K1732" s="2">
        <v>33</v>
      </c>
      <c r="L1732" s="2">
        <v>0.7</v>
      </c>
      <c r="M1732" s="1">
        <v>2.75</v>
      </c>
      <c r="N1732" s="1">
        <v>5.7000000000000003E-5</v>
      </c>
      <c r="O1732" s="1">
        <v>8.9999999999999993E-3</v>
      </c>
      <c r="P1732" s="1">
        <v>9.9999999999999995E-7</v>
      </c>
      <c r="Q1732" s="1">
        <v>1.79593457677747E-2</v>
      </c>
      <c r="R1732" s="1">
        <v>6.5248838995041406E-5</v>
      </c>
    </row>
    <row r="1733" spans="1:18" x14ac:dyDescent="0.25">
      <c r="A1733" s="2">
        <v>2018</v>
      </c>
      <c r="B1733" s="2">
        <v>2946</v>
      </c>
      <c r="C1733" s="3" t="s">
        <v>16</v>
      </c>
      <c r="D1733" s="4">
        <v>43187</v>
      </c>
      <c r="E1733" s="2">
        <v>7056</v>
      </c>
      <c r="F1733" s="3" t="s">
        <v>5</v>
      </c>
      <c r="G1733" s="3" t="s">
        <v>1</v>
      </c>
      <c r="H1733" s="3" t="s">
        <v>4</v>
      </c>
      <c r="I1733" s="2">
        <v>1975</v>
      </c>
      <c r="J1733" s="2">
        <v>900</v>
      </c>
      <c r="K1733" s="2">
        <v>139</v>
      </c>
      <c r="L1733" s="2">
        <v>0.7</v>
      </c>
      <c r="M1733" s="1">
        <v>11.16</v>
      </c>
      <c r="N1733" s="1">
        <v>2.5999999999999998E-4</v>
      </c>
      <c r="O1733" s="1">
        <v>0.39600000000000002</v>
      </c>
      <c r="P1733" s="1">
        <v>2.8799999999999999E-5</v>
      </c>
      <c r="Q1733" s="1">
        <v>1.37841662928328</v>
      </c>
      <c r="R1733" s="1">
        <v>7.1584997646764306E-2</v>
      </c>
    </row>
    <row r="1734" spans="1:18" x14ac:dyDescent="0.25">
      <c r="A1734" s="2">
        <v>2018</v>
      </c>
      <c r="B1734" s="2">
        <v>2946</v>
      </c>
      <c r="C1734" s="3" t="s">
        <v>16</v>
      </c>
      <c r="D1734" s="4">
        <v>43187</v>
      </c>
      <c r="E1734" s="2">
        <v>7057</v>
      </c>
      <c r="F1734" s="3" t="s">
        <v>2</v>
      </c>
      <c r="G1734" s="3" t="s">
        <v>1</v>
      </c>
      <c r="H1734" s="3" t="s">
        <v>0</v>
      </c>
      <c r="I1734" s="2">
        <v>2017</v>
      </c>
      <c r="J1734" s="2">
        <v>900</v>
      </c>
      <c r="K1734" s="2">
        <v>115</v>
      </c>
      <c r="L1734" s="2">
        <v>0.7</v>
      </c>
      <c r="M1734" s="1">
        <v>0.26</v>
      </c>
      <c r="N1734" s="1">
        <v>3.9999999999999998E-6</v>
      </c>
      <c r="O1734" s="1">
        <v>8.9999999999999993E-3</v>
      </c>
      <c r="P1734" s="1">
        <v>3.9999999999999998E-7</v>
      </c>
      <c r="Q1734" s="1">
        <v>2.2201387745557299E-2</v>
      </c>
      <c r="R1734" s="1">
        <v>8.6249995605098401E-4</v>
      </c>
    </row>
    <row r="1735" spans="1:18" x14ac:dyDescent="0.25">
      <c r="A1735" s="2">
        <v>2018</v>
      </c>
      <c r="B1735" s="2">
        <v>2948</v>
      </c>
      <c r="C1735" s="3" t="s">
        <v>7</v>
      </c>
      <c r="D1735" s="4">
        <v>43360</v>
      </c>
      <c r="E1735" s="2">
        <v>7700</v>
      </c>
      <c r="F1735" s="3" t="s">
        <v>5</v>
      </c>
      <c r="G1735" s="3" t="s">
        <v>1</v>
      </c>
      <c r="H1735" s="3" t="s">
        <v>4</v>
      </c>
      <c r="I1735" s="2">
        <v>1990</v>
      </c>
      <c r="J1735" s="2">
        <v>300</v>
      </c>
      <c r="K1735" s="2">
        <v>300</v>
      </c>
      <c r="L1735" s="2">
        <v>0.7</v>
      </c>
      <c r="M1735" s="1">
        <v>7.6</v>
      </c>
      <c r="N1735" s="1">
        <v>1.8000000000000001E-4</v>
      </c>
      <c r="O1735" s="1">
        <v>0.27400000000000002</v>
      </c>
      <c r="P1735" s="1">
        <v>1.9899999999999999E-5</v>
      </c>
      <c r="Q1735" s="1">
        <v>0.65152776193562101</v>
      </c>
      <c r="R1735" s="1">
        <v>3.2709026838836003E-2</v>
      </c>
    </row>
    <row r="1736" spans="1:18" x14ac:dyDescent="0.25">
      <c r="A1736" s="2">
        <v>2018</v>
      </c>
      <c r="B1736" s="2">
        <v>2948</v>
      </c>
      <c r="C1736" s="3" t="s">
        <v>7</v>
      </c>
      <c r="D1736" s="4">
        <v>43360</v>
      </c>
      <c r="E1736" s="2">
        <v>7701</v>
      </c>
      <c r="F1736" s="3" t="s">
        <v>2</v>
      </c>
      <c r="G1736" s="3" t="s">
        <v>1</v>
      </c>
      <c r="H1736" s="3" t="s">
        <v>0</v>
      </c>
      <c r="I1736" s="2">
        <v>2018</v>
      </c>
      <c r="J1736" s="2">
        <v>300</v>
      </c>
      <c r="K1736" s="2">
        <v>106</v>
      </c>
      <c r="L1736" s="2">
        <v>0.7</v>
      </c>
      <c r="M1736" s="1">
        <v>2.3199999999999998</v>
      </c>
      <c r="N1736" s="1">
        <v>3.0000000000000001E-5</v>
      </c>
      <c r="O1736" s="1">
        <v>0.112</v>
      </c>
      <c r="P1736" s="1">
        <v>7.9999999999999996E-6</v>
      </c>
      <c r="Q1736" s="1">
        <v>5.8030089938428502E-2</v>
      </c>
      <c r="R1736" s="1">
        <v>3.0425926248603902E-3</v>
      </c>
    </row>
    <row r="1737" spans="1:18" x14ac:dyDescent="0.25">
      <c r="A1737" s="2">
        <v>2018</v>
      </c>
      <c r="B1737" s="2">
        <v>2949</v>
      </c>
      <c r="C1737" s="3" t="s">
        <v>7</v>
      </c>
      <c r="D1737" s="4">
        <v>43360</v>
      </c>
      <c r="E1737" s="2">
        <v>7702</v>
      </c>
      <c r="F1737" s="3" t="s">
        <v>5</v>
      </c>
      <c r="G1737" s="3" t="s">
        <v>1</v>
      </c>
      <c r="H1737" s="3" t="s">
        <v>4</v>
      </c>
      <c r="I1737" s="2">
        <v>1977</v>
      </c>
      <c r="J1737" s="2">
        <v>800</v>
      </c>
      <c r="K1737" s="2">
        <v>111</v>
      </c>
      <c r="L1737" s="2">
        <v>0.7</v>
      </c>
      <c r="M1737" s="1">
        <v>12.09</v>
      </c>
      <c r="N1737" s="1">
        <v>2.7999999999999998E-4</v>
      </c>
      <c r="O1737" s="1">
        <v>0.60499999999999998</v>
      </c>
      <c r="P1737" s="1">
        <v>4.3999999999999999E-5</v>
      </c>
      <c r="Q1737" s="1">
        <v>1.05861110968717</v>
      </c>
      <c r="R1737" s="1">
        <v>7.7631481748875505E-2</v>
      </c>
    </row>
    <row r="1738" spans="1:18" x14ac:dyDescent="0.25">
      <c r="A1738" s="2">
        <v>2018</v>
      </c>
      <c r="B1738" s="2">
        <v>2949</v>
      </c>
      <c r="C1738" s="3" t="s">
        <v>7</v>
      </c>
      <c r="D1738" s="4">
        <v>43360</v>
      </c>
      <c r="E1738" s="2">
        <v>7703</v>
      </c>
      <c r="F1738" s="3" t="s">
        <v>2</v>
      </c>
      <c r="G1738" s="3" t="s">
        <v>1</v>
      </c>
      <c r="H1738" s="3" t="s">
        <v>0</v>
      </c>
      <c r="I1738" s="2">
        <v>2018</v>
      </c>
      <c r="J1738" s="2">
        <v>800</v>
      </c>
      <c r="K1738" s="2">
        <v>115</v>
      </c>
      <c r="L1738" s="2">
        <v>0.7</v>
      </c>
      <c r="M1738" s="1">
        <v>0.26</v>
      </c>
      <c r="N1738" s="1">
        <v>3.9999999999999998E-6</v>
      </c>
      <c r="O1738" s="1">
        <v>8.9999999999999993E-3</v>
      </c>
      <c r="P1738" s="1">
        <v>3.9999999999999998E-7</v>
      </c>
      <c r="Q1738" s="1">
        <v>1.9592591579074101E-2</v>
      </c>
      <c r="R1738" s="1">
        <v>7.5246909681254601E-4</v>
      </c>
    </row>
    <row r="1739" spans="1:18" x14ac:dyDescent="0.25">
      <c r="A1739" s="2">
        <v>2017</v>
      </c>
      <c r="B1739" s="2">
        <v>2950</v>
      </c>
      <c r="C1739" s="3" t="s">
        <v>7</v>
      </c>
      <c r="D1739" s="4">
        <v>43350</v>
      </c>
      <c r="E1739" s="2">
        <v>7705</v>
      </c>
      <c r="F1739" s="3" t="s">
        <v>5</v>
      </c>
      <c r="G1739" s="3" t="s">
        <v>1</v>
      </c>
      <c r="H1739" s="3" t="s">
        <v>6</v>
      </c>
      <c r="I1739" s="2">
        <v>2006</v>
      </c>
      <c r="J1739" s="2">
        <v>2000</v>
      </c>
      <c r="K1739" s="2">
        <v>120</v>
      </c>
      <c r="L1739" s="2">
        <v>0.7</v>
      </c>
      <c r="M1739" s="1">
        <v>4.1500000000000004</v>
      </c>
      <c r="N1739" s="1">
        <v>6.0000000000000002E-5</v>
      </c>
      <c r="O1739" s="1">
        <v>0.128</v>
      </c>
      <c r="P1739" s="1">
        <v>9.3999999999999998E-6</v>
      </c>
      <c r="Q1739" s="1">
        <v>0.90185185078575802</v>
      </c>
      <c r="R1739" s="1">
        <v>4.4592592350509101E-2</v>
      </c>
    </row>
    <row r="1740" spans="1:18" x14ac:dyDescent="0.25">
      <c r="A1740" s="2">
        <v>2017</v>
      </c>
      <c r="B1740" s="2">
        <v>2950</v>
      </c>
      <c r="C1740" s="3" t="s">
        <v>7</v>
      </c>
      <c r="D1740" s="4">
        <v>43350</v>
      </c>
      <c r="E1740" s="2">
        <v>7706</v>
      </c>
      <c r="F1740" s="3" t="s">
        <v>2</v>
      </c>
      <c r="G1740" s="3" t="s">
        <v>1</v>
      </c>
      <c r="H1740" s="3" t="s">
        <v>0</v>
      </c>
      <c r="I1740" s="2">
        <v>2017</v>
      </c>
      <c r="J1740" s="2">
        <v>2000</v>
      </c>
      <c r="K1740" s="2">
        <v>106</v>
      </c>
      <c r="L1740" s="2">
        <v>0.7</v>
      </c>
      <c r="M1740" s="1">
        <v>2.3199999999999998</v>
      </c>
      <c r="N1740" s="1">
        <v>3.0000000000000001E-5</v>
      </c>
      <c r="O1740" s="1">
        <v>0.112</v>
      </c>
      <c r="P1740" s="1">
        <v>7.9999999999999996E-6</v>
      </c>
      <c r="Q1740" s="1">
        <v>0.428580227455027</v>
      </c>
      <c r="R1740" s="1">
        <v>3.1407407405010697E-2</v>
      </c>
    </row>
    <row r="1741" spans="1:18" x14ac:dyDescent="0.25">
      <c r="A1741" s="2">
        <v>2017</v>
      </c>
      <c r="B1741" s="2">
        <v>2951</v>
      </c>
      <c r="C1741" s="3" t="s">
        <v>7</v>
      </c>
      <c r="D1741" s="4">
        <v>43332</v>
      </c>
      <c r="E1741" s="2">
        <v>7707</v>
      </c>
      <c r="F1741" s="3" t="s">
        <v>5</v>
      </c>
      <c r="G1741" s="3" t="s">
        <v>1</v>
      </c>
      <c r="H1741" s="3" t="s">
        <v>6</v>
      </c>
      <c r="I1741" s="2">
        <v>2006</v>
      </c>
      <c r="J1741" s="2">
        <v>1800</v>
      </c>
      <c r="K1741" s="2">
        <v>105</v>
      </c>
      <c r="L1741" s="2">
        <v>0.7</v>
      </c>
      <c r="M1741" s="1">
        <v>4.1500000000000004</v>
      </c>
      <c r="N1741" s="1">
        <v>6.0000000000000002E-5</v>
      </c>
      <c r="O1741" s="1">
        <v>0.128</v>
      </c>
      <c r="P1741" s="1">
        <v>9.3999999999999998E-6</v>
      </c>
      <c r="Q1741" s="1">
        <v>0.71020833249378501</v>
      </c>
      <c r="R1741" s="1">
        <v>3.5116666476025897E-2</v>
      </c>
    </row>
    <row r="1742" spans="1:18" x14ac:dyDescent="0.25">
      <c r="A1742" s="2">
        <v>2017</v>
      </c>
      <c r="B1742" s="2">
        <v>2951</v>
      </c>
      <c r="C1742" s="3" t="s">
        <v>7</v>
      </c>
      <c r="D1742" s="4">
        <v>43332</v>
      </c>
      <c r="E1742" s="2">
        <v>7708</v>
      </c>
      <c r="F1742" s="3" t="s">
        <v>2</v>
      </c>
      <c r="G1742" s="3" t="s">
        <v>1</v>
      </c>
      <c r="H1742" s="3" t="s">
        <v>0</v>
      </c>
      <c r="I1742" s="2">
        <v>2017</v>
      </c>
      <c r="J1742" s="2">
        <v>1800</v>
      </c>
      <c r="K1742" s="2">
        <v>106</v>
      </c>
      <c r="L1742" s="2">
        <v>0.7</v>
      </c>
      <c r="M1742" s="1">
        <v>2.3199999999999998</v>
      </c>
      <c r="N1742" s="1">
        <v>3.0000000000000001E-5</v>
      </c>
      <c r="O1742" s="1">
        <v>0.112</v>
      </c>
      <c r="P1742" s="1">
        <v>7.9999999999999996E-6</v>
      </c>
      <c r="Q1742" s="1">
        <v>0.38130553822964802</v>
      </c>
      <c r="R1742" s="1">
        <v>2.7088888909762899E-2</v>
      </c>
    </row>
    <row r="1743" spans="1:18" x14ac:dyDescent="0.25">
      <c r="A1743" s="2">
        <v>2017</v>
      </c>
      <c r="B1743" s="2">
        <v>2952</v>
      </c>
      <c r="C1743" s="3" t="s">
        <v>7</v>
      </c>
      <c r="D1743" s="4">
        <v>43332</v>
      </c>
      <c r="E1743" s="2">
        <v>7709</v>
      </c>
      <c r="F1743" s="3" t="s">
        <v>5</v>
      </c>
      <c r="G1743" s="3" t="s">
        <v>1</v>
      </c>
      <c r="H1743" s="3" t="s">
        <v>4</v>
      </c>
      <c r="I1743" s="2">
        <v>1992</v>
      </c>
      <c r="J1743" s="2">
        <v>1800</v>
      </c>
      <c r="K1743" s="2">
        <v>200</v>
      </c>
      <c r="L1743" s="2">
        <v>0.7</v>
      </c>
      <c r="M1743" s="1">
        <v>7.6</v>
      </c>
      <c r="N1743" s="1">
        <v>1.8000000000000001E-4</v>
      </c>
      <c r="O1743" s="1">
        <v>0.27400000000000002</v>
      </c>
      <c r="P1743" s="1">
        <v>1.9899999999999999E-5</v>
      </c>
      <c r="Q1743" s="1">
        <v>2.71111104754613</v>
      </c>
      <c r="R1743" s="1">
        <v>0.14244444081316199</v>
      </c>
    </row>
    <row r="1744" spans="1:18" x14ac:dyDescent="0.25">
      <c r="A1744" s="2">
        <v>2017</v>
      </c>
      <c r="B1744" s="2">
        <v>2952</v>
      </c>
      <c r="C1744" s="3" t="s">
        <v>7</v>
      </c>
      <c r="D1744" s="4">
        <v>43332</v>
      </c>
      <c r="E1744" s="2">
        <v>7710</v>
      </c>
      <c r="F1744" s="3" t="s">
        <v>2</v>
      </c>
      <c r="G1744" s="3" t="s">
        <v>1</v>
      </c>
      <c r="H1744" s="3" t="s">
        <v>0</v>
      </c>
      <c r="I1744" s="2">
        <v>2017</v>
      </c>
      <c r="J1744" s="2">
        <v>1800</v>
      </c>
      <c r="K1744" s="2">
        <v>106</v>
      </c>
      <c r="L1744" s="2">
        <v>0.7</v>
      </c>
      <c r="M1744" s="1">
        <v>2.3199999999999998</v>
      </c>
      <c r="N1744" s="1">
        <v>3.0000000000000001E-5</v>
      </c>
      <c r="O1744" s="1">
        <v>0.112</v>
      </c>
      <c r="P1744" s="1">
        <v>7.9999999999999996E-6</v>
      </c>
      <c r="Q1744" s="1">
        <v>0.38130553822964802</v>
      </c>
      <c r="R1744" s="1">
        <v>2.7088888909762899E-2</v>
      </c>
    </row>
    <row r="1745" spans="1:18" x14ac:dyDescent="0.25">
      <c r="A1745" s="2">
        <v>2018</v>
      </c>
      <c r="B1745" s="2">
        <v>2953</v>
      </c>
      <c r="C1745" s="3" t="s">
        <v>7</v>
      </c>
      <c r="D1745" s="4">
        <v>43368</v>
      </c>
      <c r="E1745" s="2">
        <v>7711</v>
      </c>
      <c r="F1745" s="3" t="s">
        <v>5</v>
      </c>
      <c r="G1745" s="3" t="s">
        <v>1</v>
      </c>
      <c r="H1745" s="3" t="s">
        <v>4</v>
      </c>
      <c r="I1745" s="2">
        <v>1996</v>
      </c>
      <c r="J1745" s="2">
        <v>1000</v>
      </c>
      <c r="K1745" s="2">
        <v>103</v>
      </c>
      <c r="L1745" s="2">
        <v>0.7</v>
      </c>
      <c r="M1745" s="1">
        <v>8.17</v>
      </c>
      <c r="N1745" s="1">
        <v>1.9000000000000001E-4</v>
      </c>
      <c r="O1745" s="1">
        <v>0.47899999999999998</v>
      </c>
      <c r="P1745" s="1">
        <v>3.6100000000000003E-5</v>
      </c>
      <c r="Q1745" s="1">
        <v>0.83051697305957795</v>
      </c>
      <c r="R1745" s="1">
        <v>7.2497373950165006E-2</v>
      </c>
    </row>
    <row r="1746" spans="1:18" x14ac:dyDescent="0.25">
      <c r="A1746" s="2">
        <v>2018</v>
      </c>
      <c r="B1746" s="2">
        <v>2953</v>
      </c>
      <c r="C1746" s="3" t="s">
        <v>7</v>
      </c>
      <c r="D1746" s="4">
        <v>43368</v>
      </c>
      <c r="E1746" s="2">
        <v>7712</v>
      </c>
      <c r="F1746" s="3" t="s">
        <v>2</v>
      </c>
      <c r="G1746" s="3" t="s">
        <v>1</v>
      </c>
      <c r="H1746" s="3" t="s">
        <v>0</v>
      </c>
      <c r="I1746" s="2">
        <v>2017</v>
      </c>
      <c r="J1746" s="2">
        <v>1000</v>
      </c>
      <c r="K1746" s="2">
        <v>100</v>
      </c>
      <c r="L1746" s="2">
        <v>0.7</v>
      </c>
      <c r="M1746" s="1">
        <v>0.26</v>
      </c>
      <c r="N1746" s="1">
        <v>3.9999999999999998E-6</v>
      </c>
      <c r="O1746" s="1">
        <v>8.9999999999999993E-3</v>
      </c>
      <c r="P1746" s="1">
        <v>3.9999999999999998E-7</v>
      </c>
      <c r="Q1746" s="1">
        <v>2.1604937163919001E-2</v>
      </c>
      <c r="R1746" s="1">
        <v>8.4876538955348205E-4</v>
      </c>
    </row>
    <row r="1747" spans="1:18" x14ac:dyDescent="0.25">
      <c r="A1747" s="2">
        <v>2017</v>
      </c>
      <c r="B1747" s="2">
        <v>2954</v>
      </c>
      <c r="C1747" s="3" t="s">
        <v>10</v>
      </c>
      <c r="D1747" s="4">
        <v>43332</v>
      </c>
      <c r="E1747" s="2">
        <v>7747</v>
      </c>
      <c r="F1747" s="3" t="s">
        <v>5</v>
      </c>
      <c r="G1747" s="3" t="s">
        <v>24</v>
      </c>
      <c r="H1747" s="3" t="s">
        <v>4</v>
      </c>
      <c r="I1747" s="2">
        <v>1982</v>
      </c>
      <c r="J1747" s="2">
        <v>500</v>
      </c>
      <c r="K1747" s="2">
        <v>150</v>
      </c>
      <c r="L1747" s="2">
        <v>0.51</v>
      </c>
      <c r="M1747" s="1">
        <v>10.23</v>
      </c>
      <c r="N1747" s="1">
        <v>2.4000000000000001E-4</v>
      </c>
      <c r="O1747" s="1">
        <v>0.39600000000000002</v>
      </c>
      <c r="P1747" s="1">
        <v>2.8799999999999999E-5</v>
      </c>
      <c r="Q1747" s="1">
        <v>0.55275294348617898</v>
      </c>
      <c r="R1747" s="1">
        <v>3.1267856062774498E-2</v>
      </c>
    </row>
    <row r="1748" spans="1:18" x14ac:dyDescent="0.25">
      <c r="A1748" s="2">
        <v>2017</v>
      </c>
      <c r="B1748" s="2">
        <v>2954</v>
      </c>
      <c r="C1748" s="3" t="s">
        <v>10</v>
      </c>
      <c r="D1748" s="4">
        <v>43332</v>
      </c>
      <c r="E1748" s="2">
        <v>7716</v>
      </c>
      <c r="F1748" s="3" t="s">
        <v>2</v>
      </c>
      <c r="G1748" s="3" t="s">
        <v>24</v>
      </c>
      <c r="H1748" s="3" t="s">
        <v>23</v>
      </c>
      <c r="I1748" s="2">
        <v>2018</v>
      </c>
      <c r="J1748" s="2">
        <v>500</v>
      </c>
      <c r="K1748" s="2">
        <v>147</v>
      </c>
      <c r="L1748" s="2">
        <v>0.51</v>
      </c>
      <c r="M1748" s="1">
        <v>2.3199999999999998</v>
      </c>
      <c r="N1748" s="1">
        <v>3.0000000000000001E-5</v>
      </c>
      <c r="O1748" s="1">
        <v>0.112</v>
      </c>
      <c r="P1748" s="1">
        <v>7.9999999999999996E-6</v>
      </c>
      <c r="Q1748" s="1">
        <v>9.8960064757284305E-2</v>
      </c>
      <c r="R1748" s="1">
        <v>5.45416670543425E-3</v>
      </c>
    </row>
    <row r="1749" spans="1:18" x14ac:dyDescent="0.25">
      <c r="A1749" s="2">
        <v>2018</v>
      </c>
      <c r="B1749" s="2">
        <v>2955</v>
      </c>
      <c r="C1749" s="3" t="s">
        <v>7</v>
      </c>
      <c r="D1749" s="4">
        <v>43353</v>
      </c>
      <c r="E1749" s="2">
        <v>7717</v>
      </c>
      <c r="F1749" s="3" t="s">
        <v>5</v>
      </c>
      <c r="G1749" s="3" t="s">
        <v>1</v>
      </c>
      <c r="H1749" s="3" t="s">
        <v>4</v>
      </c>
      <c r="I1749" s="2">
        <v>1964</v>
      </c>
      <c r="J1749" s="2">
        <v>200</v>
      </c>
      <c r="K1749" s="2">
        <v>55</v>
      </c>
      <c r="L1749" s="2">
        <v>0.7</v>
      </c>
      <c r="M1749" s="1">
        <v>12.09</v>
      </c>
      <c r="N1749" s="1">
        <v>2.7999999999999998E-4</v>
      </c>
      <c r="O1749" s="1">
        <v>0.60499999999999998</v>
      </c>
      <c r="P1749" s="1">
        <v>4.3999999999999999E-5</v>
      </c>
      <c r="Q1749" s="1">
        <v>0.130658950436295</v>
      </c>
      <c r="R1749" s="1">
        <v>9.5418210214660692E-3</v>
      </c>
    </row>
    <row r="1750" spans="1:18" x14ac:dyDescent="0.25">
      <c r="A1750" s="2">
        <v>2018</v>
      </c>
      <c r="B1750" s="2">
        <v>2955</v>
      </c>
      <c r="C1750" s="3" t="s">
        <v>7</v>
      </c>
      <c r="D1750" s="4">
        <v>43353</v>
      </c>
      <c r="E1750" s="2">
        <v>7718</v>
      </c>
      <c r="F1750" s="3" t="s">
        <v>2</v>
      </c>
      <c r="G1750" s="3" t="s">
        <v>1</v>
      </c>
      <c r="H1750" s="3" t="s">
        <v>0</v>
      </c>
      <c r="I1750" s="2">
        <v>2017</v>
      </c>
      <c r="J1750" s="2">
        <v>200</v>
      </c>
      <c r="K1750" s="2">
        <v>65</v>
      </c>
      <c r="L1750" s="2">
        <v>0.7</v>
      </c>
      <c r="M1750" s="1">
        <v>2.74</v>
      </c>
      <c r="N1750" s="1">
        <v>3.6000000000000001E-5</v>
      </c>
      <c r="O1750" s="1">
        <v>8.9999999999999993E-3</v>
      </c>
      <c r="P1750" s="1">
        <v>8.9999999999999996E-7</v>
      </c>
      <c r="Q1750" s="1">
        <v>2.7845678646571202E-2</v>
      </c>
      <c r="R1750" s="1">
        <v>9.9305549727264102E-5</v>
      </c>
    </row>
    <row r="1751" spans="1:18" x14ac:dyDescent="0.25">
      <c r="A1751" s="2">
        <v>2018</v>
      </c>
      <c r="B1751" s="2">
        <v>2956</v>
      </c>
      <c r="C1751" s="3" t="s">
        <v>7</v>
      </c>
      <c r="D1751" s="4">
        <v>43349</v>
      </c>
      <c r="E1751" s="2">
        <v>7719</v>
      </c>
      <c r="F1751" s="3" t="s">
        <v>5</v>
      </c>
      <c r="G1751" s="3" t="s">
        <v>1</v>
      </c>
      <c r="H1751" s="3" t="s">
        <v>4</v>
      </c>
      <c r="I1751" s="2">
        <v>1981</v>
      </c>
      <c r="J1751" s="2">
        <v>500</v>
      </c>
      <c r="K1751" s="2">
        <v>105</v>
      </c>
      <c r="L1751" s="2">
        <v>0.7</v>
      </c>
      <c r="M1751" s="1">
        <v>12.09</v>
      </c>
      <c r="N1751" s="1">
        <v>2.7999999999999998E-4</v>
      </c>
      <c r="O1751" s="1">
        <v>0.60499999999999998</v>
      </c>
      <c r="P1751" s="1">
        <v>4.3999999999999999E-5</v>
      </c>
      <c r="Q1751" s="1">
        <v>0.62586805471369999</v>
      </c>
      <c r="R1751" s="1">
        <v>4.5896990898828399E-2</v>
      </c>
    </row>
    <row r="1752" spans="1:18" x14ac:dyDescent="0.25">
      <c r="A1752" s="2">
        <v>2018</v>
      </c>
      <c r="B1752" s="2">
        <v>2956</v>
      </c>
      <c r="C1752" s="3" t="s">
        <v>7</v>
      </c>
      <c r="D1752" s="4">
        <v>43349</v>
      </c>
      <c r="E1752" s="2">
        <v>7720</v>
      </c>
      <c r="F1752" s="3" t="s">
        <v>2</v>
      </c>
      <c r="G1752" s="3" t="s">
        <v>1</v>
      </c>
      <c r="H1752" s="3" t="s">
        <v>0</v>
      </c>
      <c r="I1752" s="2">
        <v>2016</v>
      </c>
      <c r="J1752" s="2">
        <v>500</v>
      </c>
      <c r="K1752" s="2">
        <v>100</v>
      </c>
      <c r="L1752" s="2">
        <v>0.7</v>
      </c>
      <c r="M1752" s="1">
        <v>0.26</v>
      </c>
      <c r="N1752" s="1">
        <v>3.9999999999999998E-6</v>
      </c>
      <c r="O1752" s="1">
        <v>8.9999999999999993E-3</v>
      </c>
      <c r="P1752" s="1">
        <v>3.9999999999999998E-7</v>
      </c>
      <c r="Q1752" s="1">
        <v>1.0416666120367899E-2</v>
      </c>
      <c r="R1752" s="1">
        <v>3.8580244806932598E-4</v>
      </c>
    </row>
    <row r="1753" spans="1:18" x14ac:dyDescent="0.25">
      <c r="A1753" s="2">
        <v>2018</v>
      </c>
      <c r="B1753" s="2">
        <v>2957</v>
      </c>
      <c r="C1753" s="3" t="s">
        <v>7</v>
      </c>
      <c r="D1753" s="4">
        <v>43343</v>
      </c>
      <c r="E1753" s="2">
        <v>7722</v>
      </c>
      <c r="F1753" s="3" t="s">
        <v>5</v>
      </c>
      <c r="G1753" s="3" t="s">
        <v>1</v>
      </c>
      <c r="H1753" s="3" t="s">
        <v>4</v>
      </c>
      <c r="I1753" s="2">
        <v>1972</v>
      </c>
      <c r="J1753" s="2">
        <v>300</v>
      </c>
      <c r="K1753" s="2">
        <v>72</v>
      </c>
      <c r="L1753" s="2">
        <v>0.7</v>
      </c>
      <c r="M1753" s="1">
        <v>12.09</v>
      </c>
      <c r="N1753" s="1">
        <v>2.7999999999999998E-4</v>
      </c>
      <c r="O1753" s="1">
        <v>0.60499999999999998</v>
      </c>
      <c r="P1753" s="1">
        <v>4.3999999999999999E-5</v>
      </c>
      <c r="Q1753" s="1">
        <v>0.25749999965363701</v>
      </c>
      <c r="R1753" s="1">
        <v>1.8883333398375099E-2</v>
      </c>
    </row>
    <row r="1754" spans="1:18" x14ac:dyDescent="0.25">
      <c r="A1754" s="2">
        <v>2018</v>
      </c>
      <c r="B1754" s="2">
        <v>2957</v>
      </c>
      <c r="C1754" s="3" t="s">
        <v>7</v>
      </c>
      <c r="D1754" s="4">
        <v>43343</v>
      </c>
      <c r="E1754" s="2">
        <v>7723</v>
      </c>
      <c r="F1754" s="3" t="s">
        <v>2</v>
      </c>
      <c r="G1754" s="3" t="s">
        <v>1</v>
      </c>
      <c r="H1754" s="3" t="s">
        <v>0</v>
      </c>
      <c r="I1754" s="2">
        <v>2016</v>
      </c>
      <c r="J1754" s="2">
        <v>300</v>
      </c>
      <c r="K1754" s="2">
        <v>80</v>
      </c>
      <c r="L1754" s="2">
        <v>0.7</v>
      </c>
      <c r="M1754" s="1">
        <v>0.26</v>
      </c>
      <c r="N1754" s="1">
        <v>3.4999999999999999E-6</v>
      </c>
      <c r="O1754" s="1">
        <v>8.9999999999999993E-3</v>
      </c>
      <c r="P1754" s="1">
        <v>8.9999999999999996E-7</v>
      </c>
      <c r="Q1754" s="1">
        <v>4.9120367781127104E-3</v>
      </c>
      <c r="R1754" s="1">
        <v>1.9166665553325699E-4</v>
      </c>
    </row>
    <row r="1755" spans="1:18" x14ac:dyDescent="0.25">
      <c r="A1755" s="2">
        <v>2016</v>
      </c>
      <c r="B1755" s="2">
        <v>2958</v>
      </c>
      <c r="C1755" s="3" t="s">
        <v>7</v>
      </c>
      <c r="D1755" s="4">
        <v>43348</v>
      </c>
      <c r="E1755" s="2">
        <v>7724</v>
      </c>
      <c r="F1755" s="3" t="s">
        <v>5</v>
      </c>
      <c r="G1755" s="3" t="s">
        <v>1</v>
      </c>
      <c r="H1755" s="3" t="s">
        <v>4</v>
      </c>
      <c r="I1755" s="2">
        <v>1961</v>
      </c>
      <c r="J1755" s="2">
        <v>300</v>
      </c>
      <c r="K1755" s="2">
        <v>77</v>
      </c>
      <c r="L1755" s="2">
        <v>0.7</v>
      </c>
      <c r="M1755" s="1">
        <v>12.09</v>
      </c>
      <c r="N1755" s="1">
        <v>2.7999999999999998E-4</v>
      </c>
      <c r="O1755" s="1">
        <v>0.60499999999999998</v>
      </c>
      <c r="P1755" s="1">
        <v>4.3999999999999999E-5</v>
      </c>
      <c r="Q1755" s="1">
        <v>0.275381944074028</v>
      </c>
      <c r="R1755" s="1">
        <v>2.0194675995484499E-2</v>
      </c>
    </row>
    <row r="1756" spans="1:18" x14ac:dyDescent="0.25">
      <c r="A1756" s="2">
        <v>2016</v>
      </c>
      <c r="B1756" s="2">
        <v>2958</v>
      </c>
      <c r="C1756" s="3" t="s">
        <v>7</v>
      </c>
      <c r="D1756" s="4">
        <v>43348</v>
      </c>
      <c r="E1756" s="2">
        <v>7725</v>
      </c>
      <c r="F1756" s="3" t="s">
        <v>2</v>
      </c>
      <c r="G1756" s="3" t="s">
        <v>1</v>
      </c>
      <c r="H1756" s="3" t="s">
        <v>0</v>
      </c>
      <c r="I1756" s="2">
        <v>2018</v>
      </c>
      <c r="J1756" s="2">
        <v>300</v>
      </c>
      <c r="K1756" s="2">
        <v>80</v>
      </c>
      <c r="L1756" s="2">
        <v>0.7</v>
      </c>
      <c r="M1756" s="1">
        <v>0.26</v>
      </c>
      <c r="N1756" s="1">
        <v>3.4999999999999999E-6</v>
      </c>
      <c r="O1756" s="1">
        <v>8.9999999999999993E-3</v>
      </c>
      <c r="P1756" s="1">
        <v>8.9999999999999996E-7</v>
      </c>
      <c r="Q1756" s="1">
        <v>4.9120367781127104E-3</v>
      </c>
      <c r="R1756" s="1">
        <v>1.9166665553325699E-4</v>
      </c>
    </row>
    <row r="1757" spans="1:18" x14ac:dyDescent="0.25">
      <c r="A1757" s="2">
        <v>2017</v>
      </c>
      <c r="B1757" s="2">
        <v>2959</v>
      </c>
      <c r="C1757" s="3" t="s">
        <v>7</v>
      </c>
      <c r="D1757" s="4">
        <v>43108</v>
      </c>
      <c r="E1757" s="2">
        <v>7726</v>
      </c>
      <c r="F1757" s="3" t="s">
        <v>5</v>
      </c>
      <c r="G1757" s="3" t="s">
        <v>15</v>
      </c>
      <c r="H1757" s="3" t="s">
        <v>4</v>
      </c>
      <c r="I1757" s="2">
        <v>1979</v>
      </c>
      <c r="J1757" s="2">
        <v>450</v>
      </c>
      <c r="K1757" s="2">
        <v>125</v>
      </c>
      <c r="L1757" s="2">
        <v>0.51</v>
      </c>
      <c r="M1757" s="1">
        <v>11.16</v>
      </c>
      <c r="N1757" s="1">
        <v>2.5999999999999998E-4</v>
      </c>
      <c r="O1757" s="1">
        <v>0.39600000000000002</v>
      </c>
      <c r="P1757" s="1">
        <v>2.8799999999999999E-5</v>
      </c>
      <c r="Q1757" s="1">
        <v>0.451562486999458</v>
      </c>
      <c r="R1757" s="1">
        <v>2.3450892047080899E-2</v>
      </c>
    </row>
    <row r="1758" spans="1:18" x14ac:dyDescent="0.25">
      <c r="A1758" s="2">
        <v>2017</v>
      </c>
      <c r="B1758" s="2">
        <v>2959</v>
      </c>
      <c r="C1758" s="3" t="s">
        <v>7</v>
      </c>
      <c r="D1758" s="4">
        <v>43108</v>
      </c>
      <c r="E1758" s="2">
        <v>7727</v>
      </c>
      <c r="F1758" s="3" t="s">
        <v>2</v>
      </c>
      <c r="G1758" s="3" t="s">
        <v>15</v>
      </c>
      <c r="H1758" s="3" t="s">
        <v>13</v>
      </c>
      <c r="I1758" s="2">
        <v>2011</v>
      </c>
      <c r="J1758" s="2">
        <v>450</v>
      </c>
      <c r="K1758" s="2">
        <v>110</v>
      </c>
      <c r="L1758" s="2">
        <v>0.51</v>
      </c>
      <c r="M1758" s="1">
        <v>2.3199999999999998</v>
      </c>
      <c r="N1758" s="1">
        <v>3.0000000000000001E-5</v>
      </c>
      <c r="O1758" s="1">
        <v>0.112</v>
      </c>
      <c r="P1758" s="1">
        <v>7.9999999999999996E-6</v>
      </c>
      <c r="Q1758" s="1">
        <v>6.6437868876325606E-2</v>
      </c>
      <c r="R1758" s="1">
        <v>3.61755955109953E-3</v>
      </c>
    </row>
    <row r="1759" spans="1:18" x14ac:dyDescent="0.25">
      <c r="A1759" s="2">
        <v>2017</v>
      </c>
      <c r="B1759" s="2">
        <v>2960</v>
      </c>
      <c r="C1759" s="3" t="s">
        <v>10</v>
      </c>
      <c r="D1759" s="4">
        <v>43353</v>
      </c>
      <c r="E1759" s="2">
        <v>7728</v>
      </c>
      <c r="F1759" s="3" t="s">
        <v>5</v>
      </c>
      <c r="G1759" s="3" t="s">
        <v>1</v>
      </c>
      <c r="H1759" s="3" t="s">
        <v>4</v>
      </c>
      <c r="I1759" s="2">
        <v>1985</v>
      </c>
      <c r="J1759" s="2">
        <v>900</v>
      </c>
      <c r="K1759" s="2">
        <v>93</v>
      </c>
      <c r="L1759" s="2">
        <v>0.7</v>
      </c>
      <c r="M1759" s="1">
        <v>12.09</v>
      </c>
      <c r="N1759" s="1">
        <v>2.7999999999999998E-4</v>
      </c>
      <c r="O1759" s="1">
        <v>0.60499999999999998</v>
      </c>
      <c r="P1759" s="1">
        <v>4.3999999999999999E-5</v>
      </c>
      <c r="Q1759" s="1">
        <v>0.99781249865784205</v>
      </c>
      <c r="R1759" s="1">
        <v>7.3172916918703604E-2</v>
      </c>
    </row>
    <row r="1760" spans="1:18" x14ac:dyDescent="0.25">
      <c r="A1760" s="2">
        <v>2017</v>
      </c>
      <c r="B1760" s="2">
        <v>2960</v>
      </c>
      <c r="C1760" s="3" t="s">
        <v>10</v>
      </c>
      <c r="D1760" s="4">
        <v>43353</v>
      </c>
      <c r="E1760" s="2">
        <v>7748</v>
      </c>
      <c r="F1760" s="3" t="s">
        <v>2</v>
      </c>
      <c r="G1760" s="3" t="s">
        <v>1</v>
      </c>
      <c r="H1760" s="3" t="s">
        <v>0</v>
      </c>
      <c r="I1760" s="2">
        <v>2017</v>
      </c>
      <c r="J1760" s="2">
        <v>900</v>
      </c>
      <c r="K1760" s="2">
        <v>106</v>
      </c>
      <c r="L1760" s="2">
        <v>0.7</v>
      </c>
      <c r="M1760" s="1">
        <v>2.3199999999999998</v>
      </c>
      <c r="N1760" s="1">
        <v>3.0000000000000001E-5</v>
      </c>
      <c r="O1760" s="1">
        <v>0.112</v>
      </c>
      <c r="P1760" s="1">
        <v>7.9999999999999996E-6</v>
      </c>
      <c r="Q1760" s="1">
        <v>0.180715269535101</v>
      </c>
      <c r="R1760" s="1">
        <v>1.08944445067013E-2</v>
      </c>
    </row>
    <row r="1761" spans="1:18" x14ac:dyDescent="0.25">
      <c r="A1761" s="2">
        <v>2017</v>
      </c>
      <c r="B1761" s="2">
        <v>2961</v>
      </c>
      <c r="C1761" s="3" t="s">
        <v>10</v>
      </c>
      <c r="D1761" s="4">
        <v>43362</v>
      </c>
      <c r="E1761" s="2">
        <v>7730</v>
      </c>
      <c r="F1761" s="3" t="s">
        <v>5</v>
      </c>
      <c r="G1761" s="3" t="s">
        <v>1</v>
      </c>
      <c r="H1761" s="3" t="s">
        <v>4</v>
      </c>
      <c r="I1761" s="2">
        <v>1978</v>
      </c>
      <c r="J1761" s="2">
        <v>250</v>
      </c>
      <c r="K1761" s="2">
        <v>72</v>
      </c>
      <c r="L1761" s="2">
        <v>0.7</v>
      </c>
      <c r="M1761" s="1">
        <v>12.09</v>
      </c>
      <c r="N1761" s="1">
        <v>2.7999999999999998E-4</v>
      </c>
      <c r="O1761" s="1">
        <v>0.60499999999999998</v>
      </c>
      <c r="P1761" s="1">
        <v>4.3999999999999999E-5</v>
      </c>
      <c r="Q1761" s="1">
        <v>0.21069444411816701</v>
      </c>
      <c r="R1761" s="1">
        <v>1.51250000598356E-2</v>
      </c>
    </row>
    <row r="1762" spans="1:18" x14ac:dyDescent="0.25">
      <c r="A1762" s="2">
        <v>2017</v>
      </c>
      <c r="B1762" s="2">
        <v>2961</v>
      </c>
      <c r="C1762" s="3" t="s">
        <v>10</v>
      </c>
      <c r="D1762" s="4">
        <v>43362</v>
      </c>
      <c r="E1762" s="2">
        <v>7731</v>
      </c>
      <c r="F1762" s="3" t="s">
        <v>2</v>
      </c>
      <c r="G1762" s="3" t="s">
        <v>1</v>
      </c>
      <c r="H1762" s="3" t="s">
        <v>0</v>
      </c>
      <c r="I1762" s="2">
        <v>2018</v>
      </c>
      <c r="J1762" s="2">
        <v>250</v>
      </c>
      <c r="K1762" s="2">
        <v>98</v>
      </c>
      <c r="L1762" s="2">
        <v>0.7</v>
      </c>
      <c r="M1762" s="1">
        <v>0.26</v>
      </c>
      <c r="N1762" s="1">
        <v>3.4999999999999999E-6</v>
      </c>
      <c r="O1762" s="1">
        <v>8.9999999999999993E-3</v>
      </c>
      <c r="P1762" s="1">
        <v>8.9999999999999996E-7</v>
      </c>
      <c r="Q1762" s="1">
        <v>4.9978295968473403E-3</v>
      </c>
      <c r="R1762" s="1">
        <v>1.91406238825278E-4</v>
      </c>
    </row>
    <row r="1763" spans="1:18" x14ac:dyDescent="0.25">
      <c r="A1763" s="2">
        <v>2018</v>
      </c>
      <c r="B1763" s="2">
        <v>2962</v>
      </c>
      <c r="C1763" s="3" t="s">
        <v>9</v>
      </c>
      <c r="D1763" s="4">
        <v>43325</v>
      </c>
      <c r="E1763" s="2">
        <v>7698</v>
      </c>
      <c r="F1763" s="3" t="s">
        <v>5</v>
      </c>
      <c r="G1763" s="3" t="s">
        <v>22</v>
      </c>
      <c r="H1763" s="3" t="s">
        <v>4</v>
      </c>
      <c r="I1763" s="2">
        <v>1997</v>
      </c>
      <c r="J1763" s="2">
        <v>500</v>
      </c>
      <c r="K1763" s="2">
        <v>60</v>
      </c>
      <c r="L1763" s="2">
        <v>0.37</v>
      </c>
      <c r="M1763" s="1">
        <v>8.17</v>
      </c>
      <c r="N1763" s="1">
        <v>1.9000000000000001E-4</v>
      </c>
      <c r="O1763" s="1">
        <v>0.47899999999999998</v>
      </c>
      <c r="P1763" s="1">
        <v>3.6100000000000003E-5</v>
      </c>
      <c r="Q1763" s="1">
        <v>0.127860453214451</v>
      </c>
      <c r="R1763" s="1">
        <v>1.11611771833839E-2</v>
      </c>
    </row>
    <row r="1764" spans="1:18" x14ac:dyDescent="0.25">
      <c r="A1764" s="2">
        <v>2018</v>
      </c>
      <c r="B1764" s="2">
        <v>2962</v>
      </c>
      <c r="C1764" s="3" t="s">
        <v>9</v>
      </c>
      <c r="D1764" s="4">
        <v>43325</v>
      </c>
      <c r="E1764" s="2">
        <v>7699</v>
      </c>
      <c r="F1764" s="3" t="s">
        <v>2</v>
      </c>
      <c r="G1764" s="3" t="s">
        <v>22</v>
      </c>
      <c r="H1764" s="3" t="s">
        <v>0</v>
      </c>
      <c r="I1764" s="2">
        <v>2017</v>
      </c>
      <c r="J1764" s="2">
        <v>500</v>
      </c>
      <c r="K1764" s="2">
        <v>74</v>
      </c>
      <c r="L1764" s="2">
        <v>0.37</v>
      </c>
      <c r="M1764" s="1">
        <v>2.74</v>
      </c>
      <c r="N1764" s="1">
        <v>3.6000000000000001E-5</v>
      </c>
      <c r="O1764" s="1">
        <v>8.9999999999999993E-3</v>
      </c>
      <c r="P1764" s="1">
        <v>8.9999999999999996E-7</v>
      </c>
      <c r="Q1764" s="1">
        <v>4.27057988022869E-2</v>
      </c>
      <c r="R1764" s="1">
        <v>1.6976686047724901E-4</v>
      </c>
    </row>
    <row r="1765" spans="1:18" x14ac:dyDescent="0.25">
      <c r="A1765" s="2">
        <v>2017</v>
      </c>
      <c r="B1765" s="2">
        <v>2963</v>
      </c>
      <c r="C1765" s="3" t="s">
        <v>9</v>
      </c>
      <c r="D1765" s="4">
        <v>43349</v>
      </c>
      <c r="E1765" s="2">
        <v>7696</v>
      </c>
      <c r="F1765" s="3" t="s">
        <v>5</v>
      </c>
      <c r="G1765" s="3" t="s">
        <v>1</v>
      </c>
      <c r="H1765" s="3" t="s">
        <v>4</v>
      </c>
      <c r="I1765" s="2">
        <v>1993</v>
      </c>
      <c r="J1765" s="2">
        <v>800</v>
      </c>
      <c r="K1765" s="2">
        <v>71</v>
      </c>
      <c r="L1765" s="2">
        <v>0.7</v>
      </c>
      <c r="M1765" s="1">
        <v>8.17</v>
      </c>
      <c r="N1765" s="1">
        <v>1.9000000000000001E-4</v>
      </c>
      <c r="O1765" s="1">
        <v>0.47899999999999998</v>
      </c>
      <c r="P1765" s="1">
        <v>3.6100000000000003E-5</v>
      </c>
      <c r="Q1765" s="1">
        <v>0.45799382592023302</v>
      </c>
      <c r="R1765" s="1">
        <v>3.9979134372518203E-2</v>
      </c>
    </row>
    <row r="1766" spans="1:18" x14ac:dyDescent="0.25">
      <c r="A1766" s="2">
        <v>2017</v>
      </c>
      <c r="B1766" s="2">
        <v>2963</v>
      </c>
      <c r="C1766" s="3" t="s">
        <v>9</v>
      </c>
      <c r="D1766" s="4">
        <v>43349</v>
      </c>
      <c r="E1766" s="2">
        <v>7697</v>
      </c>
      <c r="F1766" s="3" t="s">
        <v>2</v>
      </c>
      <c r="G1766" s="3" t="s">
        <v>1</v>
      </c>
      <c r="H1766" s="3" t="s">
        <v>0</v>
      </c>
      <c r="I1766" s="2">
        <v>2017</v>
      </c>
      <c r="J1766" s="2">
        <v>800</v>
      </c>
      <c r="K1766" s="2">
        <v>74</v>
      </c>
      <c r="L1766" s="2">
        <v>0.7</v>
      </c>
      <c r="M1766" s="1">
        <v>2.74</v>
      </c>
      <c r="N1766" s="1">
        <v>3.6000000000000001E-5</v>
      </c>
      <c r="O1766" s="1">
        <v>8.9999999999999993E-3</v>
      </c>
      <c r="P1766" s="1">
        <v>8.9999999999999996E-7</v>
      </c>
      <c r="Q1766" s="1">
        <v>0.13173827002974001</v>
      </c>
      <c r="R1766" s="1">
        <v>5.7555552348681005E-4</v>
      </c>
    </row>
    <row r="1767" spans="1:18" x14ac:dyDescent="0.25">
      <c r="A1767" s="2">
        <v>2018</v>
      </c>
      <c r="B1767" s="2">
        <v>2964</v>
      </c>
      <c r="C1767" s="3" t="s">
        <v>9</v>
      </c>
      <c r="D1767" s="4">
        <v>43327</v>
      </c>
      <c r="E1767" s="2">
        <v>7736</v>
      </c>
      <c r="F1767" s="3" t="s">
        <v>5</v>
      </c>
      <c r="G1767" s="3" t="s">
        <v>1</v>
      </c>
      <c r="H1767" s="3" t="s">
        <v>4</v>
      </c>
      <c r="I1767" s="2">
        <v>1977</v>
      </c>
      <c r="J1767" s="2">
        <v>250</v>
      </c>
      <c r="K1767" s="2">
        <v>84</v>
      </c>
      <c r="L1767" s="2">
        <v>0.7</v>
      </c>
      <c r="M1767" s="1">
        <v>12.09</v>
      </c>
      <c r="N1767" s="1">
        <v>2.7999999999999998E-4</v>
      </c>
      <c r="O1767" s="1">
        <v>0.60499999999999998</v>
      </c>
      <c r="P1767" s="1">
        <v>4.3999999999999999E-5</v>
      </c>
      <c r="Q1767" s="1">
        <v>0.24807870334500401</v>
      </c>
      <c r="R1767" s="1">
        <v>1.8002314881336499E-2</v>
      </c>
    </row>
    <row r="1768" spans="1:18" x14ac:dyDescent="0.25">
      <c r="A1768" s="2">
        <v>2018</v>
      </c>
      <c r="B1768" s="2">
        <v>2964</v>
      </c>
      <c r="C1768" s="3" t="s">
        <v>9</v>
      </c>
      <c r="D1768" s="4">
        <v>43327</v>
      </c>
      <c r="E1768" s="2">
        <v>7695</v>
      </c>
      <c r="F1768" s="3" t="s">
        <v>2</v>
      </c>
      <c r="G1768" s="3" t="s">
        <v>1</v>
      </c>
      <c r="H1768" s="3" t="s">
        <v>0</v>
      </c>
      <c r="I1768" s="2">
        <v>2017</v>
      </c>
      <c r="J1768" s="2">
        <v>250</v>
      </c>
      <c r="K1768" s="2">
        <v>100</v>
      </c>
      <c r="L1768" s="2">
        <v>0.7</v>
      </c>
      <c r="M1768" s="1">
        <v>0.26</v>
      </c>
      <c r="N1768" s="1">
        <v>3.9999999999999998E-6</v>
      </c>
      <c r="O1768" s="1">
        <v>8.9999999999999993E-3</v>
      </c>
      <c r="P1768" s="1">
        <v>3.9999999999999998E-7</v>
      </c>
      <c r="Q1768" s="1">
        <v>5.1118824447860698E-3</v>
      </c>
      <c r="R1768" s="1">
        <v>1.83256162357809E-4</v>
      </c>
    </row>
    <row r="1769" spans="1:18" x14ac:dyDescent="0.25">
      <c r="A1769" s="2">
        <v>2015</v>
      </c>
      <c r="B1769" s="2">
        <v>2965</v>
      </c>
      <c r="C1769" s="3" t="s">
        <v>9</v>
      </c>
      <c r="D1769" s="4">
        <v>43340</v>
      </c>
      <c r="E1769" s="2">
        <v>7737</v>
      </c>
      <c r="F1769" s="3" t="s">
        <v>5</v>
      </c>
      <c r="G1769" s="3" t="s">
        <v>1</v>
      </c>
      <c r="H1769" s="3" t="s">
        <v>4</v>
      </c>
      <c r="I1769" s="2">
        <v>1982</v>
      </c>
      <c r="J1769" s="2">
        <v>500</v>
      </c>
      <c r="K1769" s="2">
        <v>187</v>
      </c>
      <c r="L1769" s="2">
        <v>0.7</v>
      </c>
      <c r="M1769" s="1">
        <v>10.23</v>
      </c>
      <c r="N1769" s="1">
        <v>2.4000000000000001E-4</v>
      </c>
      <c r="O1769" s="1">
        <v>0.39600000000000002</v>
      </c>
      <c r="P1769" s="1">
        <v>2.8799999999999999E-5</v>
      </c>
      <c r="Q1769" s="1">
        <v>0.945821704877715</v>
      </c>
      <c r="R1769" s="1">
        <v>5.3502776018964499E-2</v>
      </c>
    </row>
    <row r="1770" spans="1:18" x14ac:dyDescent="0.25">
      <c r="A1770" s="2">
        <v>2015</v>
      </c>
      <c r="B1770" s="2">
        <v>2965</v>
      </c>
      <c r="C1770" s="3" t="s">
        <v>9</v>
      </c>
      <c r="D1770" s="4">
        <v>43340</v>
      </c>
      <c r="E1770" s="2">
        <v>7738</v>
      </c>
      <c r="F1770" s="3" t="s">
        <v>2</v>
      </c>
      <c r="G1770" s="3" t="s">
        <v>1</v>
      </c>
      <c r="H1770" s="3" t="s">
        <v>0</v>
      </c>
      <c r="I1770" s="2">
        <v>2016</v>
      </c>
      <c r="J1770" s="2">
        <v>500</v>
      </c>
      <c r="K1770" s="2">
        <v>115</v>
      </c>
      <c r="L1770" s="2">
        <v>0.7</v>
      </c>
      <c r="M1770" s="1">
        <v>0.26</v>
      </c>
      <c r="N1770" s="1">
        <v>3.9999999999999998E-6</v>
      </c>
      <c r="O1770" s="1">
        <v>8.9999999999999993E-3</v>
      </c>
      <c r="P1770" s="1">
        <v>3.9999999999999998E-7</v>
      </c>
      <c r="Q1770" s="1">
        <v>1.1979166038423099E-2</v>
      </c>
      <c r="R1770" s="1">
        <v>4.4367281527972501E-4</v>
      </c>
    </row>
    <row r="1771" spans="1:18" x14ac:dyDescent="0.25">
      <c r="A1771" s="2">
        <v>2017</v>
      </c>
      <c r="B1771" s="2">
        <v>2966</v>
      </c>
      <c r="C1771" s="3" t="s">
        <v>9</v>
      </c>
      <c r="D1771" s="4">
        <v>43367</v>
      </c>
      <c r="E1771" s="2">
        <v>7739</v>
      </c>
      <c r="F1771" s="3" t="s">
        <v>5</v>
      </c>
      <c r="G1771" s="3" t="s">
        <v>21</v>
      </c>
      <c r="H1771" s="3" t="s">
        <v>4</v>
      </c>
      <c r="I1771" s="2">
        <v>1967</v>
      </c>
      <c r="J1771" s="2">
        <v>1000</v>
      </c>
      <c r="K1771" s="2">
        <v>130</v>
      </c>
      <c r="L1771" s="2">
        <v>0.4</v>
      </c>
      <c r="M1771" s="1">
        <v>13.02</v>
      </c>
      <c r="N1771" s="1">
        <v>2.9999999999999997E-4</v>
      </c>
      <c r="O1771" s="1">
        <v>0.55400000000000005</v>
      </c>
      <c r="P1771" s="1">
        <v>4.0299999999999997E-5</v>
      </c>
      <c r="Q1771" s="1">
        <v>0.95264555288074704</v>
      </c>
      <c r="R1771" s="1">
        <v>5.9474429718141597E-2</v>
      </c>
    </row>
    <row r="1772" spans="1:18" x14ac:dyDescent="0.25">
      <c r="A1772" s="2">
        <v>2017</v>
      </c>
      <c r="B1772" s="2">
        <v>2966</v>
      </c>
      <c r="C1772" s="3" t="s">
        <v>9</v>
      </c>
      <c r="D1772" s="4">
        <v>43367</v>
      </c>
      <c r="E1772" s="2">
        <v>7740</v>
      </c>
      <c r="F1772" s="3" t="s">
        <v>2</v>
      </c>
      <c r="G1772" s="3" t="s">
        <v>21</v>
      </c>
      <c r="H1772" s="3" t="s">
        <v>0</v>
      </c>
      <c r="I1772" s="2">
        <v>2018</v>
      </c>
      <c r="J1772" s="2">
        <v>1000</v>
      </c>
      <c r="K1772" s="2">
        <v>110</v>
      </c>
      <c r="L1772" s="2">
        <v>0.4</v>
      </c>
      <c r="M1772" s="1">
        <v>0.26</v>
      </c>
      <c r="N1772" s="1">
        <v>3.9999999999999998E-6</v>
      </c>
      <c r="O1772" s="1">
        <v>8.9999999999999993E-3</v>
      </c>
      <c r="P1772" s="1">
        <v>3.9999999999999998E-7</v>
      </c>
      <c r="Q1772" s="1">
        <v>1.3580246650952201E-2</v>
      </c>
      <c r="R1772" s="1">
        <v>5.3350969046914696E-4</v>
      </c>
    </row>
    <row r="1773" spans="1:18" x14ac:dyDescent="0.25">
      <c r="A1773" s="2">
        <v>2018</v>
      </c>
      <c r="B1773" s="2">
        <v>2967</v>
      </c>
      <c r="C1773" s="3" t="s">
        <v>9</v>
      </c>
      <c r="D1773" s="4">
        <v>43342</v>
      </c>
      <c r="E1773" s="2">
        <v>7741</v>
      </c>
      <c r="F1773" s="3" t="s">
        <v>5</v>
      </c>
      <c r="G1773" s="3" t="s">
        <v>1</v>
      </c>
      <c r="H1773" s="3" t="s">
        <v>4</v>
      </c>
      <c r="I1773" s="2">
        <v>1975</v>
      </c>
      <c r="J1773" s="2">
        <v>300</v>
      </c>
      <c r="K1773" s="2">
        <v>76</v>
      </c>
      <c r="L1773" s="2">
        <v>0.7</v>
      </c>
      <c r="M1773" s="1">
        <v>12.09</v>
      </c>
      <c r="N1773" s="1">
        <v>2.7999999999999998E-4</v>
      </c>
      <c r="O1773" s="1">
        <v>0.60499999999999998</v>
      </c>
      <c r="P1773" s="1">
        <v>4.3999999999999999E-5</v>
      </c>
      <c r="Q1773" s="1">
        <v>0.27180555518994998</v>
      </c>
      <c r="R1773" s="1">
        <v>1.9932407476062598E-2</v>
      </c>
    </row>
    <row r="1774" spans="1:18" x14ac:dyDescent="0.25">
      <c r="A1774" s="2">
        <v>2018</v>
      </c>
      <c r="B1774" s="2">
        <v>2967</v>
      </c>
      <c r="C1774" s="3" t="s">
        <v>9</v>
      </c>
      <c r="D1774" s="4">
        <v>43342</v>
      </c>
      <c r="E1774" s="2">
        <v>7742</v>
      </c>
      <c r="F1774" s="3" t="s">
        <v>2</v>
      </c>
      <c r="G1774" s="3" t="s">
        <v>1</v>
      </c>
      <c r="H1774" s="3" t="s">
        <v>0</v>
      </c>
      <c r="I1774" s="2">
        <v>2018</v>
      </c>
      <c r="J1774" s="2">
        <v>300</v>
      </c>
      <c r="K1774" s="2">
        <v>80</v>
      </c>
      <c r="L1774" s="2">
        <v>0.7</v>
      </c>
      <c r="M1774" s="1">
        <v>0.26</v>
      </c>
      <c r="N1774" s="1">
        <v>3.4999999999999999E-6</v>
      </c>
      <c r="O1774" s="1">
        <v>8.9999999999999993E-3</v>
      </c>
      <c r="P1774" s="1">
        <v>8.9999999999999996E-7</v>
      </c>
      <c r="Q1774" s="1">
        <v>4.9120367781127104E-3</v>
      </c>
      <c r="R1774" s="1">
        <v>1.9166665553325699E-4</v>
      </c>
    </row>
    <row r="1775" spans="1:18" x14ac:dyDescent="0.25">
      <c r="A1775" s="2">
        <v>2018</v>
      </c>
      <c r="B1775" s="2">
        <v>2968</v>
      </c>
      <c r="C1775" s="3" t="s">
        <v>9</v>
      </c>
      <c r="D1775" s="4">
        <v>43327</v>
      </c>
      <c r="E1775" s="2">
        <v>7743</v>
      </c>
      <c r="F1775" s="3" t="s">
        <v>5</v>
      </c>
      <c r="G1775" s="3" t="s">
        <v>1</v>
      </c>
      <c r="H1775" s="3" t="s">
        <v>8</v>
      </c>
      <c r="I1775" s="2">
        <v>1999</v>
      </c>
      <c r="J1775" s="2">
        <v>400</v>
      </c>
      <c r="K1775" s="2">
        <v>100</v>
      </c>
      <c r="L1775" s="2">
        <v>0.7</v>
      </c>
      <c r="M1775" s="1">
        <v>6.54</v>
      </c>
      <c r="N1775" s="1">
        <v>1.4999999999999999E-4</v>
      </c>
      <c r="O1775" s="1">
        <v>0.30399999999999999</v>
      </c>
      <c r="P1775" s="1">
        <v>2.2099999999999998E-5</v>
      </c>
      <c r="Q1775" s="1">
        <v>0.246296293035518</v>
      </c>
      <c r="R1775" s="1">
        <v>1.59308633620944E-2</v>
      </c>
    </row>
    <row r="1776" spans="1:18" x14ac:dyDescent="0.25">
      <c r="A1776" s="2">
        <v>2018</v>
      </c>
      <c r="B1776" s="2">
        <v>2968</v>
      </c>
      <c r="C1776" s="3" t="s">
        <v>9</v>
      </c>
      <c r="D1776" s="4">
        <v>43327</v>
      </c>
      <c r="E1776" s="2">
        <v>7744</v>
      </c>
      <c r="F1776" s="3" t="s">
        <v>2</v>
      </c>
      <c r="G1776" s="3" t="s">
        <v>1</v>
      </c>
      <c r="H1776" s="3" t="s">
        <v>0</v>
      </c>
      <c r="I1776" s="2">
        <v>2017</v>
      </c>
      <c r="J1776" s="2">
        <v>400</v>
      </c>
      <c r="K1776" s="2">
        <v>100</v>
      </c>
      <c r="L1776" s="2">
        <v>0.7</v>
      </c>
      <c r="M1776" s="1">
        <v>0.26</v>
      </c>
      <c r="N1776" s="1">
        <v>3.9999999999999998E-6</v>
      </c>
      <c r="O1776" s="1">
        <v>8.9999999999999993E-3</v>
      </c>
      <c r="P1776" s="1">
        <v>3.9999999999999998E-7</v>
      </c>
      <c r="Q1776" s="1">
        <v>8.2716045024396993E-3</v>
      </c>
      <c r="R1776" s="1">
        <v>3.0246911898227399E-4</v>
      </c>
    </row>
    <row r="1777" spans="1:18" x14ac:dyDescent="0.25">
      <c r="A1777" s="2">
        <v>2018</v>
      </c>
      <c r="B1777" s="2">
        <v>2969</v>
      </c>
      <c r="C1777" s="3" t="s">
        <v>9</v>
      </c>
      <c r="D1777" s="4">
        <v>43368</v>
      </c>
      <c r="E1777" s="2">
        <v>7745</v>
      </c>
      <c r="F1777" s="3" t="s">
        <v>5</v>
      </c>
      <c r="G1777" s="3" t="s">
        <v>1</v>
      </c>
      <c r="H1777" s="3" t="s">
        <v>4</v>
      </c>
      <c r="I1777" s="2">
        <v>1978</v>
      </c>
      <c r="J1777" s="2">
        <v>400</v>
      </c>
      <c r="K1777" s="2">
        <v>84</v>
      </c>
      <c r="L1777" s="2">
        <v>0.7</v>
      </c>
      <c r="M1777" s="1">
        <v>12.09</v>
      </c>
      <c r="N1777" s="1">
        <v>2.7999999999999998E-4</v>
      </c>
      <c r="O1777" s="1">
        <v>0.60499999999999998</v>
      </c>
      <c r="P1777" s="1">
        <v>4.3999999999999999E-5</v>
      </c>
      <c r="Q1777" s="1">
        <v>0.40055555501676798</v>
      </c>
      <c r="R1777" s="1">
        <v>2.93740741752502E-2</v>
      </c>
    </row>
    <row r="1778" spans="1:18" x14ac:dyDescent="0.25">
      <c r="A1778" s="2">
        <v>2018</v>
      </c>
      <c r="B1778" s="2">
        <v>2969</v>
      </c>
      <c r="C1778" s="3" t="s">
        <v>9</v>
      </c>
      <c r="D1778" s="4">
        <v>43368</v>
      </c>
      <c r="E1778" s="2">
        <v>7746</v>
      </c>
      <c r="F1778" s="3" t="s">
        <v>2</v>
      </c>
      <c r="G1778" s="3" t="s">
        <v>1</v>
      </c>
      <c r="H1778" s="3" t="s">
        <v>0</v>
      </c>
      <c r="I1778" s="2">
        <v>2018</v>
      </c>
      <c r="J1778" s="2">
        <v>400</v>
      </c>
      <c r="K1778" s="2">
        <v>100</v>
      </c>
      <c r="L1778" s="2">
        <v>0.7</v>
      </c>
      <c r="M1778" s="1">
        <v>0.26</v>
      </c>
      <c r="N1778" s="1">
        <v>3.9999999999999998E-6</v>
      </c>
      <c r="O1778" s="1">
        <v>8.9999999999999993E-3</v>
      </c>
      <c r="P1778" s="1">
        <v>3.9999999999999998E-7</v>
      </c>
      <c r="Q1778" s="1">
        <v>8.2716045024396993E-3</v>
      </c>
      <c r="R1778" s="1">
        <v>3.0246911898227399E-4</v>
      </c>
    </row>
    <row r="1779" spans="1:18" x14ac:dyDescent="0.25">
      <c r="A1779" s="2">
        <v>2018</v>
      </c>
      <c r="B1779" s="2">
        <v>2970</v>
      </c>
      <c r="C1779" s="3" t="s">
        <v>17</v>
      </c>
      <c r="D1779" s="4">
        <v>43357</v>
      </c>
      <c r="E1779" s="2">
        <v>7769</v>
      </c>
      <c r="F1779" s="3" t="s">
        <v>5</v>
      </c>
      <c r="G1779" s="3" t="s">
        <v>1</v>
      </c>
      <c r="H1779" s="3" t="s">
        <v>4</v>
      </c>
      <c r="I1779" s="2">
        <v>1990</v>
      </c>
      <c r="J1779" s="2">
        <v>200</v>
      </c>
      <c r="K1779" s="2">
        <v>70</v>
      </c>
      <c r="L1779" s="2">
        <v>0.7</v>
      </c>
      <c r="M1779" s="1">
        <v>8.17</v>
      </c>
      <c r="N1779" s="1">
        <v>1.9000000000000001E-4</v>
      </c>
      <c r="O1779" s="1">
        <v>0.47899999999999998</v>
      </c>
      <c r="P1779" s="1">
        <v>3.6100000000000003E-5</v>
      </c>
      <c r="Q1779" s="1">
        <v>0.101802468662195</v>
      </c>
      <c r="R1779" s="1">
        <v>7.7481787892738603E-3</v>
      </c>
    </row>
    <row r="1780" spans="1:18" x14ac:dyDescent="0.25">
      <c r="A1780" s="2">
        <v>2018</v>
      </c>
      <c r="B1780" s="2">
        <v>2970</v>
      </c>
      <c r="C1780" s="3" t="s">
        <v>17</v>
      </c>
      <c r="D1780" s="4">
        <v>43357</v>
      </c>
      <c r="E1780" s="2">
        <v>7770</v>
      </c>
      <c r="F1780" s="3" t="s">
        <v>2</v>
      </c>
      <c r="G1780" s="3" t="s">
        <v>1</v>
      </c>
      <c r="H1780" s="3" t="s">
        <v>0</v>
      </c>
      <c r="I1780" s="2">
        <v>2018</v>
      </c>
      <c r="J1780" s="2">
        <v>200</v>
      </c>
      <c r="K1780" s="2">
        <v>74</v>
      </c>
      <c r="L1780" s="2">
        <v>0.7</v>
      </c>
      <c r="M1780" s="1">
        <v>2.74</v>
      </c>
      <c r="N1780" s="1">
        <v>3.6000000000000001E-5</v>
      </c>
      <c r="O1780" s="1">
        <v>8.9999999999999993E-3</v>
      </c>
      <c r="P1780" s="1">
        <v>8.9999999999999996E-7</v>
      </c>
      <c r="Q1780" s="1">
        <v>3.1701234151481003E-2</v>
      </c>
      <c r="R1780" s="1">
        <v>1.1305554892027E-4</v>
      </c>
    </row>
    <row r="1781" spans="1:18" x14ac:dyDescent="0.25">
      <c r="A1781" s="2">
        <v>2018</v>
      </c>
      <c r="B1781" s="2">
        <v>2971</v>
      </c>
      <c r="C1781" s="3" t="s">
        <v>10</v>
      </c>
      <c r="D1781" s="4">
        <v>43396</v>
      </c>
      <c r="E1781" s="2">
        <v>7826</v>
      </c>
      <c r="F1781" s="3" t="s">
        <v>5</v>
      </c>
      <c r="G1781" s="3" t="s">
        <v>1</v>
      </c>
      <c r="H1781" s="3" t="s">
        <v>4</v>
      </c>
      <c r="I1781" s="2">
        <v>1991</v>
      </c>
      <c r="J1781" s="2">
        <v>260</v>
      </c>
      <c r="K1781" s="2">
        <v>48</v>
      </c>
      <c r="L1781" s="2">
        <v>0.7</v>
      </c>
      <c r="M1781" s="1">
        <v>6.42</v>
      </c>
      <c r="N1781" s="1">
        <v>9.7E-5</v>
      </c>
      <c r="O1781" s="1">
        <v>0.54700000000000004</v>
      </c>
      <c r="P1781" s="1">
        <v>4.2400000000000001E-5</v>
      </c>
      <c r="Q1781" s="1">
        <v>6.9593717784261599E-2</v>
      </c>
      <c r="R1781" s="1">
        <v>8.6644322836373494E-3</v>
      </c>
    </row>
    <row r="1782" spans="1:18" x14ac:dyDescent="0.25">
      <c r="A1782" s="2">
        <v>2018</v>
      </c>
      <c r="B1782" s="2">
        <v>2971</v>
      </c>
      <c r="C1782" s="3" t="s">
        <v>10</v>
      </c>
      <c r="D1782" s="4">
        <v>43396</v>
      </c>
      <c r="E1782" s="2">
        <v>7827</v>
      </c>
      <c r="F1782" s="3" t="s">
        <v>2</v>
      </c>
      <c r="G1782" s="3" t="s">
        <v>1</v>
      </c>
      <c r="H1782" s="3" t="s">
        <v>0</v>
      </c>
      <c r="I1782" s="2">
        <v>2018</v>
      </c>
      <c r="J1782" s="2">
        <v>260</v>
      </c>
      <c r="K1782" s="2">
        <v>70</v>
      </c>
      <c r="L1782" s="2">
        <v>0.7</v>
      </c>
      <c r="M1782" s="1">
        <v>2.74</v>
      </c>
      <c r="N1782" s="1">
        <v>3.6000000000000001E-5</v>
      </c>
      <c r="O1782" s="1">
        <v>8.9999999999999993E-3</v>
      </c>
      <c r="P1782" s="1">
        <v>8.9999999999999996E-7</v>
      </c>
      <c r="Q1782" s="1">
        <v>3.9135616774647997E-2</v>
      </c>
      <c r="R1782" s="1">
        <v>1.428194361149E-4</v>
      </c>
    </row>
    <row r="1783" spans="1:18" x14ac:dyDescent="0.25">
      <c r="A1783" s="2">
        <v>2018</v>
      </c>
      <c r="B1783" s="2">
        <v>2972</v>
      </c>
      <c r="C1783" s="3" t="s">
        <v>10</v>
      </c>
      <c r="D1783" s="4">
        <v>43391</v>
      </c>
      <c r="E1783" s="2">
        <v>7828</v>
      </c>
      <c r="F1783" s="3" t="s">
        <v>5</v>
      </c>
      <c r="G1783" s="3" t="s">
        <v>1</v>
      </c>
      <c r="H1783" s="3" t="s">
        <v>6</v>
      </c>
      <c r="I1783" s="2">
        <v>2006</v>
      </c>
      <c r="J1783" s="2">
        <v>1200</v>
      </c>
      <c r="K1783" s="2">
        <v>40</v>
      </c>
      <c r="L1783" s="2">
        <v>0.7</v>
      </c>
      <c r="M1783" s="1">
        <v>4.63</v>
      </c>
      <c r="N1783" s="1">
        <v>9.2999999999999997E-5</v>
      </c>
      <c r="O1783" s="1">
        <v>0.28000000000000003</v>
      </c>
      <c r="P1783" s="1">
        <v>2.1800000000000001E-5</v>
      </c>
      <c r="Q1783" s="1">
        <v>0.21281481648692799</v>
      </c>
      <c r="R1783" s="1">
        <v>2.0059259169768001E-2</v>
      </c>
    </row>
    <row r="1784" spans="1:18" x14ac:dyDescent="0.25">
      <c r="A1784" s="2">
        <v>2018</v>
      </c>
      <c r="B1784" s="2">
        <v>2972</v>
      </c>
      <c r="C1784" s="3" t="s">
        <v>10</v>
      </c>
      <c r="D1784" s="4">
        <v>43391</v>
      </c>
      <c r="E1784" s="2">
        <v>7829</v>
      </c>
      <c r="F1784" s="3" t="s">
        <v>2</v>
      </c>
      <c r="G1784" s="3" t="s">
        <v>1</v>
      </c>
      <c r="H1784" s="3" t="s">
        <v>0</v>
      </c>
      <c r="I1784" s="2">
        <v>2018</v>
      </c>
      <c r="J1784" s="2">
        <v>1200</v>
      </c>
      <c r="K1784" s="2">
        <v>45</v>
      </c>
      <c r="L1784" s="2">
        <v>0.7</v>
      </c>
      <c r="M1784" s="1">
        <v>2.75</v>
      </c>
      <c r="N1784" s="1">
        <v>5.7000000000000003E-5</v>
      </c>
      <c r="O1784" s="1">
        <v>8.9999999999999993E-3</v>
      </c>
      <c r="P1784" s="1">
        <v>9.9999999999999995E-7</v>
      </c>
      <c r="Q1784" s="1">
        <v>0.128833331415976</v>
      </c>
      <c r="R1784" s="1">
        <v>6.2499997258219999E-4</v>
      </c>
    </row>
    <row r="1785" spans="1:18" x14ac:dyDescent="0.25">
      <c r="A1785" s="2">
        <v>2018</v>
      </c>
      <c r="B1785" s="2">
        <v>2973</v>
      </c>
      <c r="C1785" s="3" t="s">
        <v>10</v>
      </c>
      <c r="D1785" s="4">
        <v>43390</v>
      </c>
      <c r="E1785" s="2">
        <v>7830</v>
      </c>
      <c r="F1785" s="3" t="s">
        <v>5</v>
      </c>
      <c r="G1785" s="3" t="s">
        <v>1</v>
      </c>
      <c r="H1785" s="3" t="s">
        <v>4</v>
      </c>
      <c r="I1785" s="2">
        <v>1979</v>
      </c>
      <c r="J1785" s="2">
        <v>500</v>
      </c>
      <c r="K1785" s="2">
        <v>55</v>
      </c>
      <c r="L1785" s="2">
        <v>0.7</v>
      </c>
      <c r="M1785" s="1">
        <v>12.09</v>
      </c>
      <c r="N1785" s="1">
        <v>2.7999999999999998E-4</v>
      </c>
      <c r="O1785" s="1">
        <v>0.60499999999999998</v>
      </c>
      <c r="P1785" s="1">
        <v>4.3999999999999999E-5</v>
      </c>
      <c r="Q1785" s="1">
        <v>0.32783564770717599</v>
      </c>
      <c r="R1785" s="1">
        <v>2.4041280947005399E-2</v>
      </c>
    </row>
    <row r="1786" spans="1:18" x14ac:dyDescent="0.25">
      <c r="A1786" s="2">
        <v>2018</v>
      </c>
      <c r="B1786" s="2">
        <v>2973</v>
      </c>
      <c r="C1786" s="3" t="s">
        <v>10</v>
      </c>
      <c r="D1786" s="4">
        <v>43390</v>
      </c>
      <c r="E1786" s="2">
        <v>7831</v>
      </c>
      <c r="F1786" s="3" t="s">
        <v>2</v>
      </c>
      <c r="G1786" s="3" t="s">
        <v>1</v>
      </c>
      <c r="H1786" s="3" t="s">
        <v>0</v>
      </c>
      <c r="I1786" s="2">
        <v>2017</v>
      </c>
      <c r="J1786" s="2">
        <v>500</v>
      </c>
      <c r="K1786" s="2">
        <v>60</v>
      </c>
      <c r="L1786" s="2">
        <v>0.7</v>
      </c>
      <c r="M1786" s="1">
        <v>2.74</v>
      </c>
      <c r="N1786" s="1">
        <v>3.6000000000000001E-5</v>
      </c>
      <c r="O1786" s="1">
        <v>8.9999999999999993E-3</v>
      </c>
      <c r="P1786" s="1">
        <v>8.9999999999999996E-7</v>
      </c>
      <c r="Q1786" s="1">
        <v>6.5509258438090398E-2</v>
      </c>
      <c r="R1786" s="1">
        <v>2.6041665181618801E-4</v>
      </c>
    </row>
    <row r="1787" spans="1:18" x14ac:dyDescent="0.25">
      <c r="A1787" s="2">
        <v>2018</v>
      </c>
      <c r="B1787" s="2">
        <v>2974</v>
      </c>
      <c r="C1787" s="3" t="s">
        <v>16</v>
      </c>
      <c r="D1787" s="4">
        <v>43395</v>
      </c>
      <c r="E1787" s="2">
        <v>7850</v>
      </c>
      <c r="F1787" s="3" t="s">
        <v>5</v>
      </c>
      <c r="G1787" s="3" t="s">
        <v>1</v>
      </c>
      <c r="H1787" s="3" t="s">
        <v>6</v>
      </c>
      <c r="I1787" s="2">
        <v>2007</v>
      </c>
      <c r="J1787" s="2">
        <v>1000</v>
      </c>
      <c r="K1787" s="2">
        <v>74</v>
      </c>
      <c r="L1787" s="2">
        <v>0.7</v>
      </c>
      <c r="M1787" s="1">
        <v>4.75</v>
      </c>
      <c r="N1787" s="1">
        <v>7.1000000000000005E-5</v>
      </c>
      <c r="O1787" s="1">
        <v>0.192</v>
      </c>
      <c r="P1787" s="1">
        <v>1.4100000000000001E-5</v>
      </c>
      <c r="Q1787" s="1">
        <v>0.31986728001631198</v>
      </c>
      <c r="R1787" s="1">
        <v>2.0624073848277601E-2</v>
      </c>
    </row>
    <row r="1788" spans="1:18" x14ac:dyDescent="0.25">
      <c r="A1788" s="2">
        <v>2018</v>
      </c>
      <c r="B1788" s="2">
        <v>2974</v>
      </c>
      <c r="C1788" s="3" t="s">
        <v>16</v>
      </c>
      <c r="D1788" s="4">
        <v>43395</v>
      </c>
      <c r="E1788" s="2">
        <v>7851</v>
      </c>
      <c r="F1788" s="3" t="s">
        <v>2</v>
      </c>
      <c r="G1788" s="3" t="s">
        <v>1</v>
      </c>
      <c r="H1788" s="3" t="s">
        <v>0</v>
      </c>
      <c r="I1788" s="2">
        <v>2017</v>
      </c>
      <c r="J1788" s="2">
        <v>1000</v>
      </c>
      <c r="K1788" s="2">
        <v>60</v>
      </c>
      <c r="L1788" s="2">
        <v>0.7</v>
      </c>
      <c r="M1788" s="1">
        <v>2.74</v>
      </c>
      <c r="N1788" s="1">
        <v>3.6000000000000001E-5</v>
      </c>
      <c r="O1788" s="1">
        <v>8.9999999999999993E-3</v>
      </c>
      <c r="P1788" s="1">
        <v>8.9999999999999996E-7</v>
      </c>
      <c r="Q1788" s="1">
        <v>0.13518518361926801</v>
      </c>
      <c r="R1788" s="1">
        <v>6.2499996563046003E-4</v>
      </c>
    </row>
    <row r="1789" spans="1:18" x14ac:dyDescent="0.25">
      <c r="A1789" s="2">
        <v>2018</v>
      </c>
      <c r="B1789" s="2">
        <v>2975</v>
      </c>
      <c r="C1789" s="3" t="s">
        <v>16</v>
      </c>
      <c r="D1789" s="4">
        <v>43395</v>
      </c>
      <c r="E1789" s="2">
        <v>7848</v>
      </c>
      <c r="F1789" s="3" t="s">
        <v>5</v>
      </c>
      <c r="G1789" s="3" t="s">
        <v>1</v>
      </c>
      <c r="H1789" s="3" t="s">
        <v>8</v>
      </c>
      <c r="I1789" s="2">
        <v>2001</v>
      </c>
      <c r="J1789" s="2">
        <v>1000</v>
      </c>
      <c r="K1789" s="2">
        <v>81</v>
      </c>
      <c r="L1789" s="2">
        <v>0.7</v>
      </c>
      <c r="M1789" s="1">
        <v>6.54</v>
      </c>
      <c r="N1789" s="1">
        <v>1.4999999999999999E-4</v>
      </c>
      <c r="O1789" s="1">
        <v>0.55200000000000005</v>
      </c>
      <c r="P1789" s="1">
        <v>4.0200000000000001E-5</v>
      </c>
      <c r="Q1789" s="1">
        <v>0.52124999408244299</v>
      </c>
      <c r="R1789" s="1">
        <v>6.4649998419059995E-2</v>
      </c>
    </row>
    <row r="1790" spans="1:18" x14ac:dyDescent="0.25">
      <c r="A1790" s="2">
        <v>2018</v>
      </c>
      <c r="B1790" s="2">
        <v>2975</v>
      </c>
      <c r="C1790" s="3" t="s">
        <v>16</v>
      </c>
      <c r="D1790" s="4">
        <v>43395</v>
      </c>
      <c r="E1790" s="2">
        <v>7849</v>
      </c>
      <c r="F1790" s="3" t="s">
        <v>2</v>
      </c>
      <c r="G1790" s="3" t="s">
        <v>1</v>
      </c>
      <c r="H1790" s="3" t="s">
        <v>0</v>
      </c>
      <c r="I1790" s="2">
        <v>2018</v>
      </c>
      <c r="J1790" s="2">
        <v>1000</v>
      </c>
      <c r="K1790" s="2">
        <v>100</v>
      </c>
      <c r="L1790" s="2">
        <v>0.7</v>
      </c>
      <c r="M1790" s="1">
        <v>0.26</v>
      </c>
      <c r="N1790" s="1">
        <v>3.9999999999999998E-6</v>
      </c>
      <c r="O1790" s="1">
        <v>8.9999999999999993E-3</v>
      </c>
      <c r="P1790" s="1">
        <v>3.9999999999999998E-7</v>
      </c>
      <c r="Q1790" s="1">
        <v>2.1604937163919001E-2</v>
      </c>
      <c r="R1790" s="1">
        <v>8.4876538955348205E-4</v>
      </c>
    </row>
    <row r="1791" spans="1:18" x14ac:dyDescent="0.25">
      <c r="A1791" s="2">
        <v>2018</v>
      </c>
      <c r="B1791" s="2">
        <v>2976</v>
      </c>
      <c r="C1791" s="3" t="s">
        <v>16</v>
      </c>
      <c r="D1791" s="4">
        <v>43389</v>
      </c>
      <c r="E1791" s="2">
        <v>7846</v>
      </c>
      <c r="F1791" s="3" t="s">
        <v>5</v>
      </c>
      <c r="G1791" s="3" t="s">
        <v>1</v>
      </c>
      <c r="H1791" s="3" t="s">
        <v>4</v>
      </c>
      <c r="I1791" s="2">
        <v>1990</v>
      </c>
      <c r="J1791" s="2">
        <v>800</v>
      </c>
      <c r="K1791" s="2">
        <v>82</v>
      </c>
      <c r="L1791" s="2">
        <v>0.7</v>
      </c>
      <c r="M1791" s="1">
        <v>8.17</v>
      </c>
      <c r="N1791" s="1">
        <v>1.9000000000000001E-4</v>
      </c>
      <c r="O1791" s="1">
        <v>0.47899999999999998</v>
      </c>
      <c r="P1791" s="1">
        <v>3.6100000000000003E-5</v>
      </c>
      <c r="Q1791" s="1">
        <v>0.52895061585153702</v>
      </c>
      <c r="R1791" s="1">
        <v>4.6173084768260403E-2</v>
      </c>
    </row>
    <row r="1792" spans="1:18" x14ac:dyDescent="0.25">
      <c r="A1792" s="2">
        <v>2018</v>
      </c>
      <c r="B1792" s="2">
        <v>2976</v>
      </c>
      <c r="C1792" s="3" t="s">
        <v>16</v>
      </c>
      <c r="D1792" s="4">
        <v>43389</v>
      </c>
      <c r="E1792" s="2">
        <v>7847</v>
      </c>
      <c r="F1792" s="3" t="s">
        <v>2</v>
      </c>
      <c r="G1792" s="3" t="s">
        <v>1</v>
      </c>
      <c r="H1792" s="3" t="s">
        <v>0</v>
      </c>
      <c r="I1792" s="2">
        <v>2018</v>
      </c>
      <c r="J1792" s="2">
        <v>800</v>
      </c>
      <c r="K1792" s="2">
        <v>100</v>
      </c>
      <c r="L1792" s="2">
        <v>0.7</v>
      </c>
      <c r="M1792" s="1">
        <v>0.26</v>
      </c>
      <c r="N1792" s="1">
        <v>3.9999999999999998E-6</v>
      </c>
      <c r="O1792" s="1">
        <v>8.9999999999999993E-3</v>
      </c>
      <c r="P1792" s="1">
        <v>3.9999999999999998E-7</v>
      </c>
      <c r="Q1792" s="1">
        <v>1.7037036155716601E-2</v>
      </c>
      <c r="R1792" s="1">
        <v>6.5432095375004E-4</v>
      </c>
    </row>
    <row r="1793" spans="1:18" x14ac:dyDescent="0.25">
      <c r="A1793" s="2">
        <v>2018</v>
      </c>
      <c r="B1793" s="2">
        <v>2977</v>
      </c>
      <c r="C1793" s="3" t="s">
        <v>16</v>
      </c>
      <c r="D1793" s="4">
        <v>43382</v>
      </c>
      <c r="E1793" s="2">
        <v>7844</v>
      </c>
      <c r="F1793" s="3" t="s">
        <v>5</v>
      </c>
      <c r="G1793" s="3" t="s">
        <v>1</v>
      </c>
      <c r="H1793" s="3" t="s">
        <v>4</v>
      </c>
      <c r="I1793" s="2">
        <v>1986</v>
      </c>
      <c r="J1793" s="2">
        <v>200</v>
      </c>
      <c r="K1793" s="2">
        <v>50</v>
      </c>
      <c r="L1793" s="2">
        <v>0.7</v>
      </c>
      <c r="M1793" s="1">
        <v>6.51</v>
      </c>
      <c r="N1793" s="1">
        <v>9.7999999999999997E-5</v>
      </c>
      <c r="O1793" s="1">
        <v>0.54700000000000004</v>
      </c>
      <c r="P1793" s="1">
        <v>4.2400000000000001E-5</v>
      </c>
      <c r="Q1793" s="1">
        <v>5.58271611262562E-2</v>
      </c>
      <c r="R1793" s="1">
        <v>6.6416664308027503E-3</v>
      </c>
    </row>
    <row r="1794" spans="1:18" x14ac:dyDescent="0.25">
      <c r="A1794" s="2">
        <v>2018</v>
      </c>
      <c r="B1794" s="2">
        <v>2977</v>
      </c>
      <c r="C1794" s="3" t="s">
        <v>16</v>
      </c>
      <c r="D1794" s="4">
        <v>43382</v>
      </c>
      <c r="E1794" s="2">
        <v>7845</v>
      </c>
      <c r="F1794" s="3" t="s">
        <v>2</v>
      </c>
      <c r="G1794" s="3" t="s">
        <v>1</v>
      </c>
      <c r="H1794" s="3" t="s">
        <v>0</v>
      </c>
      <c r="I1794" s="2">
        <v>2018</v>
      </c>
      <c r="J1794" s="2">
        <v>200</v>
      </c>
      <c r="K1794" s="2">
        <v>56</v>
      </c>
      <c r="L1794" s="2">
        <v>0.7</v>
      </c>
      <c r="M1794" s="1">
        <v>2.74</v>
      </c>
      <c r="N1794" s="1">
        <v>3.6000000000000001E-5</v>
      </c>
      <c r="O1794" s="1">
        <v>8.9999999999999993E-3</v>
      </c>
      <c r="P1794" s="1">
        <v>8.9999999999999996E-7</v>
      </c>
      <c r="Q1794" s="1">
        <v>2.3990123141661299E-2</v>
      </c>
      <c r="R1794" s="1">
        <v>8.5555550534258294E-5</v>
      </c>
    </row>
    <row r="1795" spans="1:18" x14ac:dyDescent="0.25">
      <c r="A1795" s="2">
        <v>2018</v>
      </c>
      <c r="B1795" s="2">
        <v>2978</v>
      </c>
      <c r="C1795" s="3" t="s">
        <v>11</v>
      </c>
      <c r="D1795" s="4">
        <v>43334</v>
      </c>
      <c r="E1795" s="2">
        <v>7842</v>
      </c>
      <c r="F1795" s="3" t="s">
        <v>5</v>
      </c>
      <c r="G1795" s="3" t="s">
        <v>1</v>
      </c>
      <c r="H1795" s="3" t="s">
        <v>4</v>
      </c>
      <c r="I1795" s="2">
        <v>1981</v>
      </c>
      <c r="J1795" s="2">
        <v>250</v>
      </c>
      <c r="K1795" s="2">
        <v>81</v>
      </c>
      <c r="L1795" s="2">
        <v>0.7</v>
      </c>
      <c r="M1795" s="1">
        <v>12.09</v>
      </c>
      <c r="N1795" s="1">
        <v>2.7999999999999998E-4</v>
      </c>
      <c r="O1795" s="1">
        <v>0.60499999999999998</v>
      </c>
      <c r="P1795" s="1">
        <v>4.3999999999999999E-5</v>
      </c>
      <c r="Q1795" s="1">
        <v>0.23484374961176499</v>
      </c>
      <c r="R1795" s="1">
        <v>1.6671875070484302E-2</v>
      </c>
    </row>
    <row r="1796" spans="1:18" x14ac:dyDescent="0.25">
      <c r="A1796" s="2">
        <v>2018</v>
      </c>
      <c r="B1796" s="2">
        <v>2978</v>
      </c>
      <c r="C1796" s="3" t="s">
        <v>11</v>
      </c>
      <c r="D1796" s="4">
        <v>43334</v>
      </c>
      <c r="E1796" s="2">
        <v>7843</v>
      </c>
      <c r="F1796" s="3" t="s">
        <v>2</v>
      </c>
      <c r="G1796" s="3" t="s">
        <v>1</v>
      </c>
      <c r="H1796" s="3" t="s">
        <v>0</v>
      </c>
      <c r="I1796" s="2">
        <v>2018</v>
      </c>
      <c r="J1796" s="2">
        <v>250</v>
      </c>
      <c r="K1796" s="2">
        <v>92</v>
      </c>
      <c r="L1796" s="2">
        <v>0.7</v>
      </c>
      <c r="M1796" s="1">
        <v>0.26</v>
      </c>
      <c r="N1796" s="1">
        <v>3.4999999999999999E-6</v>
      </c>
      <c r="O1796" s="1">
        <v>8.9999999999999993E-3</v>
      </c>
      <c r="P1796" s="1">
        <v>8.9999999999999996E-7</v>
      </c>
      <c r="Q1796" s="1">
        <v>4.6918400296934197E-3</v>
      </c>
      <c r="R1796" s="1">
        <v>1.7968748950944501E-4</v>
      </c>
    </row>
    <row r="1797" spans="1:18" x14ac:dyDescent="0.25">
      <c r="A1797" s="2">
        <v>2018</v>
      </c>
      <c r="B1797" s="2">
        <v>2979</v>
      </c>
      <c r="C1797" s="3" t="s">
        <v>11</v>
      </c>
      <c r="D1797" s="4">
        <v>43319</v>
      </c>
      <c r="E1797" s="2">
        <v>7840</v>
      </c>
      <c r="F1797" s="3" t="s">
        <v>5</v>
      </c>
      <c r="G1797" s="3" t="s">
        <v>20</v>
      </c>
      <c r="H1797" s="3" t="s">
        <v>8</v>
      </c>
      <c r="I1797" s="2">
        <v>2002</v>
      </c>
      <c r="J1797" s="2">
        <v>650</v>
      </c>
      <c r="K1797" s="2">
        <v>124</v>
      </c>
      <c r="L1797" s="2">
        <v>0.51</v>
      </c>
      <c r="M1797" s="1">
        <v>6.54</v>
      </c>
      <c r="N1797" s="1">
        <v>1.4999999999999999E-4</v>
      </c>
      <c r="O1797" s="1">
        <v>0.30399999999999999</v>
      </c>
      <c r="P1797" s="1">
        <v>2.2099999999999998E-5</v>
      </c>
      <c r="Q1797" s="1">
        <v>0.37789245539645899</v>
      </c>
      <c r="R1797" s="1">
        <v>2.5790932455647699E-2</v>
      </c>
    </row>
    <row r="1798" spans="1:18" x14ac:dyDescent="0.25">
      <c r="A1798" s="2">
        <v>2018</v>
      </c>
      <c r="B1798" s="2">
        <v>2979</v>
      </c>
      <c r="C1798" s="3" t="s">
        <v>11</v>
      </c>
      <c r="D1798" s="4">
        <v>43319</v>
      </c>
      <c r="E1798" s="2">
        <v>7841</v>
      </c>
      <c r="F1798" s="3" t="s">
        <v>2</v>
      </c>
      <c r="G1798" s="3" t="s">
        <v>20</v>
      </c>
      <c r="H1798" s="3" t="s">
        <v>0</v>
      </c>
      <c r="I1798" s="2">
        <v>2018</v>
      </c>
      <c r="J1798" s="2">
        <v>650</v>
      </c>
      <c r="K1798" s="2">
        <v>155</v>
      </c>
      <c r="L1798" s="2">
        <v>0.51</v>
      </c>
      <c r="M1798" s="1">
        <v>0.26</v>
      </c>
      <c r="N1798" s="1">
        <v>3.9999999999999998E-6</v>
      </c>
      <c r="O1798" s="1">
        <v>8.9999999999999993E-3</v>
      </c>
      <c r="P1798" s="1">
        <v>3.9999999999999998E-7</v>
      </c>
      <c r="Q1798" s="1">
        <v>1.5462325557744801E-2</v>
      </c>
      <c r="R1798" s="1">
        <v>5.8337711747900205E-4</v>
      </c>
    </row>
    <row r="1799" spans="1:18" x14ac:dyDescent="0.25">
      <c r="A1799" s="2">
        <v>2018</v>
      </c>
      <c r="B1799" s="2">
        <v>2980</v>
      </c>
      <c r="C1799" s="3" t="s">
        <v>11</v>
      </c>
      <c r="D1799" s="4">
        <v>43362</v>
      </c>
      <c r="E1799" s="2">
        <v>7838</v>
      </c>
      <c r="F1799" s="3" t="s">
        <v>5</v>
      </c>
      <c r="G1799" s="3" t="s">
        <v>1</v>
      </c>
      <c r="H1799" s="3" t="s">
        <v>4</v>
      </c>
      <c r="I1799" s="2">
        <v>1977</v>
      </c>
      <c r="J1799" s="2">
        <v>800</v>
      </c>
      <c r="K1799" s="2">
        <v>63</v>
      </c>
      <c r="L1799" s="2">
        <v>0.7</v>
      </c>
      <c r="M1799" s="1">
        <v>12.09</v>
      </c>
      <c r="N1799" s="1">
        <v>2.7999999999999998E-4</v>
      </c>
      <c r="O1799" s="1">
        <v>0.60499999999999998</v>
      </c>
      <c r="P1799" s="1">
        <v>4.3999999999999999E-5</v>
      </c>
      <c r="Q1799" s="1">
        <v>0.60083333252515203</v>
      </c>
      <c r="R1799" s="1">
        <v>4.4061111262875298E-2</v>
      </c>
    </row>
    <row r="1800" spans="1:18" x14ac:dyDescent="0.25">
      <c r="A1800" s="2">
        <v>2018</v>
      </c>
      <c r="B1800" s="2">
        <v>2980</v>
      </c>
      <c r="C1800" s="3" t="s">
        <v>11</v>
      </c>
      <c r="D1800" s="4">
        <v>43362</v>
      </c>
      <c r="E1800" s="2">
        <v>7839</v>
      </c>
      <c r="F1800" s="3" t="s">
        <v>2</v>
      </c>
      <c r="G1800" s="3" t="s">
        <v>1</v>
      </c>
      <c r="H1800" s="3" t="s">
        <v>0</v>
      </c>
      <c r="I1800" s="2">
        <v>2017</v>
      </c>
      <c r="J1800" s="2">
        <v>800</v>
      </c>
      <c r="K1800" s="2">
        <v>73</v>
      </c>
      <c r="L1800" s="2">
        <v>0.7</v>
      </c>
      <c r="M1800" s="1">
        <v>2.74</v>
      </c>
      <c r="N1800" s="1">
        <v>3.6000000000000001E-5</v>
      </c>
      <c r="O1800" s="1">
        <v>8.9999999999999993E-3</v>
      </c>
      <c r="P1800" s="1">
        <v>8.9999999999999996E-7</v>
      </c>
      <c r="Q1800" s="1">
        <v>0.129958023137446</v>
      </c>
      <c r="R1800" s="1">
        <v>5.6777774614239396E-4</v>
      </c>
    </row>
    <row r="1801" spans="1:18" x14ac:dyDescent="0.25">
      <c r="A1801" s="2">
        <v>2018</v>
      </c>
      <c r="B1801" s="2">
        <v>2981</v>
      </c>
      <c r="C1801" s="3" t="s">
        <v>11</v>
      </c>
      <c r="D1801" s="4">
        <v>43362</v>
      </c>
      <c r="E1801" s="2">
        <v>7836</v>
      </c>
      <c r="F1801" s="3" t="s">
        <v>5</v>
      </c>
      <c r="G1801" s="3" t="s">
        <v>1</v>
      </c>
      <c r="H1801" s="3" t="s">
        <v>8</v>
      </c>
      <c r="I1801" s="2">
        <v>1998</v>
      </c>
      <c r="J1801" s="2">
        <v>600</v>
      </c>
      <c r="K1801" s="2">
        <v>110</v>
      </c>
      <c r="L1801" s="2">
        <v>0.7</v>
      </c>
      <c r="M1801" s="1">
        <v>6.54</v>
      </c>
      <c r="N1801" s="1">
        <v>1.4999999999999999E-4</v>
      </c>
      <c r="O1801" s="1">
        <v>0.30399999999999999</v>
      </c>
      <c r="P1801" s="1">
        <v>2.2099999999999998E-5</v>
      </c>
      <c r="Q1801" s="1">
        <v>0.42472221740050897</v>
      </c>
      <c r="R1801" s="1">
        <v>2.89870355043137E-2</v>
      </c>
    </row>
    <row r="1802" spans="1:18" x14ac:dyDescent="0.25">
      <c r="A1802" s="2">
        <v>2018</v>
      </c>
      <c r="B1802" s="2">
        <v>2981</v>
      </c>
      <c r="C1802" s="3" t="s">
        <v>11</v>
      </c>
      <c r="D1802" s="4">
        <v>43362</v>
      </c>
      <c r="E1802" s="2">
        <v>7837</v>
      </c>
      <c r="F1802" s="3" t="s">
        <v>2</v>
      </c>
      <c r="G1802" s="3" t="s">
        <v>1</v>
      </c>
      <c r="H1802" s="3" t="s">
        <v>0</v>
      </c>
      <c r="I1802" s="2">
        <v>2017</v>
      </c>
      <c r="J1802" s="2">
        <v>600</v>
      </c>
      <c r="K1802" s="2">
        <v>114</v>
      </c>
      <c r="L1802" s="2">
        <v>0.7</v>
      </c>
      <c r="M1802" s="1">
        <v>0.26</v>
      </c>
      <c r="N1802" s="1">
        <v>3.9999999999999998E-6</v>
      </c>
      <c r="O1802" s="1">
        <v>8.9999999999999993E-3</v>
      </c>
      <c r="P1802" s="1">
        <v>3.9999999999999998E-7</v>
      </c>
      <c r="Q1802" s="1">
        <v>1.43555548061548E-2</v>
      </c>
      <c r="R1802" s="1">
        <v>5.3833330445798703E-4</v>
      </c>
    </row>
    <row r="1803" spans="1:18" x14ac:dyDescent="0.25">
      <c r="A1803" s="2">
        <v>2018</v>
      </c>
      <c r="B1803" s="2">
        <v>2982</v>
      </c>
      <c r="C1803" s="3" t="s">
        <v>16</v>
      </c>
      <c r="D1803" s="4">
        <v>43328</v>
      </c>
      <c r="E1803" s="2">
        <v>7806</v>
      </c>
      <c r="F1803" s="3" t="s">
        <v>5</v>
      </c>
      <c r="G1803" s="3" t="s">
        <v>1</v>
      </c>
      <c r="H1803" s="3" t="s">
        <v>4</v>
      </c>
      <c r="I1803" s="2">
        <v>1970</v>
      </c>
      <c r="J1803" s="2">
        <v>1000</v>
      </c>
      <c r="K1803" s="2">
        <v>59</v>
      </c>
      <c r="L1803" s="2">
        <v>0.7</v>
      </c>
      <c r="M1803" s="1">
        <v>12.09</v>
      </c>
      <c r="N1803" s="1">
        <v>2.7999999999999998E-4</v>
      </c>
      <c r="O1803" s="1">
        <v>0.60499999999999998</v>
      </c>
      <c r="P1803" s="1">
        <v>4.3999999999999999E-5</v>
      </c>
      <c r="Q1803" s="1">
        <v>0.70335648053539601</v>
      </c>
      <c r="R1803" s="1">
        <v>5.1579475486302401E-2</v>
      </c>
    </row>
    <row r="1804" spans="1:18" x14ac:dyDescent="0.25">
      <c r="A1804" s="2">
        <v>2018</v>
      </c>
      <c r="B1804" s="2">
        <v>2982</v>
      </c>
      <c r="C1804" s="3" t="s">
        <v>16</v>
      </c>
      <c r="D1804" s="4">
        <v>43328</v>
      </c>
      <c r="E1804" s="2">
        <v>7807</v>
      </c>
      <c r="F1804" s="3" t="s">
        <v>2</v>
      </c>
      <c r="G1804" s="3" t="s">
        <v>1</v>
      </c>
      <c r="H1804" s="3" t="s">
        <v>0</v>
      </c>
      <c r="I1804" s="2">
        <v>2018</v>
      </c>
      <c r="J1804" s="2">
        <v>1000</v>
      </c>
      <c r="K1804" s="2">
        <v>55</v>
      </c>
      <c r="L1804" s="2">
        <v>0.7</v>
      </c>
      <c r="M1804" s="1">
        <v>2.74</v>
      </c>
      <c r="N1804" s="1">
        <v>3.6000000000000001E-5</v>
      </c>
      <c r="O1804" s="1">
        <v>8.9999999999999993E-3</v>
      </c>
      <c r="P1804" s="1">
        <v>8.9999999999999996E-7</v>
      </c>
      <c r="Q1804" s="1">
        <v>0.123919751650996</v>
      </c>
      <c r="R1804" s="1">
        <v>5.72916635161255E-4</v>
      </c>
    </row>
    <row r="1805" spans="1:18" x14ac:dyDescent="0.25">
      <c r="A1805" s="2">
        <v>2018</v>
      </c>
      <c r="B1805" s="2">
        <v>2983</v>
      </c>
      <c r="C1805" s="3" t="s">
        <v>16</v>
      </c>
      <c r="D1805" s="4">
        <v>43328</v>
      </c>
      <c r="E1805" s="2">
        <v>7834</v>
      </c>
      <c r="F1805" s="3" t="s">
        <v>5</v>
      </c>
      <c r="G1805" s="3" t="s">
        <v>1</v>
      </c>
      <c r="H1805" s="3" t="s">
        <v>4</v>
      </c>
      <c r="I1805" s="2">
        <v>1965</v>
      </c>
      <c r="J1805" s="2">
        <v>1000</v>
      </c>
      <c r="K1805" s="2">
        <v>59</v>
      </c>
      <c r="L1805" s="2">
        <v>0.7</v>
      </c>
      <c r="M1805" s="1">
        <v>12.09</v>
      </c>
      <c r="N1805" s="1">
        <v>2.7999999999999998E-4</v>
      </c>
      <c r="O1805" s="1">
        <v>0.60499999999999998</v>
      </c>
      <c r="P1805" s="1">
        <v>4.3999999999999999E-5</v>
      </c>
      <c r="Q1805" s="1">
        <v>0.70335648053539601</v>
      </c>
      <c r="R1805" s="1">
        <v>5.1579475486302401E-2</v>
      </c>
    </row>
    <row r="1806" spans="1:18" x14ac:dyDescent="0.25">
      <c r="A1806" s="2">
        <v>2018</v>
      </c>
      <c r="B1806" s="2">
        <v>2983</v>
      </c>
      <c r="C1806" s="3" t="s">
        <v>16</v>
      </c>
      <c r="D1806" s="4">
        <v>43328</v>
      </c>
      <c r="E1806" s="2">
        <v>7835</v>
      </c>
      <c r="F1806" s="3" t="s">
        <v>2</v>
      </c>
      <c r="G1806" s="3" t="s">
        <v>1</v>
      </c>
      <c r="H1806" s="3" t="s">
        <v>0</v>
      </c>
      <c r="I1806" s="2">
        <v>2018</v>
      </c>
      <c r="J1806" s="2">
        <v>1000</v>
      </c>
      <c r="K1806" s="2">
        <v>55</v>
      </c>
      <c r="L1806" s="2">
        <v>0.7</v>
      </c>
      <c r="M1806" s="1">
        <v>2.74</v>
      </c>
      <c r="N1806" s="1">
        <v>3.6000000000000001E-5</v>
      </c>
      <c r="O1806" s="1">
        <v>8.9999999999999993E-3</v>
      </c>
      <c r="P1806" s="1">
        <v>8.9999999999999996E-7</v>
      </c>
      <c r="Q1806" s="1">
        <v>0.123919751650996</v>
      </c>
      <c r="R1806" s="1">
        <v>5.72916635161255E-4</v>
      </c>
    </row>
    <row r="1807" spans="1:18" x14ac:dyDescent="0.25">
      <c r="A1807" s="2">
        <v>2017</v>
      </c>
      <c r="B1807" s="2">
        <v>2984</v>
      </c>
      <c r="C1807" s="3" t="s">
        <v>10</v>
      </c>
      <c r="D1807" s="4">
        <v>43360</v>
      </c>
      <c r="E1807" s="2">
        <v>7832</v>
      </c>
      <c r="F1807" s="3" t="s">
        <v>5</v>
      </c>
      <c r="G1807" s="3" t="s">
        <v>1</v>
      </c>
      <c r="H1807" s="3" t="s">
        <v>4</v>
      </c>
      <c r="I1807" s="2">
        <v>1962</v>
      </c>
      <c r="J1807" s="2">
        <v>150</v>
      </c>
      <c r="K1807" s="2">
        <v>58</v>
      </c>
      <c r="L1807" s="2">
        <v>0.7</v>
      </c>
      <c r="M1807" s="1">
        <v>12.09</v>
      </c>
      <c r="N1807" s="1">
        <v>2.7999999999999998E-4</v>
      </c>
      <c r="O1807" s="1">
        <v>0.60499999999999998</v>
      </c>
      <c r="P1807" s="1">
        <v>4.3999999999999999E-5</v>
      </c>
      <c r="Q1807" s="1">
        <v>9.8076388694801994E-2</v>
      </c>
      <c r="R1807" s="1">
        <v>6.7196759602927997E-3</v>
      </c>
    </row>
    <row r="1808" spans="1:18" x14ac:dyDescent="0.25">
      <c r="A1808" s="2">
        <v>2017</v>
      </c>
      <c r="B1808" s="2">
        <v>2984</v>
      </c>
      <c r="C1808" s="3" t="s">
        <v>10</v>
      </c>
      <c r="D1808" s="4">
        <v>43360</v>
      </c>
      <c r="E1808" s="2">
        <v>7833</v>
      </c>
      <c r="F1808" s="3" t="s">
        <v>2</v>
      </c>
      <c r="G1808" s="3" t="s">
        <v>1</v>
      </c>
      <c r="H1808" s="3" t="s">
        <v>0</v>
      </c>
      <c r="I1808" s="2">
        <v>2018</v>
      </c>
      <c r="J1808" s="2">
        <v>150</v>
      </c>
      <c r="K1808" s="2">
        <v>55</v>
      </c>
      <c r="L1808" s="2">
        <v>0.7</v>
      </c>
      <c r="M1808" s="1">
        <v>2.74</v>
      </c>
      <c r="N1808" s="1">
        <v>3.6000000000000001E-5</v>
      </c>
      <c r="O1808" s="1">
        <v>8.9999999999999993E-3</v>
      </c>
      <c r="P1808" s="1">
        <v>8.9999999999999996E-7</v>
      </c>
      <c r="Q1808" s="1">
        <v>1.76140043964527E-2</v>
      </c>
      <c r="R1808" s="1">
        <v>6.1588538032136199E-5</v>
      </c>
    </row>
    <row r="1809" spans="1:18" x14ac:dyDescent="0.25">
      <c r="A1809" s="2">
        <v>2018</v>
      </c>
      <c r="B1809" s="2">
        <v>2985</v>
      </c>
      <c r="C1809" s="3" t="s">
        <v>9</v>
      </c>
      <c r="D1809" s="4">
        <v>43192</v>
      </c>
      <c r="E1809" s="2">
        <v>7824</v>
      </c>
      <c r="F1809" s="3" t="s">
        <v>5</v>
      </c>
      <c r="G1809" s="3" t="s">
        <v>1</v>
      </c>
      <c r="H1809" s="3" t="s">
        <v>8</v>
      </c>
      <c r="I1809" s="2">
        <v>2001</v>
      </c>
      <c r="J1809" s="2">
        <v>600</v>
      </c>
      <c r="K1809" s="2">
        <v>92</v>
      </c>
      <c r="L1809" s="2">
        <v>0.7</v>
      </c>
      <c r="M1809" s="1">
        <v>6.54</v>
      </c>
      <c r="N1809" s="1">
        <v>1.4999999999999999E-4</v>
      </c>
      <c r="O1809" s="1">
        <v>0.55200000000000005</v>
      </c>
      <c r="P1809" s="1">
        <v>4.0200000000000001E-5</v>
      </c>
      <c r="Q1809" s="1">
        <v>0.35522221818951699</v>
      </c>
      <c r="R1809" s="1">
        <v>4.40577767003964E-2</v>
      </c>
    </row>
    <row r="1810" spans="1:18" x14ac:dyDescent="0.25">
      <c r="A1810" s="2">
        <v>2018</v>
      </c>
      <c r="B1810" s="2">
        <v>2985</v>
      </c>
      <c r="C1810" s="3" t="s">
        <v>9</v>
      </c>
      <c r="D1810" s="4">
        <v>43192</v>
      </c>
      <c r="E1810" s="2">
        <v>7825</v>
      </c>
      <c r="F1810" s="3" t="s">
        <v>2</v>
      </c>
      <c r="G1810" s="3" t="s">
        <v>1</v>
      </c>
      <c r="H1810" s="3" t="s">
        <v>0</v>
      </c>
      <c r="I1810" s="2">
        <v>2016</v>
      </c>
      <c r="J1810" s="2">
        <v>600</v>
      </c>
      <c r="K1810" s="2">
        <v>107</v>
      </c>
      <c r="L1810" s="2">
        <v>0.7</v>
      </c>
      <c r="M1810" s="1">
        <v>0.26</v>
      </c>
      <c r="N1810" s="1">
        <v>3.9999999999999998E-6</v>
      </c>
      <c r="O1810" s="1">
        <v>8.9999999999999993E-3</v>
      </c>
      <c r="P1810" s="1">
        <v>3.9999999999999998E-7</v>
      </c>
      <c r="Q1810" s="1">
        <v>1.3474073370689101E-2</v>
      </c>
      <c r="R1810" s="1">
        <v>5.0527775067547897E-4</v>
      </c>
    </row>
    <row r="1811" spans="1:18" x14ac:dyDescent="0.25">
      <c r="A1811" s="2">
        <v>2018</v>
      </c>
      <c r="B1811" s="2">
        <v>2986</v>
      </c>
      <c r="C1811" s="3" t="s">
        <v>7</v>
      </c>
      <c r="D1811" s="4">
        <v>43350</v>
      </c>
      <c r="E1811" s="2">
        <v>7822</v>
      </c>
      <c r="F1811" s="3" t="s">
        <v>5</v>
      </c>
      <c r="G1811" s="3" t="s">
        <v>1</v>
      </c>
      <c r="H1811" s="3" t="s">
        <v>4</v>
      </c>
      <c r="I1811" s="2">
        <v>1978</v>
      </c>
      <c r="J1811" s="2">
        <v>200</v>
      </c>
      <c r="K1811" s="2">
        <v>55</v>
      </c>
      <c r="L1811" s="2">
        <v>0.7</v>
      </c>
      <c r="M1811" s="1">
        <v>12.09</v>
      </c>
      <c r="N1811" s="1">
        <v>2.7999999999999998E-4</v>
      </c>
      <c r="O1811" s="1">
        <v>0.60499999999999998</v>
      </c>
      <c r="P1811" s="1">
        <v>4.3999999999999999E-5</v>
      </c>
      <c r="Q1811" s="1">
        <v>0.124004629384232</v>
      </c>
      <c r="R1811" s="1">
        <v>8.4961420187610204E-3</v>
      </c>
    </row>
    <row r="1812" spans="1:18" x14ac:dyDescent="0.25">
      <c r="A1812" s="2">
        <v>2018</v>
      </c>
      <c r="B1812" s="2">
        <v>2986</v>
      </c>
      <c r="C1812" s="3" t="s">
        <v>7</v>
      </c>
      <c r="D1812" s="4">
        <v>43350</v>
      </c>
      <c r="E1812" s="2">
        <v>7823</v>
      </c>
      <c r="F1812" s="3" t="s">
        <v>2</v>
      </c>
      <c r="G1812" s="3" t="s">
        <v>1</v>
      </c>
      <c r="H1812" s="3" t="s">
        <v>0</v>
      </c>
      <c r="I1812" s="2">
        <v>2016</v>
      </c>
      <c r="J1812" s="2">
        <v>200</v>
      </c>
      <c r="K1812" s="2">
        <v>60</v>
      </c>
      <c r="L1812" s="2">
        <v>0.7</v>
      </c>
      <c r="M1812" s="1">
        <v>2.74</v>
      </c>
      <c r="N1812" s="1">
        <v>3.6000000000000001E-5</v>
      </c>
      <c r="O1812" s="1">
        <v>8.9999999999999993E-3</v>
      </c>
      <c r="P1812" s="1">
        <v>8.9999999999999996E-7</v>
      </c>
      <c r="Q1812" s="1">
        <v>2.57037033660657E-2</v>
      </c>
      <c r="R1812" s="1">
        <v>9.1666661286705299E-5</v>
      </c>
    </row>
    <row r="1813" spans="1:18" x14ac:dyDescent="0.25">
      <c r="A1813" s="2">
        <v>2018</v>
      </c>
      <c r="B1813" s="2">
        <v>2987</v>
      </c>
      <c r="C1813" s="3" t="s">
        <v>7</v>
      </c>
      <c r="D1813" s="4">
        <v>43350</v>
      </c>
      <c r="E1813" s="2">
        <v>7820</v>
      </c>
      <c r="F1813" s="3" t="s">
        <v>5</v>
      </c>
      <c r="G1813" s="3" t="s">
        <v>1</v>
      </c>
      <c r="H1813" s="3" t="s">
        <v>8</v>
      </c>
      <c r="I1813" s="2">
        <v>1999</v>
      </c>
      <c r="J1813" s="2">
        <v>375</v>
      </c>
      <c r="K1813" s="2">
        <v>95</v>
      </c>
      <c r="L1813" s="2">
        <v>0.7</v>
      </c>
      <c r="M1813" s="1">
        <v>6.54</v>
      </c>
      <c r="N1813" s="1">
        <v>1.4999999999999999E-4</v>
      </c>
      <c r="O1813" s="1">
        <v>0.55200000000000005</v>
      </c>
      <c r="P1813" s="1">
        <v>4.0200000000000001E-5</v>
      </c>
      <c r="Q1813" s="1">
        <v>0.21688367757604901</v>
      </c>
      <c r="R1813" s="1">
        <v>2.5118922929989799E-2</v>
      </c>
    </row>
    <row r="1814" spans="1:18" x14ac:dyDescent="0.25">
      <c r="A1814" s="2">
        <v>2018</v>
      </c>
      <c r="B1814" s="2">
        <v>2987</v>
      </c>
      <c r="C1814" s="3" t="s">
        <v>7</v>
      </c>
      <c r="D1814" s="4">
        <v>43350</v>
      </c>
      <c r="E1814" s="2">
        <v>7821</v>
      </c>
      <c r="F1814" s="3" t="s">
        <v>2</v>
      </c>
      <c r="G1814" s="3" t="s">
        <v>1</v>
      </c>
      <c r="H1814" s="3" t="s">
        <v>0</v>
      </c>
      <c r="I1814" s="2">
        <v>2017</v>
      </c>
      <c r="J1814" s="2">
        <v>375</v>
      </c>
      <c r="K1814" s="2">
        <v>110</v>
      </c>
      <c r="L1814" s="2">
        <v>0.7</v>
      </c>
      <c r="M1814" s="1">
        <v>2.3199999999999998</v>
      </c>
      <c r="N1814" s="1">
        <v>3.0000000000000001E-5</v>
      </c>
      <c r="O1814" s="1">
        <v>0.112</v>
      </c>
      <c r="P1814" s="1">
        <v>7.9999999999999996E-6</v>
      </c>
      <c r="Q1814" s="1">
        <v>7.5632953717880799E-2</v>
      </c>
      <c r="R1814" s="1">
        <v>4.0422454103599802E-3</v>
      </c>
    </row>
    <row r="1815" spans="1:18" x14ac:dyDescent="0.25">
      <c r="A1815" s="2">
        <v>2017</v>
      </c>
      <c r="B1815" s="2">
        <v>2988</v>
      </c>
      <c r="C1815" s="3" t="s">
        <v>7</v>
      </c>
      <c r="D1815" s="4">
        <v>43315</v>
      </c>
      <c r="E1815" s="2">
        <v>7818</v>
      </c>
      <c r="F1815" s="3" t="s">
        <v>5</v>
      </c>
      <c r="G1815" s="3" t="s">
        <v>19</v>
      </c>
      <c r="H1815" s="3" t="s">
        <v>4</v>
      </c>
      <c r="I1815" s="2">
        <v>1981</v>
      </c>
      <c r="J1815" s="2">
        <v>500</v>
      </c>
      <c r="K1815" s="2">
        <v>150</v>
      </c>
      <c r="L1815" s="2">
        <v>0.7</v>
      </c>
      <c r="M1815" s="1">
        <v>10.23</v>
      </c>
      <c r="N1815" s="1">
        <v>2.4000000000000001E-4</v>
      </c>
      <c r="O1815" s="1">
        <v>0.39600000000000002</v>
      </c>
      <c r="P1815" s="1">
        <v>2.8799999999999999E-5</v>
      </c>
      <c r="Q1815" s="1">
        <v>0.75868051193399599</v>
      </c>
      <c r="R1815" s="1">
        <v>4.29166652558539E-2</v>
      </c>
    </row>
    <row r="1816" spans="1:18" x14ac:dyDescent="0.25">
      <c r="A1816" s="2">
        <v>2017</v>
      </c>
      <c r="B1816" s="2">
        <v>2988</v>
      </c>
      <c r="C1816" s="3" t="s">
        <v>7</v>
      </c>
      <c r="D1816" s="4">
        <v>43315</v>
      </c>
      <c r="E1816" s="2">
        <v>7819</v>
      </c>
      <c r="F1816" s="3" t="s">
        <v>2</v>
      </c>
      <c r="G1816" s="3" t="s">
        <v>19</v>
      </c>
      <c r="H1816" s="3" t="s">
        <v>0</v>
      </c>
      <c r="I1816" s="2">
        <v>2018</v>
      </c>
      <c r="J1816" s="2">
        <v>500</v>
      </c>
      <c r="K1816" s="2">
        <v>174</v>
      </c>
      <c r="L1816" s="2">
        <v>0.7</v>
      </c>
      <c r="M1816" s="1">
        <v>0.26</v>
      </c>
      <c r="N1816" s="1">
        <v>3.9999999999999998E-6</v>
      </c>
      <c r="O1816" s="1">
        <v>8.9999999999999993E-3</v>
      </c>
      <c r="P1816" s="1">
        <v>3.9999999999999998E-7</v>
      </c>
      <c r="Q1816" s="1">
        <v>1.8124999049440201E-2</v>
      </c>
      <c r="R1816" s="1">
        <v>6.7129625964062697E-4</v>
      </c>
    </row>
    <row r="1817" spans="1:18" x14ac:dyDescent="0.25">
      <c r="A1817" s="2">
        <v>2018</v>
      </c>
      <c r="B1817" s="2">
        <v>2989</v>
      </c>
      <c r="C1817" s="3" t="s">
        <v>10</v>
      </c>
      <c r="D1817" s="4">
        <v>43362</v>
      </c>
      <c r="E1817" s="2">
        <v>7816</v>
      </c>
      <c r="F1817" s="3" t="s">
        <v>5</v>
      </c>
      <c r="G1817" s="3" t="s">
        <v>1</v>
      </c>
      <c r="H1817" s="3" t="s">
        <v>4</v>
      </c>
      <c r="I1817" s="2">
        <v>1967</v>
      </c>
      <c r="J1817" s="2">
        <v>300</v>
      </c>
      <c r="K1817" s="2">
        <v>75</v>
      </c>
      <c r="L1817" s="2">
        <v>0.7</v>
      </c>
      <c r="M1817" s="1">
        <v>12.09</v>
      </c>
      <c r="N1817" s="1">
        <v>2.7999999999999998E-4</v>
      </c>
      <c r="O1817" s="1">
        <v>0.60499999999999998</v>
      </c>
      <c r="P1817" s="1">
        <v>4.3999999999999999E-5</v>
      </c>
      <c r="Q1817" s="1">
        <v>0.26822916630587201</v>
      </c>
      <c r="R1817" s="1">
        <v>1.9670138956640701E-2</v>
      </c>
    </row>
    <row r="1818" spans="1:18" x14ac:dyDescent="0.25">
      <c r="A1818" s="2">
        <v>2018</v>
      </c>
      <c r="B1818" s="2">
        <v>2989</v>
      </c>
      <c r="C1818" s="3" t="s">
        <v>10</v>
      </c>
      <c r="D1818" s="4">
        <v>43362</v>
      </c>
      <c r="E1818" s="2">
        <v>7817</v>
      </c>
      <c r="F1818" s="3" t="s">
        <v>2</v>
      </c>
      <c r="G1818" s="3" t="s">
        <v>1</v>
      </c>
      <c r="H1818" s="3" t="s">
        <v>0</v>
      </c>
      <c r="I1818" s="2">
        <v>2017</v>
      </c>
      <c r="J1818" s="2">
        <v>300</v>
      </c>
      <c r="K1818" s="2">
        <v>90</v>
      </c>
      <c r="L1818" s="2">
        <v>0.7</v>
      </c>
      <c r="M1818" s="1">
        <v>0.26</v>
      </c>
      <c r="N1818" s="1">
        <v>3.4999999999999999E-6</v>
      </c>
      <c r="O1818" s="1">
        <v>8.9999999999999993E-3</v>
      </c>
      <c r="P1818" s="1">
        <v>8.9999999999999996E-7</v>
      </c>
      <c r="Q1818" s="1">
        <v>5.5260413753767997E-3</v>
      </c>
      <c r="R1818" s="1">
        <v>2.1562498747491399E-4</v>
      </c>
    </row>
    <row r="1819" spans="1:18" x14ac:dyDescent="0.25">
      <c r="A1819" s="2">
        <v>2018</v>
      </c>
      <c r="B1819" s="2">
        <v>2990</v>
      </c>
      <c r="C1819" s="3" t="s">
        <v>10</v>
      </c>
      <c r="D1819" s="4">
        <v>43341</v>
      </c>
      <c r="E1819" s="2">
        <v>7781</v>
      </c>
      <c r="F1819" s="3" t="s">
        <v>5</v>
      </c>
      <c r="G1819" s="3" t="s">
        <v>1</v>
      </c>
      <c r="H1819" s="3" t="s">
        <v>4</v>
      </c>
      <c r="I1819" s="2">
        <v>1980</v>
      </c>
      <c r="J1819" s="2">
        <v>300</v>
      </c>
      <c r="K1819" s="2">
        <v>53</v>
      </c>
      <c r="L1819" s="2">
        <v>0.7</v>
      </c>
      <c r="M1819" s="1">
        <v>12.09</v>
      </c>
      <c r="N1819" s="1">
        <v>2.7999999999999998E-4</v>
      </c>
      <c r="O1819" s="1">
        <v>0.60499999999999998</v>
      </c>
      <c r="P1819" s="1">
        <v>4.3999999999999999E-5</v>
      </c>
      <c r="Q1819" s="1">
        <v>0.18954861085614899</v>
      </c>
      <c r="R1819" s="1">
        <v>1.39002315293595E-2</v>
      </c>
    </row>
    <row r="1820" spans="1:18" x14ac:dyDescent="0.25">
      <c r="A1820" s="2">
        <v>2018</v>
      </c>
      <c r="B1820" s="2">
        <v>2990</v>
      </c>
      <c r="C1820" s="3" t="s">
        <v>10</v>
      </c>
      <c r="D1820" s="4">
        <v>43341</v>
      </c>
      <c r="E1820" s="2">
        <v>7782</v>
      </c>
      <c r="F1820" s="3" t="s">
        <v>2</v>
      </c>
      <c r="G1820" s="3" t="s">
        <v>1</v>
      </c>
      <c r="H1820" s="3" t="s">
        <v>0</v>
      </c>
      <c r="I1820" s="2">
        <v>2018</v>
      </c>
      <c r="J1820" s="2">
        <v>300</v>
      </c>
      <c r="K1820" s="2">
        <v>60</v>
      </c>
      <c r="L1820" s="2">
        <v>0.7</v>
      </c>
      <c r="M1820" s="1">
        <v>2.74</v>
      </c>
      <c r="N1820" s="1">
        <v>3.6000000000000001E-5</v>
      </c>
      <c r="O1820" s="1">
        <v>8.9999999999999993E-3</v>
      </c>
      <c r="P1820" s="1">
        <v>8.9999999999999996E-7</v>
      </c>
      <c r="Q1820" s="1">
        <v>3.8805555053683799E-2</v>
      </c>
      <c r="R1820" s="1">
        <v>1.43749991649943E-4</v>
      </c>
    </row>
    <row r="1821" spans="1:18" x14ac:dyDescent="0.25">
      <c r="A1821" s="2">
        <v>2018</v>
      </c>
      <c r="B1821" s="2">
        <v>2991</v>
      </c>
      <c r="C1821" s="3" t="s">
        <v>10</v>
      </c>
      <c r="D1821" s="4">
        <v>43339</v>
      </c>
      <c r="E1821" s="2">
        <v>7812</v>
      </c>
      <c r="F1821" s="3" t="s">
        <v>5</v>
      </c>
      <c r="G1821" s="3" t="s">
        <v>1</v>
      </c>
      <c r="H1821" s="3" t="s">
        <v>4</v>
      </c>
      <c r="I1821" s="2">
        <v>1975</v>
      </c>
      <c r="J1821" s="2">
        <v>700</v>
      </c>
      <c r="K1821" s="2">
        <v>70</v>
      </c>
      <c r="L1821" s="2">
        <v>0.7</v>
      </c>
      <c r="M1821" s="1">
        <v>12.09</v>
      </c>
      <c r="N1821" s="1">
        <v>2.7999999999999998E-4</v>
      </c>
      <c r="O1821" s="1">
        <v>0.60499999999999998</v>
      </c>
      <c r="P1821" s="1">
        <v>4.3999999999999999E-5</v>
      </c>
      <c r="Q1821" s="1">
        <v>0.58414351773278705</v>
      </c>
      <c r="R1821" s="1">
        <v>4.2837191505573198E-2</v>
      </c>
    </row>
    <row r="1822" spans="1:18" x14ac:dyDescent="0.25">
      <c r="A1822" s="2">
        <v>2018</v>
      </c>
      <c r="B1822" s="2">
        <v>2991</v>
      </c>
      <c r="C1822" s="3" t="s">
        <v>10</v>
      </c>
      <c r="D1822" s="4">
        <v>43339</v>
      </c>
      <c r="E1822" s="2">
        <v>7813</v>
      </c>
      <c r="F1822" s="3" t="s">
        <v>2</v>
      </c>
      <c r="G1822" s="3" t="s">
        <v>1</v>
      </c>
      <c r="H1822" s="3" t="s">
        <v>0</v>
      </c>
      <c r="I1822" s="2">
        <v>2018</v>
      </c>
      <c r="J1822" s="2">
        <v>700</v>
      </c>
      <c r="K1822" s="2">
        <v>71</v>
      </c>
      <c r="L1822" s="2">
        <v>0.7</v>
      </c>
      <c r="M1822" s="1">
        <v>2.74</v>
      </c>
      <c r="N1822" s="1">
        <v>3.6000000000000001E-5</v>
      </c>
      <c r="O1822" s="1">
        <v>8.9999999999999993E-3</v>
      </c>
      <c r="P1822" s="1">
        <v>8.9999999999999996E-7</v>
      </c>
      <c r="Q1822" s="1">
        <v>0.10990756039331299</v>
      </c>
      <c r="R1822" s="1">
        <v>4.6593747385084998E-4</v>
      </c>
    </row>
    <row r="1823" spans="1:18" x14ac:dyDescent="0.25">
      <c r="A1823" s="2">
        <v>2018</v>
      </c>
      <c r="B1823" s="2">
        <v>2992</v>
      </c>
      <c r="C1823" s="3" t="s">
        <v>10</v>
      </c>
      <c r="D1823" s="4">
        <v>43348</v>
      </c>
      <c r="E1823" s="2">
        <v>7810</v>
      </c>
      <c r="F1823" s="3" t="s">
        <v>5</v>
      </c>
      <c r="G1823" s="3" t="s">
        <v>1</v>
      </c>
      <c r="H1823" s="3" t="s">
        <v>6</v>
      </c>
      <c r="I1823" s="2">
        <v>2005</v>
      </c>
      <c r="J1823" s="2">
        <v>800</v>
      </c>
      <c r="K1823" s="2">
        <v>99</v>
      </c>
      <c r="L1823" s="2">
        <v>0.7</v>
      </c>
      <c r="M1823" s="1">
        <v>4.75</v>
      </c>
      <c r="N1823" s="1">
        <v>7.1000000000000005E-5</v>
      </c>
      <c r="O1823" s="1">
        <v>0.192</v>
      </c>
      <c r="P1823" s="1">
        <v>1.4100000000000001E-5</v>
      </c>
      <c r="Q1823" s="1">
        <v>0.342344440233675</v>
      </c>
      <c r="R1823" s="1">
        <v>2.2073333091670099E-2</v>
      </c>
    </row>
    <row r="1824" spans="1:18" x14ac:dyDescent="0.25">
      <c r="A1824" s="2">
        <v>2018</v>
      </c>
      <c r="B1824" s="2">
        <v>2992</v>
      </c>
      <c r="C1824" s="3" t="s">
        <v>10</v>
      </c>
      <c r="D1824" s="4">
        <v>43348</v>
      </c>
      <c r="E1824" s="2">
        <v>7811</v>
      </c>
      <c r="F1824" s="3" t="s">
        <v>2</v>
      </c>
      <c r="G1824" s="3" t="s">
        <v>1</v>
      </c>
      <c r="H1824" s="3" t="s">
        <v>0</v>
      </c>
      <c r="I1824" s="2">
        <v>2017</v>
      </c>
      <c r="J1824" s="2">
        <v>800</v>
      </c>
      <c r="K1824" s="2">
        <v>117</v>
      </c>
      <c r="L1824" s="2">
        <v>0.7</v>
      </c>
      <c r="M1824" s="1">
        <v>0.26</v>
      </c>
      <c r="N1824" s="1">
        <v>3.9999999999999998E-6</v>
      </c>
      <c r="O1824" s="1">
        <v>8.9999999999999993E-3</v>
      </c>
      <c r="P1824" s="1">
        <v>3.9999999999999998E-7</v>
      </c>
      <c r="Q1824" s="1">
        <v>1.9933332302188401E-2</v>
      </c>
      <c r="R1824" s="1">
        <v>7.6555551588754699E-4</v>
      </c>
    </row>
    <row r="1825" spans="1:18" x14ac:dyDescent="0.25">
      <c r="A1825" s="2">
        <v>2018</v>
      </c>
      <c r="B1825" s="2">
        <v>2993</v>
      </c>
      <c r="C1825" s="3" t="s">
        <v>10</v>
      </c>
      <c r="D1825" s="4">
        <v>43340</v>
      </c>
      <c r="E1825" s="2">
        <v>7775</v>
      </c>
      <c r="F1825" s="3" t="s">
        <v>5</v>
      </c>
      <c r="G1825" s="3" t="s">
        <v>1</v>
      </c>
      <c r="H1825" s="3" t="s">
        <v>4</v>
      </c>
      <c r="I1825" s="2">
        <v>1971</v>
      </c>
      <c r="J1825" s="2">
        <v>400</v>
      </c>
      <c r="K1825" s="2">
        <v>75</v>
      </c>
      <c r="L1825" s="2">
        <v>0.7</v>
      </c>
      <c r="M1825" s="1">
        <v>12.09</v>
      </c>
      <c r="N1825" s="1">
        <v>2.7999999999999998E-4</v>
      </c>
      <c r="O1825" s="1">
        <v>0.60499999999999998</v>
      </c>
      <c r="P1825" s="1">
        <v>4.3999999999999999E-5</v>
      </c>
      <c r="Q1825" s="1">
        <v>0.35763888840782898</v>
      </c>
      <c r="R1825" s="1">
        <v>2.6226851942187698E-2</v>
      </c>
    </row>
    <row r="1826" spans="1:18" x14ac:dyDescent="0.25">
      <c r="A1826" s="2">
        <v>2018</v>
      </c>
      <c r="B1826" s="2">
        <v>2993</v>
      </c>
      <c r="C1826" s="3" t="s">
        <v>10</v>
      </c>
      <c r="D1826" s="4">
        <v>43340</v>
      </c>
      <c r="E1826" s="2">
        <v>7776</v>
      </c>
      <c r="F1826" s="3" t="s">
        <v>2</v>
      </c>
      <c r="G1826" s="3" t="s">
        <v>1</v>
      </c>
      <c r="H1826" s="3" t="s">
        <v>0</v>
      </c>
      <c r="I1826" s="2">
        <v>2018</v>
      </c>
      <c r="J1826" s="2">
        <v>400</v>
      </c>
      <c r="K1826" s="2">
        <v>90</v>
      </c>
      <c r="L1826" s="2">
        <v>0.7</v>
      </c>
      <c r="M1826" s="1">
        <v>0.26</v>
      </c>
      <c r="N1826" s="1">
        <v>3.4999999999999999E-6</v>
      </c>
      <c r="O1826" s="1">
        <v>8.9999999999999993E-3</v>
      </c>
      <c r="P1826" s="1">
        <v>8.9999999999999996E-7</v>
      </c>
      <c r="Q1826" s="1">
        <v>7.4166662781191004E-3</v>
      </c>
      <c r="R1826" s="1">
        <v>2.9999998273965599E-4</v>
      </c>
    </row>
    <row r="1827" spans="1:18" x14ac:dyDescent="0.25">
      <c r="A1827" s="2">
        <v>2018</v>
      </c>
      <c r="B1827" s="2">
        <v>2994</v>
      </c>
      <c r="C1827" s="3" t="s">
        <v>10</v>
      </c>
      <c r="D1827" s="4">
        <v>43334</v>
      </c>
      <c r="E1827" s="2">
        <v>7804</v>
      </c>
      <c r="F1827" s="3" t="s">
        <v>5</v>
      </c>
      <c r="G1827" s="3" t="s">
        <v>1</v>
      </c>
      <c r="H1827" s="3" t="s">
        <v>4</v>
      </c>
      <c r="I1827" s="2">
        <v>1983</v>
      </c>
      <c r="J1827" s="2">
        <v>100</v>
      </c>
      <c r="K1827" s="2">
        <v>38</v>
      </c>
      <c r="L1827" s="2">
        <v>0.7</v>
      </c>
      <c r="M1827" s="1">
        <v>6.51</v>
      </c>
      <c r="N1827" s="1">
        <v>9.7999999999999997E-5</v>
      </c>
      <c r="O1827" s="1">
        <v>0.54700000000000004</v>
      </c>
      <c r="P1827" s="1">
        <v>4.2400000000000001E-5</v>
      </c>
      <c r="Q1827" s="1">
        <v>2.0237345967907199E-2</v>
      </c>
      <c r="R1827" s="1">
        <v>2.1011419021061302E-3</v>
      </c>
    </row>
    <row r="1828" spans="1:18" x14ac:dyDescent="0.25">
      <c r="A1828" s="2">
        <v>2018</v>
      </c>
      <c r="B1828" s="2">
        <v>2994</v>
      </c>
      <c r="C1828" s="3" t="s">
        <v>10</v>
      </c>
      <c r="D1828" s="4">
        <v>43334</v>
      </c>
      <c r="E1828" s="2">
        <v>7805</v>
      </c>
      <c r="F1828" s="3" t="s">
        <v>2</v>
      </c>
      <c r="G1828" s="3" t="s">
        <v>1</v>
      </c>
      <c r="H1828" s="3" t="s">
        <v>0</v>
      </c>
      <c r="I1828" s="2">
        <v>2018</v>
      </c>
      <c r="J1828" s="2">
        <v>100</v>
      </c>
      <c r="K1828" s="2">
        <v>45</v>
      </c>
      <c r="L1828" s="2">
        <v>0.7</v>
      </c>
      <c r="M1828" s="1">
        <v>2.75</v>
      </c>
      <c r="N1828" s="1">
        <v>5.7000000000000003E-5</v>
      </c>
      <c r="O1828" s="1">
        <v>8.9999999999999993E-3</v>
      </c>
      <c r="P1828" s="1">
        <v>9.9999999999999995E-7</v>
      </c>
      <c r="Q1828" s="1">
        <v>9.6475692820685698E-3</v>
      </c>
      <c r="R1828" s="1">
        <v>3.2986109199733998E-5</v>
      </c>
    </row>
    <row r="1829" spans="1:18" x14ac:dyDescent="0.25">
      <c r="A1829" s="2">
        <v>2018</v>
      </c>
      <c r="B1829" s="2">
        <v>2995</v>
      </c>
      <c r="C1829" s="3" t="s">
        <v>10</v>
      </c>
      <c r="D1829" s="4">
        <v>43362</v>
      </c>
      <c r="E1829" s="2">
        <v>7802</v>
      </c>
      <c r="F1829" s="3" t="s">
        <v>5</v>
      </c>
      <c r="G1829" s="3" t="s">
        <v>1</v>
      </c>
      <c r="H1829" s="3" t="s">
        <v>4</v>
      </c>
      <c r="I1829" s="2">
        <v>1974</v>
      </c>
      <c r="J1829" s="2">
        <v>450</v>
      </c>
      <c r="K1829" s="2">
        <v>84</v>
      </c>
      <c r="L1829" s="2">
        <v>0.7</v>
      </c>
      <c r="M1829" s="1">
        <v>12.09</v>
      </c>
      <c r="N1829" s="1">
        <v>2.7999999999999998E-4</v>
      </c>
      <c r="O1829" s="1">
        <v>0.60499999999999998</v>
      </c>
      <c r="P1829" s="1">
        <v>4.3999999999999999E-5</v>
      </c>
      <c r="Q1829" s="1">
        <v>0.45062499939386402</v>
      </c>
      <c r="R1829" s="1">
        <v>3.3045833447156503E-2</v>
      </c>
    </row>
    <row r="1830" spans="1:18" x14ac:dyDescent="0.25">
      <c r="A1830" s="2">
        <v>2018</v>
      </c>
      <c r="B1830" s="2">
        <v>2995</v>
      </c>
      <c r="C1830" s="3" t="s">
        <v>10</v>
      </c>
      <c r="D1830" s="4">
        <v>43362</v>
      </c>
      <c r="E1830" s="2">
        <v>7803</v>
      </c>
      <c r="F1830" s="3" t="s">
        <v>2</v>
      </c>
      <c r="G1830" s="3" t="s">
        <v>1</v>
      </c>
      <c r="H1830" s="3" t="s">
        <v>0</v>
      </c>
      <c r="I1830" s="2">
        <v>2018</v>
      </c>
      <c r="J1830" s="2">
        <v>450</v>
      </c>
      <c r="K1830" s="2">
        <v>75</v>
      </c>
      <c r="L1830" s="2">
        <v>0.7</v>
      </c>
      <c r="M1830" s="1">
        <v>0.26</v>
      </c>
      <c r="N1830" s="1">
        <v>3.4999999999999999E-6</v>
      </c>
      <c r="O1830" s="1">
        <v>8.9999999999999993E-3</v>
      </c>
      <c r="P1830" s="1">
        <v>8.9999999999999996E-7</v>
      </c>
      <c r="Q1830" s="1">
        <v>6.9759110939944802E-3</v>
      </c>
      <c r="R1830" s="1">
        <v>2.8710935855581998E-4</v>
      </c>
    </row>
    <row r="1831" spans="1:18" x14ac:dyDescent="0.25">
      <c r="A1831" s="2">
        <v>2018</v>
      </c>
      <c r="B1831" s="2">
        <v>2996</v>
      </c>
      <c r="C1831" s="3" t="s">
        <v>10</v>
      </c>
      <c r="D1831" s="4">
        <v>43340</v>
      </c>
      <c r="E1831" s="2">
        <v>7800</v>
      </c>
      <c r="F1831" s="3" t="s">
        <v>5</v>
      </c>
      <c r="G1831" s="3" t="s">
        <v>1</v>
      </c>
      <c r="H1831" s="3" t="s">
        <v>6</v>
      </c>
      <c r="I1831" s="2">
        <v>2008</v>
      </c>
      <c r="J1831" s="2">
        <v>500</v>
      </c>
      <c r="K1831" s="2">
        <v>105</v>
      </c>
      <c r="L1831" s="2">
        <v>0.7</v>
      </c>
      <c r="M1831" s="1">
        <v>4.1500000000000004</v>
      </c>
      <c r="N1831" s="1">
        <v>6.0000000000000002E-5</v>
      </c>
      <c r="O1831" s="1">
        <v>0.128</v>
      </c>
      <c r="P1831" s="1">
        <v>9.3999999999999998E-6</v>
      </c>
      <c r="Q1831" s="1">
        <v>0.18634259282195401</v>
      </c>
      <c r="R1831" s="1">
        <v>8.0410879891080703E-3</v>
      </c>
    </row>
    <row r="1832" spans="1:18" x14ac:dyDescent="0.25">
      <c r="A1832" s="2">
        <v>2018</v>
      </c>
      <c r="B1832" s="2">
        <v>2996</v>
      </c>
      <c r="C1832" s="3" t="s">
        <v>10</v>
      </c>
      <c r="D1832" s="4">
        <v>43340</v>
      </c>
      <c r="E1832" s="2">
        <v>7801</v>
      </c>
      <c r="F1832" s="3" t="s">
        <v>2</v>
      </c>
      <c r="G1832" s="3" t="s">
        <v>1</v>
      </c>
      <c r="H1832" s="3" t="s">
        <v>0</v>
      </c>
      <c r="I1832" s="2">
        <v>2017</v>
      </c>
      <c r="J1832" s="2">
        <v>500</v>
      </c>
      <c r="K1832" s="2">
        <v>114</v>
      </c>
      <c r="L1832" s="2">
        <v>0.7</v>
      </c>
      <c r="M1832" s="1">
        <v>0.26</v>
      </c>
      <c r="N1832" s="1">
        <v>3.9999999999999998E-6</v>
      </c>
      <c r="O1832" s="1">
        <v>8.9999999999999993E-3</v>
      </c>
      <c r="P1832" s="1">
        <v>3.9999999999999998E-7</v>
      </c>
      <c r="Q1832" s="1">
        <v>1.18749993772194E-2</v>
      </c>
      <c r="R1832" s="1">
        <v>4.3981479079903201E-4</v>
      </c>
    </row>
    <row r="1833" spans="1:18" x14ac:dyDescent="0.25">
      <c r="A1833" s="2">
        <v>2018</v>
      </c>
      <c r="B1833" s="2">
        <v>2997</v>
      </c>
      <c r="C1833" s="3" t="s">
        <v>10</v>
      </c>
      <c r="D1833" s="4">
        <v>43335</v>
      </c>
      <c r="E1833" s="2">
        <v>7798</v>
      </c>
      <c r="F1833" s="3" t="s">
        <v>5</v>
      </c>
      <c r="G1833" s="3" t="s">
        <v>1</v>
      </c>
      <c r="H1833" s="3" t="s">
        <v>8</v>
      </c>
      <c r="I1833" s="2">
        <v>2000</v>
      </c>
      <c r="J1833" s="2">
        <v>150</v>
      </c>
      <c r="K1833" s="2">
        <v>50</v>
      </c>
      <c r="L1833" s="2">
        <v>0.7</v>
      </c>
      <c r="M1833" s="1">
        <v>6.54</v>
      </c>
      <c r="N1833" s="1">
        <v>1.4999999999999999E-4</v>
      </c>
      <c r="O1833" s="1">
        <v>0.55200000000000005</v>
      </c>
      <c r="P1833" s="1">
        <v>4.0200000000000001E-5</v>
      </c>
      <c r="Q1833" s="1">
        <v>4.0842013114840599E-2</v>
      </c>
      <c r="R1833" s="1">
        <v>3.9970484732475102E-3</v>
      </c>
    </row>
    <row r="1834" spans="1:18" x14ac:dyDescent="0.25">
      <c r="A1834" s="2">
        <v>2018</v>
      </c>
      <c r="B1834" s="2">
        <v>2997</v>
      </c>
      <c r="C1834" s="3" t="s">
        <v>10</v>
      </c>
      <c r="D1834" s="4">
        <v>43335</v>
      </c>
      <c r="E1834" s="2">
        <v>7799</v>
      </c>
      <c r="F1834" s="3" t="s">
        <v>2</v>
      </c>
      <c r="G1834" s="3" t="s">
        <v>1</v>
      </c>
      <c r="H1834" s="3" t="s">
        <v>0</v>
      </c>
      <c r="I1834" s="2">
        <v>2018</v>
      </c>
      <c r="J1834" s="2">
        <v>150</v>
      </c>
      <c r="K1834" s="2">
        <v>150</v>
      </c>
      <c r="L1834" s="2">
        <v>0.7</v>
      </c>
      <c r="M1834" s="1">
        <v>0.26</v>
      </c>
      <c r="N1834" s="1">
        <v>3.9999999999999998E-6</v>
      </c>
      <c r="O1834" s="1">
        <v>8.9999999999999993E-3</v>
      </c>
      <c r="P1834" s="1">
        <v>3.9999999999999998E-7</v>
      </c>
      <c r="Q1834" s="1">
        <v>4.5659719787642297E-3</v>
      </c>
      <c r="R1834" s="1">
        <v>1.61458323918361E-4</v>
      </c>
    </row>
    <row r="1835" spans="1:18" x14ac:dyDescent="0.25">
      <c r="A1835" s="2">
        <v>2018</v>
      </c>
      <c r="B1835" s="2">
        <v>2998</v>
      </c>
      <c r="C1835" s="3" t="s">
        <v>16</v>
      </c>
      <c r="D1835" s="4">
        <v>43357</v>
      </c>
      <c r="E1835" s="2">
        <v>7796</v>
      </c>
      <c r="F1835" s="3" t="s">
        <v>5</v>
      </c>
      <c r="G1835" s="3" t="s">
        <v>1</v>
      </c>
      <c r="H1835" s="3" t="s">
        <v>4</v>
      </c>
      <c r="I1835" s="2">
        <v>1970</v>
      </c>
      <c r="J1835" s="2">
        <v>250</v>
      </c>
      <c r="K1835" s="2">
        <v>132</v>
      </c>
      <c r="L1835" s="2">
        <v>0.7</v>
      </c>
      <c r="M1835" s="1">
        <v>11.16</v>
      </c>
      <c r="N1835" s="1">
        <v>2.5999999999999998E-4</v>
      </c>
      <c r="O1835" s="1">
        <v>0.39600000000000002</v>
      </c>
      <c r="P1835" s="1">
        <v>2.8799999999999999E-5</v>
      </c>
      <c r="Q1835" s="1">
        <v>0.36361110124978502</v>
      </c>
      <c r="R1835" s="1">
        <v>1.8883332712575699E-2</v>
      </c>
    </row>
    <row r="1836" spans="1:18" x14ac:dyDescent="0.25">
      <c r="A1836" s="2">
        <v>2018</v>
      </c>
      <c r="B1836" s="2">
        <v>2998</v>
      </c>
      <c r="C1836" s="3" t="s">
        <v>16</v>
      </c>
      <c r="D1836" s="4">
        <v>43357</v>
      </c>
      <c r="E1836" s="2">
        <v>7797</v>
      </c>
      <c r="F1836" s="3" t="s">
        <v>2</v>
      </c>
      <c r="G1836" s="3" t="s">
        <v>1</v>
      </c>
      <c r="H1836" s="3" t="s">
        <v>0</v>
      </c>
      <c r="I1836" s="2">
        <v>2018</v>
      </c>
      <c r="J1836" s="2">
        <v>250</v>
      </c>
      <c r="K1836" s="2">
        <v>115</v>
      </c>
      <c r="L1836" s="2">
        <v>0.7</v>
      </c>
      <c r="M1836" s="1">
        <v>0.26</v>
      </c>
      <c r="N1836" s="1">
        <v>3.9999999999999998E-6</v>
      </c>
      <c r="O1836" s="1">
        <v>8.9999999999999993E-3</v>
      </c>
      <c r="P1836" s="1">
        <v>3.9999999999999998E-7</v>
      </c>
      <c r="Q1836" s="1">
        <v>5.8786648115039903E-3</v>
      </c>
      <c r="R1836" s="1">
        <v>2.1074458671148101E-4</v>
      </c>
    </row>
    <row r="1837" spans="1:18" x14ac:dyDescent="0.25">
      <c r="A1837" s="2">
        <v>2018</v>
      </c>
      <c r="B1837" s="2">
        <v>2999</v>
      </c>
      <c r="C1837" s="3" t="s">
        <v>10</v>
      </c>
      <c r="D1837" s="4">
        <v>43360</v>
      </c>
      <c r="E1837" s="2">
        <v>7785</v>
      </c>
      <c r="F1837" s="3" t="s">
        <v>5</v>
      </c>
      <c r="G1837" s="3" t="s">
        <v>1</v>
      </c>
      <c r="H1837" s="3" t="s">
        <v>4</v>
      </c>
      <c r="I1837" s="2">
        <v>1992</v>
      </c>
      <c r="J1837" s="2">
        <v>300</v>
      </c>
      <c r="K1837" s="2">
        <v>102</v>
      </c>
      <c r="L1837" s="2">
        <v>0.7</v>
      </c>
      <c r="M1837" s="1">
        <v>8.17</v>
      </c>
      <c r="N1837" s="1">
        <v>1.9000000000000001E-4</v>
      </c>
      <c r="O1837" s="1">
        <v>0.47899999999999998</v>
      </c>
      <c r="P1837" s="1">
        <v>3.6100000000000003E-5</v>
      </c>
      <c r="Q1837" s="1">
        <v>0.23462361025944101</v>
      </c>
      <c r="R1837" s="1">
        <v>1.9236679926589499E-2</v>
      </c>
    </row>
    <row r="1838" spans="1:18" x14ac:dyDescent="0.25">
      <c r="A1838" s="2">
        <v>2018</v>
      </c>
      <c r="B1838" s="2">
        <v>2999</v>
      </c>
      <c r="C1838" s="3" t="s">
        <v>10</v>
      </c>
      <c r="D1838" s="4">
        <v>43360</v>
      </c>
      <c r="E1838" s="2">
        <v>7786</v>
      </c>
      <c r="F1838" s="3" t="s">
        <v>2</v>
      </c>
      <c r="G1838" s="3" t="s">
        <v>1</v>
      </c>
      <c r="H1838" s="3" t="s">
        <v>0</v>
      </c>
      <c r="I1838" s="2">
        <v>2017</v>
      </c>
      <c r="J1838" s="2">
        <v>300</v>
      </c>
      <c r="K1838" s="2">
        <v>105</v>
      </c>
      <c r="L1838" s="2">
        <v>0.7</v>
      </c>
      <c r="M1838" s="1">
        <v>0.26</v>
      </c>
      <c r="N1838" s="1">
        <v>3.9999999999999998E-6</v>
      </c>
      <c r="O1838" s="1">
        <v>8.9999999999999993E-3</v>
      </c>
      <c r="P1838" s="1">
        <v>3.9999999999999998E-7</v>
      </c>
      <c r="Q1838" s="1">
        <v>6.4652774355107197E-3</v>
      </c>
      <c r="R1838" s="1">
        <v>2.3333332011340701E-4</v>
      </c>
    </row>
    <row r="1839" spans="1:18" x14ac:dyDescent="0.25">
      <c r="A1839" s="2">
        <v>2018</v>
      </c>
      <c r="B1839" s="2">
        <v>3000</v>
      </c>
      <c r="C1839" s="3" t="s">
        <v>10</v>
      </c>
      <c r="D1839" s="4">
        <v>43341</v>
      </c>
      <c r="E1839" s="2">
        <v>7783</v>
      </c>
      <c r="F1839" s="3" t="s">
        <v>5</v>
      </c>
      <c r="G1839" s="3" t="s">
        <v>1</v>
      </c>
      <c r="H1839" s="3" t="s">
        <v>4</v>
      </c>
      <c r="I1839" s="2">
        <v>1962</v>
      </c>
      <c r="J1839" s="2">
        <v>1000</v>
      </c>
      <c r="K1839" s="2">
        <v>69</v>
      </c>
      <c r="L1839" s="2">
        <v>0.7</v>
      </c>
      <c r="M1839" s="1">
        <v>12.09</v>
      </c>
      <c r="N1839" s="1">
        <v>2.7999999999999998E-4</v>
      </c>
      <c r="O1839" s="1">
        <v>0.60499999999999998</v>
      </c>
      <c r="P1839" s="1">
        <v>4.3999999999999999E-5</v>
      </c>
      <c r="Q1839" s="1">
        <v>0.82256944333800597</v>
      </c>
      <c r="R1839" s="1">
        <v>6.0321759467031603E-2</v>
      </c>
    </row>
    <row r="1840" spans="1:18" x14ac:dyDescent="0.25">
      <c r="A1840" s="2">
        <v>2018</v>
      </c>
      <c r="B1840" s="2">
        <v>3000</v>
      </c>
      <c r="C1840" s="3" t="s">
        <v>10</v>
      </c>
      <c r="D1840" s="4">
        <v>43341</v>
      </c>
      <c r="E1840" s="2">
        <v>7784</v>
      </c>
      <c r="F1840" s="3" t="s">
        <v>2</v>
      </c>
      <c r="G1840" s="3" t="s">
        <v>1</v>
      </c>
      <c r="H1840" s="3" t="s">
        <v>0</v>
      </c>
      <c r="I1840" s="2">
        <v>2018</v>
      </c>
      <c r="J1840" s="2">
        <v>1000</v>
      </c>
      <c r="K1840" s="2">
        <v>100</v>
      </c>
      <c r="L1840" s="2">
        <v>0.7</v>
      </c>
      <c r="M1840" s="1">
        <v>2.3199999999999998</v>
      </c>
      <c r="N1840" s="1">
        <v>3.0000000000000001E-5</v>
      </c>
      <c r="O1840" s="1">
        <v>0.112</v>
      </c>
      <c r="P1840" s="1">
        <v>7.9999999999999996E-6</v>
      </c>
      <c r="Q1840" s="1">
        <v>0.190586411064015</v>
      </c>
      <c r="R1840" s="1">
        <v>1.1728395120951699E-2</v>
      </c>
    </row>
    <row r="1841" spans="1:18" x14ac:dyDescent="0.25">
      <c r="A1841" s="2">
        <v>2018</v>
      </c>
      <c r="B1841" s="2">
        <v>3001</v>
      </c>
      <c r="C1841" s="3" t="s">
        <v>16</v>
      </c>
      <c r="D1841" s="4">
        <v>43328</v>
      </c>
      <c r="E1841" s="2">
        <v>7787</v>
      </c>
      <c r="F1841" s="3" t="s">
        <v>5</v>
      </c>
      <c r="G1841" s="3" t="s">
        <v>1</v>
      </c>
      <c r="H1841" s="3" t="s">
        <v>4</v>
      </c>
      <c r="I1841" s="2">
        <v>1976</v>
      </c>
      <c r="J1841" s="2">
        <v>1000</v>
      </c>
      <c r="K1841" s="2">
        <v>59</v>
      </c>
      <c r="L1841" s="2">
        <v>0.7</v>
      </c>
      <c r="M1841" s="1">
        <v>12.09</v>
      </c>
      <c r="N1841" s="1">
        <v>2.7999999999999998E-4</v>
      </c>
      <c r="O1841" s="1">
        <v>0.60499999999999998</v>
      </c>
      <c r="P1841" s="1">
        <v>4.3999999999999999E-5</v>
      </c>
      <c r="Q1841" s="1">
        <v>0.70335648053539601</v>
      </c>
      <c r="R1841" s="1">
        <v>5.1579475486302401E-2</v>
      </c>
    </row>
    <row r="1842" spans="1:18" x14ac:dyDescent="0.25">
      <c r="A1842" s="2">
        <v>2018</v>
      </c>
      <c r="B1842" s="2">
        <v>3001</v>
      </c>
      <c r="C1842" s="3" t="s">
        <v>16</v>
      </c>
      <c r="D1842" s="4">
        <v>43328</v>
      </c>
      <c r="E1842" s="2">
        <v>7788</v>
      </c>
      <c r="F1842" s="3" t="s">
        <v>2</v>
      </c>
      <c r="G1842" s="3" t="s">
        <v>1</v>
      </c>
      <c r="H1842" s="3" t="s">
        <v>0</v>
      </c>
      <c r="I1842" s="2">
        <v>2018</v>
      </c>
      <c r="J1842" s="2">
        <v>1000</v>
      </c>
      <c r="K1842" s="2">
        <v>55</v>
      </c>
      <c r="L1842" s="2">
        <v>0.7</v>
      </c>
      <c r="M1842" s="1">
        <v>2.74</v>
      </c>
      <c r="N1842" s="1">
        <v>3.6000000000000001E-5</v>
      </c>
      <c r="O1842" s="1">
        <v>8.9999999999999993E-3</v>
      </c>
      <c r="P1842" s="1">
        <v>8.9999999999999996E-7</v>
      </c>
      <c r="Q1842" s="1">
        <v>0.123919751650996</v>
      </c>
      <c r="R1842" s="1">
        <v>5.72916635161255E-4</v>
      </c>
    </row>
    <row r="1843" spans="1:18" x14ac:dyDescent="0.25">
      <c r="A1843" s="2">
        <v>2018</v>
      </c>
      <c r="B1843" s="2">
        <v>3002</v>
      </c>
      <c r="C1843" s="3" t="s">
        <v>16</v>
      </c>
      <c r="D1843" s="4">
        <v>43327</v>
      </c>
      <c r="E1843" s="2">
        <v>7789</v>
      </c>
      <c r="F1843" s="3" t="s">
        <v>5</v>
      </c>
      <c r="G1843" s="3" t="s">
        <v>1</v>
      </c>
      <c r="H1843" s="3" t="s">
        <v>4</v>
      </c>
      <c r="I1843" s="2">
        <v>1982</v>
      </c>
      <c r="J1843" s="2">
        <v>600</v>
      </c>
      <c r="K1843" s="2">
        <v>72</v>
      </c>
      <c r="L1843" s="2">
        <v>0.7</v>
      </c>
      <c r="M1843" s="1">
        <v>12.09</v>
      </c>
      <c r="N1843" s="1">
        <v>2.7999999999999998E-4</v>
      </c>
      <c r="O1843" s="1">
        <v>0.60499999999999998</v>
      </c>
      <c r="P1843" s="1">
        <v>4.3999999999999999E-5</v>
      </c>
      <c r="Q1843" s="1">
        <v>0.51499999930727303</v>
      </c>
      <c r="R1843" s="1">
        <v>3.7766666796750198E-2</v>
      </c>
    </row>
    <row r="1844" spans="1:18" x14ac:dyDescent="0.25">
      <c r="A1844" s="2">
        <v>2018</v>
      </c>
      <c r="B1844" s="2">
        <v>3002</v>
      </c>
      <c r="C1844" s="3" t="s">
        <v>16</v>
      </c>
      <c r="D1844" s="4">
        <v>43327</v>
      </c>
      <c r="E1844" s="2">
        <v>7790</v>
      </c>
      <c r="F1844" s="3" t="s">
        <v>2</v>
      </c>
      <c r="G1844" s="3" t="s">
        <v>1</v>
      </c>
      <c r="H1844" s="3" t="s">
        <v>0</v>
      </c>
      <c r="I1844" s="2">
        <v>2017</v>
      </c>
      <c r="J1844" s="2">
        <v>600</v>
      </c>
      <c r="K1844" s="2">
        <v>70</v>
      </c>
      <c r="L1844" s="2">
        <v>0.7</v>
      </c>
      <c r="M1844" s="1">
        <v>2.74</v>
      </c>
      <c r="N1844" s="1">
        <v>3.6000000000000001E-5</v>
      </c>
      <c r="O1844" s="1">
        <v>8.9999999999999993E-3</v>
      </c>
      <c r="P1844" s="1">
        <v>8.9999999999999996E-7</v>
      </c>
      <c r="Q1844" s="1">
        <v>9.2296295157358793E-2</v>
      </c>
      <c r="R1844" s="1">
        <v>3.79166645222395E-4</v>
      </c>
    </row>
    <row r="1845" spans="1:18" x14ac:dyDescent="0.25">
      <c r="A1845" s="2">
        <v>2018</v>
      </c>
      <c r="B1845" s="2">
        <v>3003</v>
      </c>
      <c r="C1845" s="3" t="s">
        <v>16</v>
      </c>
      <c r="D1845" s="4">
        <v>43357</v>
      </c>
      <c r="E1845" s="2">
        <v>7791</v>
      </c>
      <c r="F1845" s="3" t="s">
        <v>5</v>
      </c>
      <c r="G1845" s="3" t="s">
        <v>1</v>
      </c>
      <c r="H1845" s="3" t="s">
        <v>4</v>
      </c>
      <c r="I1845" s="2">
        <v>1978</v>
      </c>
      <c r="J1845" s="2">
        <v>240</v>
      </c>
      <c r="K1845" s="2">
        <v>98</v>
      </c>
      <c r="L1845" s="2">
        <v>0.7</v>
      </c>
      <c r="M1845" s="1">
        <v>12.09</v>
      </c>
      <c r="N1845" s="1">
        <v>2.7999999999999998E-4</v>
      </c>
      <c r="O1845" s="1">
        <v>0.60499999999999998</v>
      </c>
      <c r="P1845" s="1">
        <v>4.3999999999999999E-5</v>
      </c>
      <c r="Q1845" s="1">
        <v>0.274291110674939</v>
      </c>
      <c r="R1845" s="1">
        <v>1.9603629709287199E-2</v>
      </c>
    </row>
    <row r="1846" spans="1:18" x14ac:dyDescent="0.25">
      <c r="A1846" s="2">
        <v>2018</v>
      </c>
      <c r="B1846" s="2">
        <v>3003</v>
      </c>
      <c r="C1846" s="3" t="s">
        <v>16</v>
      </c>
      <c r="D1846" s="4">
        <v>43357</v>
      </c>
      <c r="E1846" s="2">
        <v>7793</v>
      </c>
      <c r="F1846" s="3" t="s">
        <v>2</v>
      </c>
      <c r="G1846" s="3" t="s">
        <v>1</v>
      </c>
      <c r="H1846" s="3" t="s">
        <v>0</v>
      </c>
      <c r="I1846" s="2">
        <v>2018</v>
      </c>
      <c r="J1846" s="2">
        <v>240</v>
      </c>
      <c r="K1846" s="2">
        <v>115</v>
      </c>
      <c r="L1846" s="2">
        <v>0.7</v>
      </c>
      <c r="M1846" s="1">
        <v>0.26</v>
      </c>
      <c r="N1846" s="1">
        <v>3.9999999999999998E-6</v>
      </c>
      <c r="O1846" s="1">
        <v>8.9999999999999993E-3</v>
      </c>
      <c r="P1846" s="1">
        <v>3.9999999999999998E-7</v>
      </c>
      <c r="Q1846" s="1">
        <v>5.6392589598678504E-3</v>
      </c>
      <c r="R1846" s="1">
        <v>2.0188887731937099E-4</v>
      </c>
    </row>
    <row r="1847" spans="1:18" x14ac:dyDescent="0.25">
      <c r="A1847" s="2">
        <v>2018</v>
      </c>
      <c r="B1847" s="2">
        <v>3004</v>
      </c>
      <c r="C1847" s="3" t="s">
        <v>16</v>
      </c>
      <c r="D1847" s="4">
        <v>43334</v>
      </c>
      <c r="E1847" s="2">
        <v>7794</v>
      </c>
      <c r="F1847" s="3" t="s">
        <v>5</v>
      </c>
      <c r="G1847" s="3" t="s">
        <v>1</v>
      </c>
      <c r="H1847" s="3" t="s">
        <v>6</v>
      </c>
      <c r="I1847" s="2">
        <v>2005</v>
      </c>
      <c r="J1847" s="2">
        <v>1000</v>
      </c>
      <c r="K1847" s="2">
        <v>114</v>
      </c>
      <c r="L1847" s="2">
        <v>0.7</v>
      </c>
      <c r="M1847" s="1">
        <v>4.1500000000000004</v>
      </c>
      <c r="N1847" s="1">
        <v>6.0000000000000002E-5</v>
      </c>
      <c r="O1847" s="1">
        <v>0.128</v>
      </c>
      <c r="P1847" s="1">
        <v>9.3999999999999998E-6</v>
      </c>
      <c r="Q1847" s="1">
        <v>0.42837962912323502</v>
      </c>
      <c r="R1847" s="1">
        <v>2.1181481366491801E-2</v>
      </c>
    </row>
    <row r="1848" spans="1:18" x14ac:dyDescent="0.25">
      <c r="A1848" s="2">
        <v>2018</v>
      </c>
      <c r="B1848" s="2">
        <v>3004</v>
      </c>
      <c r="C1848" s="3" t="s">
        <v>16</v>
      </c>
      <c r="D1848" s="4">
        <v>43334</v>
      </c>
      <c r="E1848" s="2">
        <v>7795</v>
      </c>
      <c r="F1848" s="3" t="s">
        <v>2</v>
      </c>
      <c r="G1848" s="3" t="s">
        <v>1</v>
      </c>
      <c r="H1848" s="3" t="s">
        <v>0</v>
      </c>
      <c r="I1848" s="2">
        <v>2017</v>
      </c>
      <c r="J1848" s="2">
        <v>1000</v>
      </c>
      <c r="K1848" s="2">
        <v>115</v>
      </c>
      <c r="L1848" s="2">
        <v>0.7</v>
      </c>
      <c r="M1848" s="1">
        <v>0.26</v>
      </c>
      <c r="N1848" s="1">
        <v>3.9999999999999998E-6</v>
      </c>
      <c r="O1848" s="1">
        <v>8.9999999999999993E-3</v>
      </c>
      <c r="P1848" s="1">
        <v>3.9999999999999998E-7</v>
      </c>
      <c r="Q1848" s="1">
        <v>2.4845677738506902E-2</v>
      </c>
      <c r="R1848" s="1">
        <v>9.7608019798650397E-4</v>
      </c>
    </row>
    <row r="1849" spans="1:18" x14ac:dyDescent="0.25">
      <c r="A1849" s="2">
        <v>2018</v>
      </c>
      <c r="B1849" s="2">
        <v>3005</v>
      </c>
      <c r="C1849" s="3" t="s">
        <v>10</v>
      </c>
      <c r="D1849" s="4">
        <v>43332</v>
      </c>
      <c r="E1849" s="2">
        <v>7773</v>
      </c>
      <c r="F1849" s="3" t="s">
        <v>5</v>
      </c>
      <c r="G1849" s="3" t="s">
        <v>18</v>
      </c>
      <c r="H1849" s="3" t="s">
        <v>4</v>
      </c>
      <c r="I1849" s="2">
        <v>1984</v>
      </c>
      <c r="J1849" s="2">
        <v>400</v>
      </c>
      <c r="K1849" s="2">
        <v>65</v>
      </c>
      <c r="L1849" s="2">
        <v>0.2</v>
      </c>
      <c r="M1849" s="1">
        <v>12.09</v>
      </c>
      <c r="N1849" s="1">
        <v>2.7999999999999998E-4</v>
      </c>
      <c r="O1849" s="1">
        <v>0.60499999999999998</v>
      </c>
      <c r="P1849" s="1">
        <v>4.3999999999999999E-5</v>
      </c>
      <c r="Q1849" s="1">
        <v>8.8558203766838595E-2</v>
      </c>
      <c r="R1849" s="1">
        <v>6.4942683073391499E-3</v>
      </c>
    </row>
    <row r="1850" spans="1:18" x14ac:dyDescent="0.25">
      <c r="A1850" s="2">
        <v>2018</v>
      </c>
      <c r="B1850" s="2">
        <v>3005</v>
      </c>
      <c r="C1850" s="3" t="s">
        <v>10</v>
      </c>
      <c r="D1850" s="4">
        <v>43332</v>
      </c>
      <c r="E1850" s="2">
        <v>7774</v>
      </c>
      <c r="F1850" s="3" t="s">
        <v>2</v>
      </c>
      <c r="G1850" s="3" t="s">
        <v>18</v>
      </c>
      <c r="H1850" s="3" t="s">
        <v>0</v>
      </c>
      <c r="I1850" s="2">
        <v>2013</v>
      </c>
      <c r="J1850" s="2">
        <v>400</v>
      </c>
      <c r="K1850" s="2">
        <v>74</v>
      </c>
      <c r="L1850" s="2">
        <v>0.2</v>
      </c>
      <c r="M1850" s="1">
        <v>2.74</v>
      </c>
      <c r="N1850" s="1">
        <v>3.6000000000000001E-5</v>
      </c>
      <c r="O1850" s="1">
        <v>8.9999999999999993E-3</v>
      </c>
      <c r="P1850" s="1">
        <v>8.9999999999999996E-7</v>
      </c>
      <c r="Q1850" s="1">
        <v>1.8349912168864901E-2</v>
      </c>
      <c r="R1850" s="1">
        <v>7.0476188671758807E-5</v>
      </c>
    </row>
    <row r="1851" spans="1:18" x14ac:dyDescent="0.25">
      <c r="A1851" s="2">
        <v>2018</v>
      </c>
      <c r="B1851" s="2">
        <v>3006</v>
      </c>
      <c r="C1851" s="3" t="s">
        <v>17</v>
      </c>
      <c r="D1851" s="4">
        <v>43339</v>
      </c>
      <c r="E1851" s="2">
        <v>7771</v>
      </c>
      <c r="F1851" s="3" t="s">
        <v>5</v>
      </c>
      <c r="G1851" s="3" t="s">
        <v>1</v>
      </c>
      <c r="H1851" s="3" t="s">
        <v>8</v>
      </c>
      <c r="I1851" s="2">
        <v>2003</v>
      </c>
      <c r="J1851" s="2">
        <v>800</v>
      </c>
      <c r="K1851" s="2">
        <v>92</v>
      </c>
      <c r="L1851" s="2">
        <v>0.7</v>
      </c>
      <c r="M1851" s="1">
        <v>6.54</v>
      </c>
      <c r="N1851" s="1">
        <v>1.4999999999999999E-4</v>
      </c>
      <c r="O1851" s="1">
        <v>0.55200000000000005</v>
      </c>
      <c r="P1851" s="1">
        <v>4.0200000000000001E-5</v>
      </c>
      <c r="Q1851" s="1">
        <v>0.47362962425268901</v>
      </c>
      <c r="R1851" s="1">
        <v>5.8743702267195198E-2</v>
      </c>
    </row>
    <row r="1852" spans="1:18" x14ac:dyDescent="0.25">
      <c r="A1852" s="2">
        <v>2018</v>
      </c>
      <c r="B1852" s="2">
        <v>3006</v>
      </c>
      <c r="C1852" s="3" t="s">
        <v>17</v>
      </c>
      <c r="D1852" s="4">
        <v>43339</v>
      </c>
      <c r="E1852" s="2">
        <v>7772</v>
      </c>
      <c r="F1852" s="3" t="s">
        <v>2</v>
      </c>
      <c r="G1852" s="3" t="s">
        <v>1</v>
      </c>
      <c r="H1852" s="3" t="s">
        <v>0</v>
      </c>
      <c r="I1852" s="2">
        <v>2018</v>
      </c>
      <c r="J1852" s="2">
        <v>800</v>
      </c>
      <c r="K1852" s="2">
        <v>92</v>
      </c>
      <c r="L1852" s="2">
        <v>0.7</v>
      </c>
      <c r="M1852" s="1">
        <v>0.26</v>
      </c>
      <c r="N1852" s="1">
        <v>3.4999999999999999E-6</v>
      </c>
      <c r="O1852" s="1">
        <v>8.9999999999999993E-3</v>
      </c>
      <c r="P1852" s="1">
        <v>8.9999999999999996E-7</v>
      </c>
      <c r="Q1852" s="1">
        <v>1.55604930314793E-2</v>
      </c>
      <c r="R1852" s="1">
        <v>7.1555551568630495E-4</v>
      </c>
    </row>
    <row r="1853" spans="1:18" x14ac:dyDescent="0.25">
      <c r="A1853" s="2">
        <v>2018</v>
      </c>
      <c r="B1853" s="2">
        <v>3007</v>
      </c>
      <c r="C1853" s="3" t="s">
        <v>17</v>
      </c>
      <c r="D1853" s="4">
        <v>43339</v>
      </c>
      <c r="E1853" s="2">
        <v>7767</v>
      </c>
      <c r="F1853" s="3" t="s">
        <v>5</v>
      </c>
      <c r="G1853" s="3" t="s">
        <v>1</v>
      </c>
      <c r="H1853" s="3" t="s">
        <v>4</v>
      </c>
      <c r="I1853" s="2">
        <v>1990</v>
      </c>
      <c r="J1853" s="2">
        <v>275</v>
      </c>
      <c r="K1853" s="2">
        <v>90</v>
      </c>
      <c r="L1853" s="2">
        <v>0.7</v>
      </c>
      <c r="M1853" s="1">
        <v>8.17</v>
      </c>
      <c r="N1853" s="1">
        <v>1.9000000000000001E-4</v>
      </c>
      <c r="O1853" s="1">
        <v>0.47899999999999998</v>
      </c>
      <c r="P1853" s="1">
        <v>3.6100000000000003E-5</v>
      </c>
      <c r="Q1853" s="1">
        <v>0.188952690271003</v>
      </c>
      <c r="R1853" s="1">
        <v>1.5403962174418801E-2</v>
      </c>
    </row>
    <row r="1854" spans="1:18" x14ac:dyDescent="0.25">
      <c r="A1854" s="2">
        <v>2018</v>
      </c>
      <c r="B1854" s="2">
        <v>3007</v>
      </c>
      <c r="C1854" s="3" t="s">
        <v>17</v>
      </c>
      <c r="D1854" s="4">
        <v>43339</v>
      </c>
      <c r="E1854" s="2">
        <v>7768</v>
      </c>
      <c r="F1854" s="3" t="s">
        <v>2</v>
      </c>
      <c r="G1854" s="3" t="s">
        <v>1</v>
      </c>
      <c r="H1854" s="3" t="s">
        <v>0</v>
      </c>
      <c r="I1854" s="2">
        <v>2017</v>
      </c>
      <c r="J1854" s="2">
        <v>275</v>
      </c>
      <c r="K1854" s="2">
        <v>105</v>
      </c>
      <c r="L1854" s="2">
        <v>0.7</v>
      </c>
      <c r="M1854" s="1">
        <v>0.26</v>
      </c>
      <c r="N1854" s="1">
        <v>3.9999999999999998E-6</v>
      </c>
      <c r="O1854" s="1">
        <v>8.9999999999999993E-3</v>
      </c>
      <c r="P1854" s="1">
        <v>3.9999999999999998E-7</v>
      </c>
      <c r="Q1854" s="1">
        <v>5.9153642698063702E-3</v>
      </c>
      <c r="R1854" s="1">
        <v>2.1277487214694599E-4</v>
      </c>
    </row>
    <row r="1855" spans="1:18" x14ac:dyDescent="0.25">
      <c r="A1855" s="2">
        <v>2018</v>
      </c>
      <c r="B1855" s="2">
        <v>3008</v>
      </c>
      <c r="C1855" s="3" t="s">
        <v>17</v>
      </c>
      <c r="D1855" s="4">
        <v>43335</v>
      </c>
      <c r="E1855" s="2">
        <v>7765</v>
      </c>
      <c r="F1855" s="3" t="s">
        <v>5</v>
      </c>
      <c r="G1855" s="3" t="s">
        <v>1</v>
      </c>
      <c r="H1855" s="3" t="s">
        <v>8</v>
      </c>
      <c r="I1855" s="2">
        <v>1998</v>
      </c>
      <c r="J1855" s="2">
        <v>500</v>
      </c>
      <c r="K1855" s="2">
        <v>89</v>
      </c>
      <c r="L1855" s="2">
        <v>0.7</v>
      </c>
      <c r="M1855" s="1">
        <v>6.54</v>
      </c>
      <c r="N1855" s="1">
        <v>1.4999999999999999E-4</v>
      </c>
      <c r="O1855" s="1">
        <v>0.55200000000000005</v>
      </c>
      <c r="P1855" s="1">
        <v>4.0200000000000001E-5</v>
      </c>
      <c r="Q1855" s="1">
        <v>0.28636573748973698</v>
      </c>
      <c r="R1855" s="1">
        <v>3.55175917240515E-2</v>
      </c>
    </row>
    <row r="1856" spans="1:18" x14ac:dyDescent="0.25">
      <c r="A1856" s="2">
        <v>2018</v>
      </c>
      <c r="B1856" s="2">
        <v>3008</v>
      </c>
      <c r="C1856" s="3" t="s">
        <v>17</v>
      </c>
      <c r="D1856" s="4">
        <v>43335</v>
      </c>
      <c r="E1856" s="2">
        <v>7766</v>
      </c>
      <c r="F1856" s="3" t="s">
        <v>2</v>
      </c>
      <c r="G1856" s="3" t="s">
        <v>1</v>
      </c>
      <c r="H1856" s="3" t="s">
        <v>0</v>
      </c>
      <c r="I1856" s="2">
        <v>2018</v>
      </c>
      <c r="J1856" s="2">
        <v>500</v>
      </c>
      <c r="K1856" s="2">
        <v>105</v>
      </c>
      <c r="L1856" s="2">
        <v>0.7</v>
      </c>
      <c r="M1856" s="1">
        <v>0.26</v>
      </c>
      <c r="N1856" s="1">
        <v>3.9999999999999998E-6</v>
      </c>
      <c r="O1856" s="1">
        <v>8.9999999999999993E-3</v>
      </c>
      <c r="P1856" s="1">
        <v>3.9999999999999998E-7</v>
      </c>
      <c r="Q1856" s="1">
        <v>1.0937499426386299E-2</v>
      </c>
      <c r="R1856" s="1">
        <v>4.0509257047279202E-4</v>
      </c>
    </row>
    <row r="1857" spans="1:18" x14ac:dyDescent="0.25">
      <c r="A1857" s="2">
        <v>2018</v>
      </c>
      <c r="B1857" s="2">
        <v>3009</v>
      </c>
      <c r="C1857" s="3" t="s">
        <v>17</v>
      </c>
      <c r="D1857" s="4">
        <v>43355</v>
      </c>
      <c r="E1857" s="2">
        <v>7763</v>
      </c>
      <c r="F1857" s="3" t="s">
        <v>5</v>
      </c>
      <c r="G1857" s="3" t="s">
        <v>1</v>
      </c>
      <c r="H1857" s="3" t="s">
        <v>4</v>
      </c>
      <c r="I1857" s="2">
        <v>1981</v>
      </c>
      <c r="J1857" s="2">
        <v>1000</v>
      </c>
      <c r="K1857" s="2">
        <v>72</v>
      </c>
      <c r="L1857" s="2">
        <v>0.7</v>
      </c>
      <c r="M1857" s="1">
        <v>12.09</v>
      </c>
      <c r="N1857" s="1">
        <v>2.7999999999999998E-4</v>
      </c>
      <c r="O1857" s="1">
        <v>0.60499999999999998</v>
      </c>
      <c r="P1857" s="1">
        <v>4.3999999999999999E-5</v>
      </c>
      <c r="Q1857" s="1">
        <v>0.85833333217878904</v>
      </c>
      <c r="R1857" s="1">
        <v>6.2944444661250404E-2</v>
      </c>
    </row>
    <row r="1858" spans="1:18" x14ac:dyDescent="0.25">
      <c r="A1858" s="2">
        <v>2018</v>
      </c>
      <c r="B1858" s="2">
        <v>3009</v>
      </c>
      <c r="C1858" s="3" t="s">
        <v>17</v>
      </c>
      <c r="D1858" s="4">
        <v>43355</v>
      </c>
      <c r="E1858" s="2">
        <v>7764</v>
      </c>
      <c r="F1858" s="3" t="s">
        <v>2</v>
      </c>
      <c r="G1858" s="3" t="s">
        <v>1</v>
      </c>
      <c r="H1858" s="3" t="s">
        <v>0</v>
      </c>
      <c r="I1858" s="2">
        <v>2018</v>
      </c>
      <c r="J1858" s="2">
        <v>1000</v>
      </c>
      <c r="K1858" s="2">
        <v>92</v>
      </c>
      <c r="L1858" s="2">
        <v>0.7</v>
      </c>
      <c r="M1858" s="1">
        <v>0.26</v>
      </c>
      <c r="N1858" s="1">
        <v>3.4999999999999999E-6</v>
      </c>
      <c r="O1858" s="1">
        <v>8.9999999999999993E-3</v>
      </c>
      <c r="P1858" s="1">
        <v>8.9999999999999996E-7</v>
      </c>
      <c r="Q1858" s="1">
        <v>1.96990730786493E-2</v>
      </c>
      <c r="R1858" s="1">
        <v>9.5833328063337202E-4</v>
      </c>
    </row>
    <row r="1859" spans="1:18" x14ac:dyDescent="0.25">
      <c r="A1859" s="2">
        <v>2018</v>
      </c>
      <c r="B1859" s="2">
        <v>3010</v>
      </c>
      <c r="C1859" s="3" t="s">
        <v>17</v>
      </c>
      <c r="D1859" s="4">
        <v>43355</v>
      </c>
      <c r="E1859" s="2">
        <v>7761</v>
      </c>
      <c r="F1859" s="3" t="s">
        <v>5</v>
      </c>
      <c r="G1859" s="3" t="s">
        <v>1</v>
      </c>
      <c r="H1859" s="3" t="s">
        <v>4</v>
      </c>
      <c r="I1859" s="2">
        <v>1985</v>
      </c>
      <c r="J1859" s="2">
        <v>300</v>
      </c>
      <c r="K1859" s="2">
        <v>95</v>
      </c>
      <c r="L1859" s="2">
        <v>0.7</v>
      </c>
      <c r="M1859" s="1">
        <v>12.09</v>
      </c>
      <c r="N1859" s="1">
        <v>2.7999999999999998E-4</v>
      </c>
      <c r="O1859" s="1">
        <v>0.60499999999999998</v>
      </c>
      <c r="P1859" s="1">
        <v>4.3999999999999999E-5</v>
      </c>
      <c r="Q1859" s="1">
        <v>0.33606249950723399</v>
      </c>
      <c r="R1859" s="1">
        <v>2.43349537948752E-2</v>
      </c>
    </row>
    <row r="1860" spans="1:18" x14ac:dyDescent="0.25">
      <c r="A1860" s="2">
        <v>2018</v>
      </c>
      <c r="B1860" s="2">
        <v>3010</v>
      </c>
      <c r="C1860" s="3" t="s">
        <v>17</v>
      </c>
      <c r="D1860" s="4">
        <v>43355</v>
      </c>
      <c r="E1860" s="2">
        <v>7762</v>
      </c>
      <c r="F1860" s="3" t="s">
        <v>2</v>
      </c>
      <c r="G1860" s="3" t="s">
        <v>1</v>
      </c>
      <c r="H1860" s="3" t="s">
        <v>0</v>
      </c>
      <c r="I1860" s="2">
        <v>2018</v>
      </c>
      <c r="J1860" s="2">
        <v>300</v>
      </c>
      <c r="K1860" s="2">
        <v>105</v>
      </c>
      <c r="L1860" s="2">
        <v>0.7</v>
      </c>
      <c r="M1860" s="1">
        <v>0.26</v>
      </c>
      <c r="N1860" s="1">
        <v>3.9999999999999998E-6</v>
      </c>
      <c r="O1860" s="1">
        <v>8.9999999999999993E-3</v>
      </c>
      <c r="P1860" s="1">
        <v>3.9999999999999998E-7</v>
      </c>
      <c r="Q1860" s="1">
        <v>6.4652774355107197E-3</v>
      </c>
      <c r="R1860" s="1">
        <v>2.3333332011340701E-4</v>
      </c>
    </row>
    <row r="1861" spans="1:18" x14ac:dyDescent="0.25">
      <c r="A1861" s="2">
        <v>2018</v>
      </c>
      <c r="B1861" s="2">
        <v>3011</v>
      </c>
      <c r="C1861" s="3" t="s">
        <v>17</v>
      </c>
      <c r="D1861" s="4">
        <v>43348</v>
      </c>
      <c r="E1861" s="2">
        <v>7759</v>
      </c>
      <c r="F1861" s="3" t="s">
        <v>5</v>
      </c>
      <c r="G1861" s="3" t="s">
        <v>1</v>
      </c>
      <c r="H1861" s="3" t="s">
        <v>4</v>
      </c>
      <c r="I1861" s="2">
        <v>1982</v>
      </c>
      <c r="J1861" s="2">
        <v>350</v>
      </c>
      <c r="K1861" s="2">
        <v>84</v>
      </c>
      <c r="L1861" s="2">
        <v>0.7</v>
      </c>
      <c r="M1861" s="1">
        <v>12.09</v>
      </c>
      <c r="N1861" s="1">
        <v>2.7999999999999998E-4</v>
      </c>
      <c r="O1861" s="1">
        <v>0.60499999999999998</v>
      </c>
      <c r="P1861" s="1">
        <v>4.3999999999999999E-5</v>
      </c>
      <c r="Q1861" s="1">
        <v>0.350486110639672</v>
      </c>
      <c r="R1861" s="1">
        <v>2.57023149033439E-2</v>
      </c>
    </row>
    <row r="1862" spans="1:18" x14ac:dyDescent="0.25">
      <c r="A1862" s="2">
        <v>2018</v>
      </c>
      <c r="B1862" s="2">
        <v>3011</v>
      </c>
      <c r="C1862" s="3" t="s">
        <v>17</v>
      </c>
      <c r="D1862" s="4">
        <v>43348</v>
      </c>
      <c r="E1862" s="2">
        <v>7760</v>
      </c>
      <c r="F1862" s="3" t="s">
        <v>2</v>
      </c>
      <c r="G1862" s="3" t="s">
        <v>1</v>
      </c>
      <c r="H1862" s="3" t="s">
        <v>0</v>
      </c>
      <c r="I1862" s="2">
        <v>2018</v>
      </c>
      <c r="J1862" s="2">
        <v>350</v>
      </c>
      <c r="K1862" s="2">
        <v>92</v>
      </c>
      <c r="L1862" s="2">
        <v>0.7</v>
      </c>
      <c r="M1862" s="1">
        <v>0.26</v>
      </c>
      <c r="N1862" s="1">
        <v>3.4999999999999999E-6</v>
      </c>
      <c r="O1862" s="1">
        <v>8.9999999999999993E-3</v>
      </c>
      <c r="P1862" s="1">
        <v>8.9999999999999996E-7</v>
      </c>
      <c r="Q1862" s="1">
        <v>6.6120559796983202E-3</v>
      </c>
      <c r="R1862" s="1">
        <v>2.6274304036768398E-4</v>
      </c>
    </row>
    <row r="1863" spans="1:18" x14ac:dyDescent="0.25">
      <c r="A1863" s="2">
        <v>2018</v>
      </c>
      <c r="B1863" s="2">
        <v>3012</v>
      </c>
      <c r="C1863" s="3" t="s">
        <v>17</v>
      </c>
      <c r="D1863" s="4">
        <v>43363</v>
      </c>
      <c r="E1863" s="2">
        <v>7757</v>
      </c>
      <c r="F1863" s="3" t="s">
        <v>5</v>
      </c>
      <c r="G1863" s="3" t="s">
        <v>1</v>
      </c>
      <c r="H1863" s="3" t="s">
        <v>4</v>
      </c>
      <c r="I1863" s="2">
        <v>1988</v>
      </c>
      <c r="J1863" s="2">
        <v>260</v>
      </c>
      <c r="K1863" s="2">
        <v>29</v>
      </c>
      <c r="L1863" s="2">
        <v>0.7</v>
      </c>
      <c r="M1863" s="1">
        <v>6.42</v>
      </c>
      <c r="N1863" s="1">
        <v>9.7E-5</v>
      </c>
      <c r="O1863" s="1">
        <v>0.54700000000000004</v>
      </c>
      <c r="P1863" s="1">
        <v>4.2400000000000001E-5</v>
      </c>
      <c r="Q1863" s="1">
        <v>4.2486386878496603E-2</v>
      </c>
      <c r="R1863" s="1">
        <v>5.4271707935168298E-3</v>
      </c>
    </row>
    <row r="1864" spans="1:18" x14ac:dyDescent="0.25">
      <c r="A1864" s="2">
        <v>2018</v>
      </c>
      <c r="B1864" s="2">
        <v>3012</v>
      </c>
      <c r="C1864" s="3" t="s">
        <v>17</v>
      </c>
      <c r="D1864" s="4">
        <v>43363</v>
      </c>
      <c r="E1864" s="2">
        <v>7758</v>
      </c>
      <c r="F1864" s="3" t="s">
        <v>2</v>
      </c>
      <c r="G1864" s="3" t="s">
        <v>1</v>
      </c>
      <c r="H1864" s="3" t="s">
        <v>0</v>
      </c>
      <c r="I1864" s="2">
        <v>2017</v>
      </c>
      <c r="J1864" s="2">
        <v>260</v>
      </c>
      <c r="K1864" s="2">
        <v>33</v>
      </c>
      <c r="L1864" s="2">
        <v>0.7</v>
      </c>
      <c r="M1864" s="1">
        <v>2.75</v>
      </c>
      <c r="N1864" s="1">
        <v>5.7000000000000003E-5</v>
      </c>
      <c r="O1864" s="1">
        <v>8.9999999999999993E-3</v>
      </c>
      <c r="P1864" s="1">
        <v>9.9999999999999995E-7</v>
      </c>
      <c r="Q1864" s="1">
        <v>1.86965876540863E-2</v>
      </c>
      <c r="R1864" s="1">
        <v>6.8189811066888598E-5</v>
      </c>
    </row>
    <row r="1865" spans="1:18" x14ac:dyDescent="0.25">
      <c r="A1865" s="2">
        <v>2018</v>
      </c>
      <c r="B1865" s="2">
        <v>3013</v>
      </c>
      <c r="C1865" s="3" t="s">
        <v>17</v>
      </c>
      <c r="D1865" s="4">
        <v>43357</v>
      </c>
      <c r="E1865" s="2">
        <v>7755</v>
      </c>
      <c r="F1865" s="3" t="s">
        <v>5</v>
      </c>
      <c r="G1865" s="3" t="s">
        <v>1</v>
      </c>
      <c r="H1865" s="3" t="s">
        <v>4</v>
      </c>
      <c r="I1865" s="2">
        <v>1990</v>
      </c>
      <c r="J1865" s="2">
        <v>300</v>
      </c>
      <c r="K1865" s="2">
        <v>79</v>
      </c>
      <c r="L1865" s="2">
        <v>0.7</v>
      </c>
      <c r="M1865" s="1">
        <v>8.17</v>
      </c>
      <c r="N1865" s="1">
        <v>1.9000000000000001E-4</v>
      </c>
      <c r="O1865" s="1">
        <v>0.47899999999999998</v>
      </c>
      <c r="P1865" s="1">
        <v>3.6100000000000003E-5</v>
      </c>
      <c r="Q1865" s="1">
        <v>0.18380300863121601</v>
      </c>
      <c r="R1865" s="1">
        <v>1.5295094395931101E-2</v>
      </c>
    </row>
    <row r="1866" spans="1:18" x14ac:dyDescent="0.25">
      <c r="A1866" s="2">
        <v>2018</v>
      </c>
      <c r="B1866" s="2">
        <v>3013</v>
      </c>
      <c r="C1866" s="3" t="s">
        <v>17</v>
      </c>
      <c r="D1866" s="4">
        <v>43357</v>
      </c>
      <c r="E1866" s="2">
        <v>7756</v>
      </c>
      <c r="F1866" s="3" t="s">
        <v>2</v>
      </c>
      <c r="G1866" s="3" t="s">
        <v>1</v>
      </c>
      <c r="H1866" s="3" t="s">
        <v>0</v>
      </c>
      <c r="I1866" s="2">
        <v>2018</v>
      </c>
      <c r="J1866" s="2">
        <v>300</v>
      </c>
      <c r="K1866" s="2">
        <v>92</v>
      </c>
      <c r="L1866" s="2">
        <v>0.7</v>
      </c>
      <c r="M1866" s="1">
        <v>0.26</v>
      </c>
      <c r="N1866" s="1">
        <v>3.4999999999999999E-6</v>
      </c>
      <c r="O1866" s="1">
        <v>8.9999999999999993E-3</v>
      </c>
      <c r="P1866" s="1">
        <v>8.9999999999999996E-7</v>
      </c>
      <c r="Q1866" s="1">
        <v>5.6488422948296202E-3</v>
      </c>
      <c r="R1866" s="1">
        <v>2.2041665386324599E-4</v>
      </c>
    </row>
    <row r="1867" spans="1:18" x14ac:dyDescent="0.25">
      <c r="A1867" s="2">
        <v>2018</v>
      </c>
      <c r="B1867" s="2">
        <v>3014</v>
      </c>
      <c r="C1867" s="3" t="s">
        <v>17</v>
      </c>
      <c r="D1867" s="4">
        <v>43328</v>
      </c>
      <c r="E1867" s="2">
        <v>7753</v>
      </c>
      <c r="F1867" s="3" t="s">
        <v>5</v>
      </c>
      <c r="G1867" s="3" t="s">
        <v>1</v>
      </c>
      <c r="H1867" s="3" t="s">
        <v>4</v>
      </c>
      <c r="I1867" s="2">
        <v>1996</v>
      </c>
      <c r="J1867" s="2">
        <v>150</v>
      </c>
      <c r="K1867" s="2">
        <v>63</v>
      </c>
      <c r="L1867" s="2">
        <v>0.7</v>
      </c>
      <c r="M1867" s="1">
        <v>8.17</v>
      </c>
      <c r="N1867" s="1">
        <v>1.9000000000000001E-4</v>
      </c>
      <c r="O1867" s="1">
        <v>0.47899999999999998</v>
      </c>
      <c r="P1867" s="1">
        <v>3.6100000000000003E-5</v>
      </c>
      <c r="Q1867" s="1">
        <v>6.51838537934602E-2</v>
      </c>
      <c r="R1867" s="1">
        <v>4.5587863490000099E-3</v>
      </c>
    </row>
    <row r="1868" spans="1:18" x14ac:dyDescent="0.25">
      <c r="A1868" s="2">
        <v>2018</v>
      </c>
      <c r="B1868" s="2">
        <v>3014</v>
      </c>
      <c r="C1868" s="3" t="s">
        <v>17</v>
      </c>
      <c r="D1868" s="4">
        <v>43328</v>
      </c>
      <c r="E1868" s="2">
        <v>7754</v>
      </c>
      <c r="F1868" s="3" t="s">
        <v>2</v>
      </c>
      <c r="G1868" s="3" t="s">
        <v>1</v>
      </c>
      <c r="H1868" s="3" t="s">
        <v>0</v>
      </c>
      <c r="I1868" s="2">
        <v>2018</v>
      </c>
      <c r="J1868" s="2">
        <v>150</v>
      </c>
      <c r="K1868" s="2">
        <v>66</v>
      </c>
      <c r="L1868" s="2">
        <v>0.7</v>
      </c>
      <c r="M1868" s="1">
        <v>2.74</v>
      </c>
      <c r="N1868" s="1">
        <v>3.6000000000000001E-5</v>
      </c>
      <c r="O1868" s="1">
        <v>8.9999999999999993E-3</v>
      </c>
      <c r="P1868" s="1">
        <v>8.9999999999999996E-7</v>
      </c>
      <c r="Q1868" s="1">
        <v>2.1136805275743301E-2</v>
      </c>
      <c r="R1868" s="1">
        <v>7.3906245638563506E-5</v>
      </c>
    </row>
    <row r="1869" spans="1:18" x14ac:dyDescent="0.25">
      <c r="A1869" s="2">
        <v>2018</v>
      </c>
      <c r="B1869" s="2">
        <v>3015</v>
      </c>
      <c r="C1869" s="3" t="s">
        <v>17</v>
      </c>
      <c r="D1869" s="4">
        <v>43328</v>
      </c>
      <c r="E1869" s="2">
        <v>7751</v>
      </c>
      <c r="F1869" s="3" t="s">
        <v>5</v>
      </c>
      <c r="G1869" s="3" t="s">
        <v>1</v>
      </c>
      <c r="H1869" s="3" t="s">
        <v>4</v>
      </c>
      <c r="I1869" s="2">
        <v>1991</v>
      </c>
      <c r="J1869" s="2">
        <v>500</v>
      </c>
      <c r="K1869" s="2">
        <v>335</v>
      </c>
      <c r="L1869" s="2">
        <v>0.7</v>
      </c>
      <c r="M1869" s="1">
        <v>7.6</v>
      </c>
      <c r="N1869" s="1">
        <v>1.8000000000000001E-4</v>
      </c>
      <c r="O1869" s="1">
        <v>0.27400000000000002</v>
      </c>
      <c r="P1869" s="1">
        <v>1.9899999999999999E-5</v>
      </c>
      <c r="Q1869" s="1">
        <v>1.26141972351105</v>
      </c>
      <c r="R1869" s="1">
        <v>6.62762328783464E-2</v>
      </c>
    </row>
    <row r="1870" spans="1:18" x14ac:dyDescent="0.25">
      <c r="A1870" s="2">
        <v>2018</v>
      </c>
      <c r="B1870" s="2">
        <v>3015</v>
      </c>
      <c r="C1870" s="3" t="s">
        <v>17</v>
      </c>
      <c r="D1870" s="4">
        <v>43328</v>
      </c>
      <c r="E1870" s="2">
        <v>7752</v>
      </c>
      <c r="F1870" s="3" t="s">
        <v>2</v>
      </c>
      <c r="G1870" s="3" t="s">
        <v>1</v>
      </c>
      <c r="H1870" s="3" t="s">
        <v>0</v>
      </c>
      <c r="I1870" s="2">
        <v>2016</v>
      </c>
      <c r="J1870" s="2">
        <v>500</v>
      </c>
      <c r="K1870" s="2">
        <v>370</v>
      </c>
      <c r="L1870" s="2">
        <v>0.7</v>
      </c>
      <c r="M1870" s="1">
        <v>0.26</v>
      </c>
      <c r="N1870" s="1">
        <v>3.5999999999999998E-6</v>
      </c>
      <c r="O1870" s="1">
        <v>8.9999999999999993E-3</v>
      </c>
      <c r="P1870" s="1">
        <v>2.9999999999999999E-7</v>
      </c>
      <c r="Q1870" s="1">
        <v>3.8398917702115599E-2</v>
      </c>
      <c r="R1870" s="1">
        <v>1.39178233218784E-3</v>
      </c>
    </row>
    <row r="1871" spans="1:18" x14ac:dyDescent="0.25">
      <c r="A1871" s="2">
        <v>2018</v>
      </c>
      <c r="B1871" s="2">
        <v>3016</v>
      </c>
      <c r="C1871" s="3" t="s">
        <v>17</v>
      </c>
      <c r="D1871" s="4">
        <v>43322</v>
      </c>
      <c r="E1871" s="2">
        <v>7749</v>
      </c>
      <c r="F1871" s="3" t="s">
        <v>5</v>
      </c>
      <c r="G1871" s="3" t="s">
        <v>14</v>
      </c>
      <c r="H1871" s="3" t="s">
        <v>4</v>
      </c>
      <c r="I1871" s="2">
        <v>1991</v>
      </c>
      <c r="J1871" s="2">
        <v>750</v>
      </c>
      <c r="K1871" s="2">
        <v>130</v>
      </c>
      <c r="L1871" s="2">
        <v>0.51</v>
      </c>
      <c r="M1871" s="1">
        <v>7.6</v>
      </c>
      <c r="N1871" s="1">
        <v>1.8000000000000001E-4</v>
      </c>
      <c r="O1871" s="1">
        <v>0.27400000000000002</v>
      </c>
      <c r="P1871" s="1">
        <v>1.9899999999999999E-5</v>
      </c>
      <c r="Q1871" s="1">
        <v>0.53496030402441597</v>
      </c>
      <c r="R1871" s="1">
        <v>2.8107340506383499E-2</v>
      </c>
    </row>
    <row r="1872" spans="1:18" x14ac:dyDescent="0.25">
      <c r="A1872" s="2">
        <v>2018</v>
      </c>
      <c r="B1872" s="2">
        <v>3016</v>
      </c>
      <c r="C1872" s="3" t="s">
        <v>17</v>
      </c>
      <c r="D1872" s="4">
        <v>43322</v>
      </c>
      <c r="E1872" s="2">
        <v>7750</v>
      </c>
      <c r="F1872" s="3" t="s">
        <v>2</v>
      </c>
      <c r="G1872" s="3" t="s">
        <v>14</v>
      </c>
      <c r="H1872" s="3" t="s">
        <v>0</v>
      </c>
      <c r="I1872" s="2">
        <v>2018</v>
      </c>
      <c r="J1872" s="2">
        <v>750</v>
      </c>
      <c r="K1872" s="2">
        <v>142</v>
      </c>
      <c r="L1872" s="2">
        <v>0.51</v>
      </c>
      <c r="M1872" s="1">
        <v>0.26</v>
      </c>
      <c r="N1872" s="1">
        <v>3.9999999999999998E-6</v>
      </c>
      <c r="O1872" s="1">
        <v>8.9999999999999993E-3</v>
      </c>
      <c r="P1872" s="1">
        <v>3.9999999999999998E-7</v>
      </c>
      <c r="Q1872" s="1">
        <v>1.6464532849038201E-2</v>
      </c>
      <c r="R1872" s="1">
        <v>6.2864579943161601E-4</v>
      </c>
    </row>
    <row r="1873" spans="1:18" x14ac:dyDescent="0.25">
      <c r="A1873" s="2">
        <v>2018</v>
      </c>
      <c r="B1873" s="2">
        <v>3017</v>
      </c>
      <c r="C1873" s="3" t="s">
        <v>16</v>
      </c>
      <c r="D1873" s="4">
        <v>43417</v>
      </c>
      <c r="E1873" s="2">
        <v>7852</v>
      </c>
      <c r="F1873" s="3" t="s">
        <v>5</v>
      </c>
      <c r="G1873" s="3" t="s">
        <v>1</v>
      </c>
      <c r="H1873" s="3" t="s">
        <v>4</v>
      </c>
      <c r="I1873" s="2">
        <v>1972</v>
      </c>
      <c r="J1873" s="2">
        <v>800</v>
      </c>
      <c r="K1873" s="2">
        <v>60</v>
      </c>
      <c r="L1873" s="2">
        <v>0.7</v>
      </c>
      <c r="M1873" s="1">
        <v>12.09</v>
      </c>
      <c r="N1873" s="1">
        <v>2.7999999999999998E-4</v>
      </c>
      <c r="O1873" s="1">
        <v>0.60499999999999998</v>
      </c>
      <c r="P1873" s="1">
        <v>4.3999999999999999E-5</v>
      </c>
      <c r="Q1873" s="1">
        <v>0.57222222145252599</v>
      </c>
      <c r="R1873" s="1">
        <v>4.1962963107500299E-2</v>
      </c>
    </row>
    <row r="1874" spans="1:18" x14ac:dyDescent="0.25">
      <c r="A1874" s="2">
        <v>2018</v>
      </c>
      <c r="B1874" s="2">
        <v>3017</v>
      </c>
      <c r="C1874" s="3" t="s">
        <v>16</v>
      </c>
      <c r="D1874" s="4">
        <v>43417</v>
      </c>
      <c r="E1874" s="2">
        <v>7853</v>
      </c>
      <c r="F1874" s="3" t="s">
        <v>2</v>
      </c>
      <c r="G1874" s="3" t="s">
        <v>1</v>
      </c>
      <c r="H1874" s="3" t="s">
        <v>0</v>
      </c>
      <c r="I1874" s="2">
        <v>2018</v>
      </c>
      <c r="J1874" s="2">
        <v>800</v>
      </c>
      <c r="K1874" s="2">
        <v>33</v>
      </c>
      <c r="L1874" s="2">
        <v>0.7</v>
      </c>
      <c r="M1874" s="1">
        <v>2.75</v>
      </c>
      <c r="N1874" s="1">
        <v>5.7000000000000003E-5</v>
      </c>
      <c r="O1874" s="1">
        <v>8.9999999999999993E-3</v>
      </c>
      <c r="P1874" s="1">
        <v>9.9999999999999995E-7</v>
      </c>
      <c r="Q1874" s="1">
        <v>6.06629620200499E-2</v>
      </c>
      <c r="R1874" s="1">
        <v>2.6481480220722799E-4</v>
      </c>
    </row>
    <row r="1875" spans="1:18" x14ac:dyDescent="0.25">
      <c r="A1875" s="2">
        <v>2018</v>
      </c>
      <c r="B1875" s="2">
        <v>3018</v>
      </c>
      <c r="C1875" s="3" t="s">
        <v>16</v>
      </c>
      <c r="D1875" s="4">
        <v>43406</v>
      </c>
      <c r="E1875" s="2">
        <v>7854</v>
      </c>
      <c r="F1875" s="3" t="s">
        <v>5</v>
      </c>
      <c r="G1875" s="3" t="s">
        <v>1</v>
      </c>
      <c r="H1875" s="3" t="s">
        <v>8</v>
      </c>
      <c r="I1875" s="2">
        <v>2001</v>
      </c>
      <c r="J1875" s="2">
        <v>200</v>
      </c>
      <c r="K1875" s="2">
        <v>95</v>
      </c>
      <c r="L1875" s="2">
        <v>0.7</v>
      </c>
      <c r="M1875" s="1">
        <v>6.54</v>
      </c>
      <c r="N1875" s="1">
        <v>1.4999999999999999E-4</v>
      </c>
      <c r="O1875" s="1">
        <v>0.55200000000000005</v>
      </c>
      <c r="P1875" s="1">
        <v>4.0200000000000001E-5</v>
      </c>
      <c r="Q1875" s="1">
        <v>0.10555555365828399</v>
      </c>
      <c r="R1875" s="1">
        <v>1.0685740389088099E-2</v>
      </c>
    </row>
    <row r="1876" spans="1:18" x14ac:dyDescent="0.25">
      <c r="A1876" s="2">
        <v>2018</v>
      </c>
      <c r="B1876" s="2">
        <v>3018</v>
      </c>
      <c r="C1876" s="3" t="s">
        <v>16</v>
      </c>
      <c r="D1876" s="4">
        <v>43406</v>
      </c>
      <c r="E1876" s="2">
        <v>7855</v>
      </c>
      <c r="F1876" s="3" t="s">
        <v>2</v>
      </c>
      <c r="G1876" s="3" t="s">
        <v>1</v>
      </c>
      <c r="H1876" s="3" t="s">
        <v>0</v>
      </c>
      <c r="I1876" s="2">
        <v>2017</v>
      </c>
      <c r="J1876" s="2">
        <v>200</v>
      </c>
      <c r="K1876" s="2">
        <v>115</v>
      </c>
      <c r="L1876" s="2">
        <v>0.7</v>
      </c>
      <c r="M1876" s="1">
        <v>0.26</v>
      </c>
      <c r="N1876" s="1">
        <v>3.9999999999999998E-6</v>
      </c>
      <c r="O1876" s="1">
        <v>8.9999999999999993E-3</v>
      </c>
      <c r="P1876" s="1">
        <v>3.9999999999999998E-7</v>
      </c>
      <c r="Q1876" s="1">
        <v>4.6851849359699797E-3</v>
      </c>
      <c r="R1876" s="1">
        <v>1.6682097802064299E-4</v>
      </c>
    </row>
    <row r="1877" spans="1:18" x14ac:dyDescent="0.25">
      <c r="A1877" s="2">
        <v>2017</v>
      </c>
      <c r="B1877" s="2">
        <v>3019</v>
      </c>
      <c r="C1877" s="3" t="s">
        <v>16</v>
      </c>
      <c r="D1877" s="4">
        <v>43406</v>
      </c>
      <c r="E1877" s="2">
        <v>7856</v>
      </c>
      <c r="F1877" s="3" t="s">
        <v>5</v>
      </c>
      <c r="G1877" s="3" t="s">
        <v>1</v>
      </c>
      <c r="H1877" s="3" t="s">
        <v>4</v>
      </c>
      <c r="I1877" s="2">
        <v>1968</v>
      </c>
      <c r="J1877" s="2">
        <v>400</v>
      </c>
      <c r="K1877" s="2">
        <v>126</v>
      </c>
      <c r="L1877" s="2">
        <v>0.7</v>
      </c>
      <c r="M1877" s="1">
        <v>13.02</v>
      </c>
      <c r="N1877" s="1">
        <v>2.9999999999999997E-4</v>
      </c>
      <c r="O1877" s="1">
        <v>0.55400000000000005</v>
      </c>
      <c r="P1877" s="1">
        <v>4.0299999999999997E-5</v>
      </c>
      <c r="Q1877" s="1">
        <v>0.64633334677790599</v>
      </c>
      <c r="R1877" s="1">
        <v>4.03511117972392E-2</v>
      </c>
    </row>
    <row r="1878" spans="1:18" x14ac:dyDescent="0.25">
      <c r="A1878" s="2">
        <v>2017</v>
      </c>
      <c r="B1878" s="2">
        <v>3019</v>
      </c>
      <c r="C1878" s="3" t="s">
        <v>16</v>
      </c>
      <c r="D1878" s="4">
        <v>43406</v>
      </c>
      <c r="E1878" s="2">
        <v>7857</v>
      </c>
      <c r="F1878" s="3" t="s">
        <v>2</v>
      </c>
      <c r="G1878" s="3" t="s">
        <v>1</v>
      </c>
      <c r="H1878" s="3" t="s">
        <v>0</v>
      </c>
      <c r="I1878" s="2">
        <v>2016</v>
      </c>
      <c r="J1878" s="2">
        <v>400</v>
      </c>
      <c r="K1878" s="2">
        <v>125</v>
      </c>
      <c r="L1878" s="2">
        <v>0.7</v>
      </c>
      <c r="M1878" s="1">
        <v>2.3199999999999998</v>
      </c>
      <c r="N1878" s="1">
        <v>3.0000000000000001E-5</v>
      </c>
      <c r="O1878" s="1">
        <v>0.112</v>
      </c>
      <c r="P1878" s="1">
        <v>7.9999999999999996E-6</v>
      </c>
      <c r="Q1878" s="1">
        <v>9.1820983456632393E-2</v>
      </c>
      <c r="R1878" s="1">
        <v>4.9382716526561003E-3</v>
      </c>
    </row>
    <row r="1879" spans="1:18" x14ac:dyDescent="0.25">
      <c r="A1879" s="2">
        <v>2018</v>
      </c>
      <c r="B1879" s="2">
        <v>3020</v>
      </c>
      <c r="C1879" s="3" t="s">
        <v>11</v>
      </c>
      <c r="D1879" s="4">
        <v>43418</v>
      </c>
      <c r="E1879" s="2">
        <v>7859</v>
      </c>
      <c r="F1879" s="3" t="s">
        <v>5</v>
      </c>
      <c r="G1879" s="3" t="s">
        <v>1</v>
      </c>
      <c r="H1879" s="3" t="s">
        <v>4</v>
      </c>
      <c r="I1879" s="2">
        <v>1976</v>
      </c>
      <c r="J1879" s="2">
        <v>100</v>
      </c>
      <c r="K1879" s="2">
        <v>162</v>
      </c>
      <c r="L1879" s="2">
        <v>0.7</v>
      </c>
      <c r="M1879" s="1">
        <v>11.16</v>
      </c>
      <c r="N1879" s="1">
        <v>2.5999999999999998E-4</v>
      </c>
      <c r="O1879" s="1">
        <v>0.39600000000000002</v>
      </c>
      <c r="P1879" s="1">
        <v>2.8799999999999999E-5</v>
      </c>
      <c r="Q1879" s="1">
        <v>0.15477499549843199</v>
      </c>
      <c r="R1879" s="1">
        <v>6.6419998130471799E-3</v>
      </c>
    </row>
    <row r="1880" spans="1:18" x14ac:dyDescent="0.25">
      <c r="A1880" s="2">
        <v>2018</v>
      </c>
      <c r="B1880" s="2">
        <v>3020</v>
      </c>
      <c r="C1880" s="3" t="s">
        <v>11</v>
      </c>
      <c r="D1880" s="4">
        <v>43418</v>
      </c>
      <c r="E1880" s="2">
        <v>7860</v>
      </c>
      <c r="F1880" s="3" t="s">
        <v>2</v>
      </c>
      <c r="G1880" s="3" t="s">
        <v>1</v>
      </c>
      <c r="H1880" s="3" t="s">
        <v>0</v>
      </c>
      <c r="I1880" s="2">
        <v>2017</v>
      </c>
      <c r="J1880" s="2">
        <v>100</v>
      </c>
      <c r="K1880" s="2">
        <v>115</v>
      </c>
      <c r="L1880" s="2">
        <v>0.7</v>
      </c>
      <c r="M1880" s="1">
        <v>0.26</v>
      </c>
      <c r="N1880" s="1">
        <v>3.9999999999999998E-6</v>
      </c>
      <c r="O1880" s="1">
        <v>8.9999999999999993E-3</v>
      </c>
      <c r="P1880" s="1">
        <v>3.9999999999999998E-7</v>
      </c>
      <c r="Q1880" s="1">
        <v>2.32484555475178E-3</v>
      </c>
      <c r="R1880" s="1">
        <v>8.1635797661780594E-5</v>
      </c>
    </row>
    <row r="1881" spans="1:18" x14ac:dyDescent="0.25">
      <c r="A1881" s="2">
        <v>2018</v>
      </c>
      <c r="B1881" s="2">
        <v>3021</v>
      </c>
      <c r="C1881" s="3" t="s">
        <v>11</v>
      </c>
      <c r="D1881" s="4">
        <v>43412</v>
      </c>
      <c r="E1881" s="2">
        <v>7861</v>
      </c>
      <c r="F1881" s="3" t="s">
        <v>5</v>
      </c>
      <c r="G1881" s="3" t="s">
        <v>1</v>
      </c>
      <c r="H1881" s="3" t="s">
        <v>4</v>
      </c>
      <c r="I1881" s="2">
        <v>1979</v>
      </c>
      <c r="J1881" s="2">
        <v>500</v>
      </c>
      <c r="K1881" s="2">
        <v>69</v>
      </c>
      <c r="L1881" s="2">
        <v>0.7</v>
      </c>
      <c r="M1881" s="1">
        <v>12.09</v>
      </c>
      <c r="N1881" s="1">
        <v>2.7999999999999998E-4</v>
      </c>
      <c r="O1881" s="1">
        <v>0.60499999999999998</v>
      </c>
      <c r="P1881" s="1">
        <v>4.3999999999999999E-5</v>
      </c>
      <c r="Q1881" s="1">
        <v>0.41128472166900298</v>
      </c>
      <c r="R1881" s="1">
        <v>3.0160879733515802E-2</v>
      </c>
    </row>
    <row r="1882" spans="1:18" x14ac:dyDescent="0.25">
      <c r="A1882" s="2">
        <v>2018</v>
      </c>
      <c r="B1882" s="2">
        <v>3021</v>
      </c>
      <c r="C1882" s="3" t="s">
        <v>11</v>
      </c>
      <c r="D1882" s="4">
        <v>43412</v>
      </c>
      <c r="E1882" s="2">
        <v>7862</v>
      </c>
      <c r="F1882" s="3" t="s">
        <v>2</v>
      </c>
      <c r="G1882" s="3" t="s">
        <v>1</v>
      </c>
      <c r="H1882" s="3" t="s">
        <v>0</v>
      </c>
      <c r="I1882" s="2">
        <v>2018</v>
      </c>
      <c r="J1882" s="2">
        <v>500</v>
      </c>
      <c r="K1882" s="2">
        <v>73</v>
      </c>
      <c r="L1882" s="2">
        <v>0.7</v>
      </c>
      <c r="M1882" s="1">
        <v>2.74</v>
      </c>
      <c r="N1882" s="1">
        <v>3.6000000000000001E-5</v>
      </c>
      <c r="O1882" s="1">
        <v>8.9999999999999993E-3</v>
      </c>
      <c r="P1882" s="1">
        <v>8.9999999999999996E-7</v>
      </c>
      <c r="Q1882" s="1">
        <v>7.9702931099676702E-2</v>
      </c>
      <c r="R1882" s="1">
        <v>3.1684025970969601E-4</v>
      </c>
    </row>
    <row r="1883" spans="1:18" x14ac:dyDescent="0.25">
      <c r="A1883" s="2">
        <v>2017</v>
      </c>
      <c r="B1883" s="2">
        <v>3022</v>
      </c>
      <c r="C1883" s="3" t="s">
        <v>11</v>
      </c>
      <c r="D1883" s="4">
        <v>43403</v>
      </c>
      <c r="E1883" s="2">
        <v>7863</v>
      </c>
      <c r="F1883" s="3" t="s">
        <v>5</v>
      </c>
      <c r="G1883" s="3" t="s">
        <v>1</v>
      </c>
      <c r="H1883" s="3" t="s">
        <v>4</v>
      </c>
      <c r="I1883" s="2">
        <v>1973</v>
      </c>
      <c r="J1883" s="2">
        <v>1000</v>
      </c>
      <c r="K1883" s="2">
        <v>96</v>
      </c>
      <c r="L1883" s="2">
        <v>0.7</v>
      </c>
      <c r="M1883" s="1">
        <v>12.09</v>
      </c>
      <c r="N1883" s="1">
        <v>2.7999999999999998E-4</v>
      </c>
      <c r="O1883" s="1">
        <v>0.60499999999999998</v>
      </c>
      <c r="P1883" s="1">
        <v>4.3999999999999999E-5</v>
      </c>
      <c r="Q1883" s="1">
        <v>1.14444444290505</v>
      </c>
      <c r="R1883" s="1">
        <v>8.3925926215000501E-2</v>
      </c>
    </row>
    <row r="1884" spans="1:18" x14ac:dyDescent="0.25">
      <c r="A1884" s="2">
        <v>2017</v>
      </c>
      <c r="B1884" s="2">
        <v>3022</v>
      </c>
      <c r="C1884" s="3" t="s">
        <v>11</v>
      </c>
      <c r="D1884" s="4">
        <v>43403</v>
      </c>
      <c r="E1884" s="2">
        <v>7864</v>
      </c>
      <c r="F1884" s="3" t="s">
        <v>2</v>
      </c>
      <c r="G1884" s="3" t="s">
        <v>1</v>
      </c>
      <c r="H1884" s="3" t="s">
        <v>0</v>
      </c>
      <c r="I1884" s="2">
        <v>2018</v>
      </c>
      <c r="J1884" s="2">
        <v>1000</v>
      </c>
      <c r="K1884" s="2">
        <v>119</v>
      </c>
      <c r="L1884" s="2">
        <v>0.7</v>
      </c>
      <c r="M1884" s="1">
        <v>0.26</v>
      </c>
      <c r="N1884" s="1">
        <v>3.9999999999999998E-6</v>
      </c>
      <c r="O1884" s="1">
        <v>8.9999999999999993E-3</v>
      </c>
      <c r="P1884" s="1">
        <v>3.9999999999999998E-7</v>
      </c>
      <c r="Q1884" s="1">
        <v>2.57098752250636E-2</v>
      </c>
      <c r="R1884" s="1">
        <v>1.0100308135686401E-3</v>
      </c>
    </row>
    <row r="1885" spans="1:18" x14ac:dyDescent="0.25">
      <c r="A1885" s="2">
        <v>2018</v>
      </c>
      <c r="B1885" s="2">
        <v>3023</v>
      </c>
      <c r="C1885" s="3" t="s">
        <v>11</v>
      </c>
      <c r="D1885" s="4">
        <v>43403</v>
      </c>
      <c r="E1885" s="2">
        <v>7858</v>
      </c>
      <c r="F1885" s="3" t="s">
        <v>5</v>
      </c>
      <c r="G1885" s="3" t="s">
        <v>1</v>
      </c>
      <c r="H1885" s="3" t="s">
        <v>4</v>
      </c>
      <c r="I1885" s="2">
        <v>1980</v>
      </c>
      <c r="J1885" s="2">
        <v>900</v>
      </c>
      <c r="K1885" s="2">
        <v>133</v>
      </c>
      <c r="L1885" s="2">
        <v>0.7</v>
      </c>
      <c r="M1885" s="1">
        <v>10.23</v>
      </c>
      <c r="N1885" s="1">
        <v>2.4000000000000001E-4</v>
      </c>
      <c r="O1885" s="1">
        <v>0.39600000000000002</v>
      </c>
      <c r="P1885" s="1">
        <v>2.8799999999999999E-5</v>
      </c>
      <c r="Q1885" s="1">
        <v>1.2108540970466599</v>
      </c>
      <c r="R1885" s="1">
        <v>6.8494997748342806E-2</v>
      </c>
    </row>
    <row r="1886" spans="1:18" x14ac:dyDescent="0.25">
      <c r="A1886" s="2">
        <v>2018</v>
      </c>
      <c r="B1886" s="2">
        <v>3023</v>
      </c>
      <c r="C1886" s="3" t="s">
        <v>11</v>
      </c>
      <c r="D1886" s="4">
        <v>43403</v>
      </c>
      <c r="E1886" s="2">
        <v>7865</v>
      </c>
      <c r="F1886" s="3" t="s">
        <v>2</v>
      </c>
      <c r="G1886" s="3" t="s">
        <v>1</v>
      </c>
      <c r="H1886" s="3" t="s">
        <v>0</v>
      </c>
      <c r="I1886" s="2">
        <v>2017</v>
      </c>
      <c r="J1886" s="2">
        <v>900</v>
      </c>
      <c r="K1886" s="2">
        <v>114</v>
      </c>
      <c r="L1886" s="2">
        <v>0.7</v>
      </c>
      <c r="M1886" s="1">
        <v>0.26</v>
      </c>
      <c r="N1886" s="1">
        <v>3.9999999999999998E-6</v>
      </c>
      <c r="O1886" s="1">
        <v>8.9999999999999993E-3</v>
      </c>
      <c r="P1886" s="1">
        <v>3.9999999999999998E-7</v>
      </c>
      <c r="Q1886" s="1">
        <v>2.2008332199943699E-2</v>
      </c>
      <c r="R1886" s="1">
        <v>8.5499995643314899E-4</v>
      </c>
    </row>
    <row r="1887" spans="1:18" x14ac:dyDescent="0.25">
      <c r="A1887" s="2">
        <v>2018</v>
      </c>
      <c r="B1887" s="2">
        <v>3024</v>
      </c>
      <c r="C1887" s="3" t="s">
        <v>17</v>
      </c>
      <c r="D1887" s="4">
        <v>43390</v>
      </c>
      <c r="E1887" s="2">
        <v>7917</v>
      </c>
      <c r="F1887" s="3" t="s">
        <v>5</v>
      </c>
      <c r="G1887" s="3" t="s">
        <v>1</v>
      </c>
      <c r="H1887" s="3" t="s">
        <v>4</v>
      </c>
      <c r="I1887" s="2">
        <v>1976</v>
      </c>
      <c r="J1887" s="2">
        <v>300</v>
      </c>
      <c r="K1887" s="2">
        <v>300</v>
      </c>
      <c r="L1887" s="2">
        <v>0.7</v>
      </c>
      <c r="M1887" s="1">
        <v>11.16</v>
      </c>
      <c r="N1887" s="1">
        <v>2.5999999999999998E-4</v>
      </c>
      <c r="O1887" s="1">
        <v>0.39600000000000002</v>
      </c>
      <c r="P1887" s="1">
        <v>2.8799999999999999E-5</v>
      </c>
      <c r="Q1887" s="1">
        <v>0.99166663977213998</v>
      </c>
      <c r="R1887" s="1">
        <v>5.1499998307024702E-2</v>
      </c>
    </row>
    <row r="1888" spans="1:18" x14ac:dyDescent="0.25">
      <c r="A1888" s="2">
        <v>2018</v>
      </c>
      <c r="B1888" s="2">
        <v>3024</v>
      </c>
      <c r="C1888" s="3" t="s">
        <v>17</v>
      </c>
      <c r="D1888" s="4">
        <v>43390</v>
      </c>
      <c r="E1888" s="2">
        <v>7918</v>
      </c>
      <c r="F1888" s="3" t="s">
        <v>2</v>
      </c>
      <c r="G1888" s="3" t="s">
        <v>1</v>
      </c>
      <c r="H1888" s="3" t="s">
        <v>0</v>
      </c>
      <c r="I1888" s="2">
        <v>2018</v>
      </c>
      <c r="J1888" s="2">
        <v>300</v>
      </c>
      <c r="K1888" s="2">
        <v>370</v>
      </c>
      <c r="L1888" s="2">
        <v>0.7</v>
      </c>
      <c r="M1888" s="1">
        <v>0.26</v>
      </c>
      <c r="N1888" s="1">
        <v>3.5999999999999998E-6</v>
      </c>
      <c r="O1888" s="1">
        <v>8.9999999999999993E-3</v>
      </c>
      <c r="P1888" s="1">
        <v>2.9999999999999999E-7</v>
      </c>
      <c r="Q1888" s="1">
        <v>2.2731017301754999E-2</v>
      </c>
      <c r="R1888" s="1">
        <v>8.0937495439699998E-4</v>
      </c>
    </row>
    <row r="1889" spans="1:18" x14ac:dyDescent="0.25">
      <c r="A1889" s="2">
        <v>2018</v>
      </c>
      <c r="B1889" s="2">
        <v>3025</v>
      </c>
      <c r="C1889" s="3" t="s">
        <v>17</v>
      </c>
      <c r="D1889" s="4">
        <v>43382</v>
      </c>
      <c r="E1889" s="2">
        <v>7915</v>
      </c>
      <c r="F1889" s="3" t="s">
        <v>5</v>
      </c>
      <c r="G1889" s="3" t="s">
        <v>1</v>
      </c>
      <c r="H1889" s="3" t="s">
        <v>4</v>
      </c>
      <c r="I1889" s="2">
        <v>1980</v>
      </c>
      <c r="J1889" s="2">
        <v>400</v>
      </c>
      <c r="K1889" s="2">
        <v>72</v>
      </c>
      <c r="L1889" s="2">
        <v>0.7</v>
      </c>
      <c r="M1889" s="1">
        <v>12.09</v>
      </c>
      <c r="N1889" s="1">
        <v>2.7999999999999998E-4</v>
      </c>
      <c r="O1889" s="1">
        <v>0.60499999999999998</v>
      </c>
      <c r="P1889" s="1">
        <v>4.3999999999999999E-5</v>
      </c>
      <c r="Q1889" s="1">
        <v>0.34333333287151602</v>
      </c>
      <c r="R1889" s="1">
        <v>2.5177777864500199E-2</v>
      </c>
    </row>
    <row r="1890" spans="1:18" x14ac:dyDescent="0.25">
      <c r="A1890" s="2">
        <v>2018</v>
      </c>
      <c r="B1890" s="2">
        <v>3025</v>
      </c>
      <c r="C1890" s="3" t="s">
        <v>17</v>
      </c>
      <c r="D1890" s="4">
        <v>43382</v>
      </c>
      <c r="E1890" s="2">
        <v>7916</v>
      </c>
      <c r="F1890" s="3" t="s">
        <v>2</v>
      </c>
      <c r="G1890" s="3" t="s">
        <v>1</v>
      </c>
      <c r="H1890" s="3" t="s">
        <v>0</v>
      </c>
      <c r="I1890" s="2">
        <v>2018</v>
      </c>
      <c r="J1890" s="2">
        <v>400</v>
      </c>
      <c r="K1890" s="2">
        <v>84</v>
      </c>
      <c r="L1890" s="2">
        <v>0.7</v>
      </c>
      <c r="M1890" s="1">
        <v>2.74</v>
      </c>
      <c r="N1890" s="1">
        <v>3.6000000000000001E-5</v>
      </c>
      <c r="O1890" s="1">
        <v>0.112</v>
      </c>
      <c r="P1890" s="1">
        <v>7.9999999999999996E-6</v>
      </c>
      <c r="Q1890" s="1">
        <v>7.2903702775435494E-2</v>
      </c>
      <c r="R1890" s="1">
        <v>3.3185185505849001E-3</v>
      </c>
    </row>
    <row r="1891" spans="1:18" x14ac:dyDescent="0.25">
      <c r="A1891" s="2">
        <v>2017</v>
      </c>
      <c r="B1891" s="2">
        <v>3026</v>
      </c>
      <c r="C1891" s="3" t="s">
        <v>17</v>
      </c>
      <c r="D1891" s="4">
        <v>43385</v>
      </c>
      <c r="E1891" s="2">
        <v>7913</v>
      </c>
      <c r="F1891" s="3" t="s">
        <v>5</v>
      </c>
      <c r="G1891" s="3" t="s">
        <v>1</v>
      </c>
      <c r="H1891" s="3" t="s">
        <v>4</v>
      </c>
      <c r="I1891" s="2">
        <v>1979</v>
      </c>
      <c r="J1891" s="2">
        <v>450</v>
      </c>
      <c r="K1891" s="2">
        <v>192</v>
      </c>
      <c r="L1891" s="2">
        <v>0.7</v>
      </c>
      <c r="M1891" s="1">
        <v>11.16</v>
      </c>
      <c r="N1891" s="1">
        <v>2.5999999999999998E-4</v>
      </c>
      <c r="O1891" s="1">
        <v>0.39600000000000002</v>
      </c>
      <c r="P1891" s="1">
        <v>2.8799999999999999E-5</v>
      </c>
      <c r="Q1891" s="1">
        <v>0.95199997418125504</v>
      </c>
      <c r="R1891" s="1">
        <v>4.94399983747437E-2</v>
      </c>
    </row>
    <row r="1892" spans="1:18" x14ac:dyDescent="0.25">
      <c r="A1892" s="2">
        <v>2017</v>
      </c>
      <c r="B1892" s="2">
        <v>3026</v>
      </c>
      <c r="C1892" s="3" t="s">
        <v>17</v>
      </c>
      <c r="D1892" s="4">
        <v>43385</v>
      </c>
      <c r="E1892" s="2">
        <v>7914</v>
      </c>
      <c r="F1892" s="3" t="s">
        <v>2</v>
      </c>
      <c r="G1892" s="3" t="s">
        <v>1</v>
      </c>
      <c r="H1892" s="3" t="s">
        <v>0</v>
      </c>
      <c r="I1892" s="2">
        <v>2016</v>
      </c>
      <c r="J1892" s="2">
        <v>450</v>
      </c>
      <c r="K1892" s="2">
        <v>106</v>
      </c>
      <c r="L1892" s="2">
        <v>0.7</v>
      </c>
      <c r="M1892" s="1">
        <v>2.3199999999999998</v>
      </c>
      <c r="N1892" s="1">
        <v>3.0000000000000001E-5</v>
      </c>
      <c r="O1892" s="1">
        <v>0.112</v>
      </c>
      <c r="P1892" s="1">
        <v>7.9999999999999996E-6</v>
      </c>
      <c r="Q1892" s="1">
        <v>8.7873259872619694E-2</v>
      </c>
      <c r="R1892" s="1">
        <v>4.7847222663055904E-3</v>
      </c>
    </row>
    <row r="1893" spans="1:18" x14ac:dyDescent="0.25">
      <c r="A1893" s="2">
        <v>2018</v>
      </c>
      <c r="B1893" s="2">
        <v>3027</v>
      </c>
      <c r="C1893" s="3" t="s">
        <v>17</v>
      </c>
      <c r="D1893" s="4">
        <v>43397</v>
      </c>
      <c r="E1893" s="2">
        <v>7911</v>
      </c>
      <c r="F1893" s="3" t="s">
        <v>5</v>
      </c>
      <c r="G1893" s="3" t="s">
        <v>1</v>
      </c>
      <c r="H1893" s="3" t="s">
        <v>4</v>
      </c>
      <c r="I1893" s="2">
        <v>1991</v>
      </c>
      <c r="J1893" s="2">
        <v>750</v>
      </c>
      <c r="K1893" s="2">
        <v>84</v>
      </c>
      <c r="L1893" s="2">
        <v>0.7</v>
      </c>
      <c r="M1893" s="1">
        <v>8.17</v>
      </c>
      <c r="N1893" s="1">
        <v>1.9000000000000001E-4</v>
      </c>
      <c r="O1893" s="1">
        <v>0.47899999999999998</v>
      </c>
      <c r="P1893" s="1">
        <v>3.6100000000000003E-5</v>
      </c>
      <c r="Q1893" s="1">
        <v>0.50798610973546998</v>
      </c>
      <c r="R1893" s="1">
        <v>4.4343053969518403E-2</v>
      </c>
    </row>
    <row r="1894" spans="1:18" x14ac:dyDescent="0.25">
      <c r="A1894" s="2">
        <v>2018</v>
      </c>
      <c r="B1894" s="2">
        <v>3027</v>
      </c>
      <c r="C1894" s="3" t="s">
        <v>17</v>
      </c>
      <c r="D1894" s="4">
        <v>43397</v>
      </c>
      <c r="E1894" s="2">
        <v>7912</v>
      </c>
      <c r="F1894" s="3" t="s">
        <v>2</v>
      </c>
      <c r="G1894" s="3" t="s">
        <v>1</v>
      </c>
      <c r="H1894" s="3" t="s">
        <v>0</v>
      </c>
      <c r="I1894" s="2">
        <v>2017</v>
      </c>
      <c r="J1894" s="2">
        <v>750</v>
      </c>
      <c r="K1894" s="2">
        <v>100</v>
      </c>
      <c r="L1894" s="2">
        <v>0.7</v>
      </c>
      <c r="M1894" s="1">
        <v>0.26</v>
      </c>
      <c r="N1894" s="1">
        <v>3.9999999999999998E-6</v>
      </c>
      <c r="O1894" s="1">
        <v>8.9999999999999993E-3</v>
      </c>
      <c r="P1894" s="1">
        <v>3.9999999999999998E-7</v>
      </c>
      <c r="Q1894" s="1">
        <v>1.5914351026745599E-2</v>
      </c>
      <c r="R1894" s="1">
        <v>6.0763885713455005E-4</v>
      </c>
    </row>
    <row r="1895" spans="1:18" x14ac:dyDescent="0.25">
      <c r="A1895" s="2">
        <v>2018</v>
      </c>
      <c r="B1895" s="2">
        <v>3028</v>
      </c>
      <c r="C1895" s="3" t="s">
        <v>17</v>
      </c>
      <c r="D1895" s="4">
        <v>43405</v>
      </c>
      <c r="E1895" s="2">
        <v>7909</v>
      </c>
      <c r="F1895" s="3" t="s">
        <v>5</v>
      </c>
      <c r="G1895" s="3" t="s">
        <v>1</v>
      </c>
      <c r="H1895" s="3" t="s">
        <v>4</v>
      </c>
      <c r="I1895" s="2">
        <v>1985</v>
      </c>
      <c r="J1895" s="2">
        <v>250</v>
      </c>
      <c r="K1895" s="2">
        <v>80</v>
      </c>
      <c r="L1895" s="2">
        <v>0.7</v>
      </c>
      <c r="M1895" s="1">
        <v>12.09</v>
      </c>
      <c r="N1895" s="1">
        <v>2.7999999999999998E-4</v>
      </c>
      <c r="O1895" s="1">
        <v>0.60499999999999998</v>
      </c>
      <c r="P1895" s="1">
        <v>4.3999999999999999E-5</v>
      </c>
      <c r="Q1895" s="1">
        <v>0.22762345636485801</v>
      </c>
      <c r="R1895" s="1">
        <v>1.5787037112911299E-2</v>
      </c>
    </row>
    <row r="1896" spans="1:18" x14ac:dyDescent="0.25">
      <c r="A1896" s="2">
        <v>2018</v>
      </c>
      <c r="B1896" s="2">
        <v>3028</v>
      </c>
      <c r="C1896" s="3" t="s">
        <v>17</v>
      </c>
      <c r="D1896" s="4">
        <v>43405</v>
      </c>
      <c r="E1896" s="2">
        <v>7910</v>
      </c>
      <c r="F1896" s="3" t="s">
        <v>2</v>
      </c>
      <c r="G1896" s="3" t="s">
        <v>1</v>
      </c>
      <c r="H1896" s="3" t="s">
        <v>0</v>
      </c>
      <c r="I1896" s="2">
        <v>2018</v>
      </c>
      <c r="J1896" s="2">
        <v>250</v>
      </c>
      <c r="K1896" s="2">
        <v>92</v>
      </c>
      <c r="L1896" s="2">
        <v>0.7</v>
      </c>
      <c r="M1896" s="1">
        <v>0.26</v>
      </c>
      <c r="N1896" s="1">
        <v>3.4999999999999999E-6</v>
      </c>
      <c r="O1896" s="1">
        <v>8.9999999999999993E-3</v>
      </c>
      <c r="P1896" s="1">
        <v>8.9999999999999996E-7</v>
      </c>
      <c r="Q1896" s="1">
        <v>4.6918400296934197E-3</v>
      </c>
      <c r="R1896" s="1">
        <v>1.7968748950944501E-4</v>
      </c>
    </row>
    <row r="1897" spans="1:18" x14ac:dyDescent="0.25">
      <c r="A1897" s="2">
        <v>2018</v>
      </c>
      <c r="B1897" s="2">
        <v>3029</v>
      </c>
      <c r="C1897" s="3" t="s">
        <v>17</v>
      </c>
      <c r="D1897" s="4">
        <v>43418</v>
      </c>
      <c r="E1897" s="2">
        <v>7907</v>
      </c>
      <c r="F1897" s="3" t="s">
        <v>5</v>
      </c>
      <c r="G1897" s="3" t="s">
        <v>1</v>
      </c>
      <c r="H1897" s="3" t="s">
        <v>4</v>
      </c>
      <c r="I1897" s="2">
        <v>1976</v>
      </c>
      <c r="J1897" s="2">
        <v>325</v>
      </c>
      <c r="K1897" s="2">
        <v>150</v>
      </c>
      <c r="L1897" s="2">
        <v>0.7</v>
      </c>
      <c r="M1897" s="1">
        <v>11.16</v>
      </c>
      <c r="N1897" s="1">
        <v>2.5999999999999998E-4</v>
      </c>
      <c r="O1897" s="1">
        <v>0.39600000000000002</v>
      </c>
      <c r="P1897" s="1">
        <v>2.8799999999999999E-5</v>
      </c>
      <c r="Q1897" s="1">
        <v>0.53715276320990901</v>
      </c>
      <c r="R1897" s="1">
        <v>2.7895832416305E-2</v>
      </c>
    </row>
    <row r="1898" spans="1:18" x14ac:dyDescent="0.25">
      <c r="A1898" s="2">
        <v>2018</v>
      </c>
      <c r="B1898" s="2">
        <v>3029</v>
      </c>
      <c r="C1898" s="3" t="s">
        <v>17</v>
      </c>
      <c r="D1898" s="4">
        <v>43418</v>
      </c>
      <c r="E1898" s="2">
        <v>7908</v>
      </c>
      <c r="F1898" s="3" t="s">
        <v>2</v>
      </c>
      <c r="G1898" s="3" t="s">
        <v>1</v>
      </c>
      <c r="H1898" s="3" t="s">
        <v>0</v>
      </c>
      <c r="I1898" s="2">
        <v>2018</v>
      </c>
      <c r="J1898" s="2">
        <v>325</v>
      </c>
      <c r="K1898" s="2">
        <v>114</v>
      </c>
      <c r="L1898" s="2">
        <v>0.7</v>
      </c>
      <c r="M1898" s="1">
        <v>0.26</v>
      </c>
      <c r="N1898" s="1">
        <v>3.9999999999999998E-6</v>
      </c>
      <c r="O1898" s="1">
        <v>8.9999999999999993E-3</v>
      </c>
      <c r="P1898" s="1">
        <v>3.9999999999999998E-7</v>
      </c>
      <c r="Q1898" s="1">
        <v>7.6186917267788597E-3</v>
      </c>
      <c r="R1898" s="1">
        <v>2.7587382703580198E-4</v>
      </c>
    </row>
    <row r="1899" spans="1:18" x14ac:dyDescent="0.25">
      <c r="A1899" s="2">
        <v>2017</v>
      </c>
      <c r="B1899" s="2">
        <v>3030</v>
      </c>
      <c r="C1899" s="3" t="s">
        <v>17</v>
      </c>
      <c r="D1899" s="4">
        <v>43419</v>
      </c>
      <c r="E1899" s="2">
        <v>7905</v>
      </c>
      <c r="F1899" s="3" t="s">
        <v>5</v>
      </c>
      <c r="G1899" s="3" t="s">
        <v>1</v>
      </c>
      <c r="H1899" s="3" t="s">
        <v>4</v>
      </c>
      <c r="I1899" s="2">
        <v>1973</v>
      </c>
      <c r="J1899" s="2">
        <v>350</v>
      </c>
      <c r="K1899" s="2">
        <v>77</v>
      </c>
      <c r="L1899" s="2">
        <v>0.7</v>
      </c>
      <c r="M1899" s="1">
        <v>12.09</v>
      </c>
      <c r="N1899" s="1">
        <v>2.7999999999999998E-4</v>
      </c>
      <c r="O1899" s="1">
        <v>0.60499999999999998</v>
      </c>
      <c r="P1899" s="1">
        <v>4.3999999999999999E-5</v>
      </c>
      <c r="Q1899" s="1">
        <v>0.32127893475303299</v>
      </c>
      <c r="R1899" s="1">
        <v>2.3560455328065302E-2</v>
      </c>
    </row>
    <row r="1900" spans="1:18" x14ac:dyDescent="0.25">
      <c r="A1900" s="2">
        <v>2017</v>
      </c>
      <c r="B1900" s="2">
        <v>3030</v>
      </c>
      <c r="C1900" s="3" t="s">
        <v>17</v>
      </c>
      <c r="D1900" s="4">
        <v>43419</v>
      </c>
      <c r="E1900" s="2">
        <v>7906</v>
      </c>
      <c r="F1900" s="3" t="s">
        <v>2</v>
      </c>
      <c r="G1900" s="3" t="s">
        <v>1</v>
      </c>
      <c r="H1900" s="3" t="s">
        <v>0</v>
      </c>
      <c r="I1900" s="2">
        <v>2018</v>
      </c>
      <c r="J1900" s="2">
        <v>350</v>
      </c>
      <c r="K1900" s="2">
        <v>89</v>
      </c>
      <c r="L1900" s="2">
        <v>0.7</v>
      </c>
      <c r="M1900" s="1">
        <v>0.26</v>
      </c>
      <c r="N1900" s="1">
        <v>3.4999999999999999E-6</v>
      </c>
      <c r="O1900" s="1">
        <v>8.9999999999999993E-3</v>
      </c>
      <c r="P1900" s="1">
        <v>8.9999999999999996E-7</v>
      </c>
      <c r="Q1900" s="1">
        <v>6.3964454586211998E-3</v>
      </c>
      <c r="R1900" s="1">
        <v>2.5417533252960702E-4</v>
      </c>
    </row>
    <row r="1901" spans="1:18" x14ac:dyDescent="0.25">
      <c r="A1901" s="2">
        <v>2017</v>
      </c>
      <c r="B1901" s="2">
        <v>3031</v>
      </c>
      <c r="C1901" s="3" t="s">
        <v>17</v>
      </c>
      <c r="D1901" s="4">
        <v>43419</v>
      </c>
      <c r="E1901" s="2">
        <v>7903</v>
      </c>
      <c r="F1901" s="3" t="s">
        <v>5</v>
      </c>
      <c r="G1901" s="3" t="s">
        <v>1</v>
      </c>
      <c r="H1901" s="3" t="s">
        <v>4</v>
      </c>
      <c r="I1901" s="2">
        <v>1973</v>
      </c>
      <c r="J1901" s="2">
        <v>350</v>
      </c>
      <c r="K1901" s="2">
        <v>112</v>
      </c>
      <c r="L1901" s="2">
        <v>0.7</v>
      </c>
      <c r="M1901" s="1">
        <v>12.09</v>
      </c>
      <c r="N1901" s="1">
        <v>2.7999999999999998E-4</v>
      </c>
      <c r="O1901" s="1">
        <v>0.60499999999999998</v>
      </c>
      <c r="P1901" s="1">
        <v>4.3999999999999999E-5</v>
      </c>
      <c r="Q1901" s="1">
        <v>0.467314814186229</v>
      </c>
      <c r="R1901" s="1">
        <v>3.4269753204458603E-2</v>
      </c>
    </row>
    <row r="1902" spans="1:18" x14ac:dyDescent="0.25">
      <c r="A1902" s="2">
        <v>2017</v>
      </c>
      <c r="B1902" s="2">
        <v>3031</v>
      </c>
      <c r="C1902" s="3" t="s">
        <v>17</v>
      </c>
      <c r="D1902" s="4">
        <v>43419</v>
      </c>
      <c r="E1902" s="2">
        <v>7904</v>
      </c>
      <c r="F1902" s="3" t="s">
        <v>2</v>
      </c>
      <c r="G1902" s="3" t="s">
        <v>1</v>
      </c>
      <c r="H1902" s="3" t="s">
        <v>0</v>
      </c>
      <c r="I1902" s="2">
        <v>2018</v>
      </c>
      <c r="J1902" s="2">
        <v>350</v>
      </c>
      <c r="K1902" s="2">
        <v>89</v>
      </c>
      <c r="L1902" s="2">
        <v>0.7</v>
      </c>
      <c r="M1902" s="1">
        <v>0.26</v>
      </c>
      <c r="N1902" s="1">
        <v>3.4999999999999999E-6</v>
      </c>
      <c r="O1902" s="1">
        <v>8.9999999999999993E-3</v>
      </c>
      <c r="P1902" s="1">
        <v>8.9999999999999996E-7</v>
      </c>
      <c r="Q1902" s="1">
        <v>6.3964454586211998E-3</v>
      </c>
      <c r="R1902" s="1">
        <v>2.5417533252960702E-4</v>
      </c>
    </row>
    <row r="1903" spans="1:18" x14ac:dyDescent="0.25">
      <c r="A1903" s="2">
        <v>2018</v>
      </c>
      <c r="B1903" s="2">
        <v>3032</v>
      </c>
      <c r="C1903" s="3" t="s">
        <v>17</v>
      </c>
      <c r="D1903" s="4">
        <v>43406</v>
      </c>
      <c r="E1903" s="2">
        <v>7901</v>
      </c>
      <c r="F1903" s="3" t="s">
        <v>5</v>
      </c>
      <c r="G1903" s="3" t="s">
        <v>1</v>
      </c>
      <c r="H1903" s="3" t="s">
        <v>4</v>
      </c>
      <c r="I1903" s="2">
        <v>1983</v>
      </c>
      <c r="J1903" s="2">
        <v>550</v>
      </c>
      <c r="K1903" s="2">
        <v>88</v>
      </c>
      <c r="L1903" s="2">
        <v>0.7</v>
      </c>
      <c r="M1903" s="1">
        <v>12.09</v>
      </c>
      <c r="N1903" s="1">
        <v>2.7999999999999998E-4</v>
      </c>
      <c r="O1903" s="1">
        <v>0.60499999999999998</v>
      </c>
      <c r="P1903" s="1">
        <v>4.3999999999999999E-5</v>
      </c>
      <c r="Q1903" s="1">
        <v>0.57699073996463002</v>
      </c>
      <c r="R1903" s="1">
        <v>4.2312654466729403E-2</v>
      </c>
    </row>
    <row r="1904" spans="1:18" x14ac:dyDescent="0.25">
      <c r="A1904" s="2">
        <v>2018</v>
      </c>
      <c r="B1904" s="2">
        <v>3032</v>
      </c>
      <c r="C1904" s="3" t="s">
        <v>17</v>
      </c>
      <c r="D1904" s="4">
        <v>43406</v>
      </c>
      <c r="E1904" s="2">
        <v>7902</v>
      </c>
      <c r="F1904" s="3" t="s">
        <v>2</v>
      </c>
      <c r="G1904" s="3" t="s">
        <v>1</v>
      </c>
      <c r="H1904" s="3" t="s">
        <v>0</v>
      </c>
      <c r="I1904" s="2">
        <v>2018</v>
      </c>
      <c r="J1904" s="2">
        <v>550</v>
      </c>
      <c r="K1904" s="2">
        <v>108</v>
      </c>
      <c r="L1904" s="2">
        <v>0.7</v>
      </c>
      <c r="M1904" s="1">
        <v>0.26</v>
      </c>
      <c r="N1904" s="1">
        <v>3.9999999999999998E-6</v>
      </c>
      <c r="O1904" s="1">
        <v>8.9999999999999993E-3</v>
      </c>
      <c r="P1904" s="1">
        <v>3.9999999999999998E-7</v>
      </c>
      <c r="Q1904" s="1">
        <v>1.24208326834342E-2</v>
      </c>
      <c r="R1904" s="1">
        <v>4.629166416152E-4</v>
      </c>
    </row>
    <row r="1905" spans="1:18" x14ac:dyDescent="0.25">
      <c r="A1905" s="2">
        <v>2018</v>
      </c>
      <c r="B1905" s="2">
        <v>3033</v>
      </c>
      <c r="C1905" s="3" t="s">
        <v>17</v>
      </c>
      <c r="D1905" s="4">
        <v>43413</v>
      </c>
      <c r="E1905" s="2">
        <v>7899</v>
      </c>
      <c r="F1905" s="3" t="s">
        <v>5</v>
      </c>
      <c r="G1905" s="3" t="s">
        <v>1</v>
      </c>
      <c r="H1905" s="3" t="s">
        <v>4</v>
      </c>
      <c r="I1905" s="2">
        <v>1984</v>
      </c>
      <c r="J1905" s="2">
        <v>85</v>
      </c>
      <c r="K1905" s="2">
        <v>37</v>
      </c>
      <c r="L1905" s="2">
        <v>0.7</v>
      </c>
      <c r="M1905" s="1">
        <v>6.51</v>
      </c>
      <c r="N1905" s="1">
        <v>9.7999999999999997E-5</v>
      </c>
      <c r="O1905" s="1">
        <v>0.54700000000000004</v>
      </c>
      <c r="P1905" s="1">
        <v>4.2400000000000001E-5</v>
      </c>
      <c r="Q1905" s="1">
        <v>1.6586162399975301E-2</v>
      </c>
      <c r="R1905" s="1">
        <v>1.66849038968504E-3</v>
      </c>
    </row>
    <row r="1906" spans="1:18" x14ac:dyDescent="0.25">
      <c r="A1906" s="2">
        <v>2018</v>
      </c>
      <c r="B1906" s="2">
        <v>3033</v>
      </c>
      <c r="C1906" s="3" t="s">
        <v>17</v>
      </c>
      <c r="D1906" s="4">
        <v>43413</v>
      </c>
      <c r="E1906" s="2">
        <v>7900</v>
      </c>
      <c r="F1906" s="3" t="s">
        <v>2</v>
      </c>
      <c r="G1906" s="3" t="s">
        <v>1</v>
      </c>
      <c r="H1906" s="3" t="s">
        <v>0</v>
      </c>
      <c r="I1906" s="2">
        <v>2018</v>
      </c>
      <c r="J1906" s="2">
        <v>85</v>
      </c>
      <c r="K1906" s="2">
        <v>45</v>
      </c>
      <c r="L1906" s="2">
        <v>0.7</v>
      </c>
      <c r="M1906" s="1">
        <v>2.75</v>
      </c>
      <c r="N1906" s="1">
        <v>5.7000000000000003E-5</v>
      </c>
      <c r="O1906" s="1">
        <v>8.9999999999999993E-3</v>
      </c>
      <c r="P1906" s="1">
        <v>9.9999999999999995E-7</v>
      </c>
      <c r="Q1906" s="1">
        <v>8.1878167022281997E-3</v>
      </c>
      <c r="R1906" s="1">
        <v>2.7816838657435801E-5</v>
      </c>
    </row>
    <row r="1907" spans="1:18" x14ac:dyDescent="0.25">
      <c r="A1907" s="2">
        <v>2018</v>
      </c>
      <c r="B1907" s="2">
        <v>3034</v>
      </c>
      <c r="C1907" s="3" t="s">
        <v>17</v>
      </c>
      <c r="D1907" s="4">
        <v>43409</v>
      </c>
      <c r="E1907" s="2">
        <v>7897</v>
      </c>
      <c r="F1907" s="3" t="s">
        <v>5</v>
      </c>
      <c r="G1907" s="3" t="s">
        <v>1</v>
      </c>
      <c r="H1907" s="3" t="s">
        <v>4</v>
      </c>
      <c r="I1907" s="2">
        <v>1973</v>
      </c>
      <c r="J1907" s="2">
        <v>400</v>
      </c>
      <c r="K1907" s="2">
        <v>76</v>
      </c>
      <c r="L1907" s="2">
        <v>0.7</v>
      </c>
      <c r="M1907" s="1">
        <v>12.09</v>
      </c>
      <c r="N1907" s="1">
        <v>2.7999999999999998E-4</v>
      </c>
      <c r="O1907" s="1">
        <v>0.60499999999999998</v>
      </c>
      <c r="P1907" s="1">
        <v>4.3999999999999999E-5</v>
      </c>
      <c r="Q1907" s="1">
        <v>0.36240740691993301</v>
      </c>
      <c r="R1907" s="1">
        <v>2.6576543301416799E-2</v>
      </c>
    </row>
    <row r="1908" spans="1:18" x14ac:dyDescent="0.25">
      <c r="A1908" s="2">
        <v>2018</v>
      </c>
      <c r="B1908" s="2">
        <v>3034</v>
      </c>
      <c r="C1908" s="3" t="s">
        <v>17</v>
      </c>
      <c r="D1908" s="4">
        <v>43409</v>
      </c>
      <c r="E1908" s="2">
        <v>7898</v>
      </c>
      <c r="F1908" s="3" t="s">
        <v>2</v>
      </c>
      <c r="G1908" s="3" t="s">
        <v>1</v>
      </c>
      <c r="H1908" s="3" t="s">
        <v>0</v>
      </c>
      <c r="I1908" s="2">
        <v>2018</v>
      </c>
      <c r="J1908" s="2">
        <v>400</v>
      </c>
      <c r="K1908" s="2">
        <v>92</v>
      </c>
      <c r="L1908" s="2">
        <v>0.7</v>
      </c>
      <c r="M1908" s="1">
        <v>0.26</v>
      </c>
      <c r="N1908" s="1">
        <v>3.4999999999999999E-6</v>
      </c>
      <c r="O1908" s="1">
        <v>8.9999999999999993E-3</v>
      </c>
      <c r="P1908" s="1">
        <v>8.9999999999999996E-7</v>
      </c>
      <c r="Q1908" s="1">
        <v>7.5814810842995302E-3</v>
      </c>
      <c r="R1908" s="1">
        <v>3.0666664902275902E-4</v>
      </c>
    </row>
    <row r="1909" spans="1:18" x14ac:dyDescent="0.25">
      <c r="A1909" s="2">
        <v>2018</v>
      </c>
      <c r="B1909" s="2">
        <v>3035</v>
      </c>
      <c r="C1909" s="3" t="s">
        <v>17</v>
      </c>
      <c r="D1909" s="4">
        <v>43424</v>
      </c>
      <c r="E1909" s="2">
        <v>7895</v>
      </c>
      <c r="F1909" s="3" t="s">
        <v>5</v>
      </c>
      <c r="G1909" s="3" t="s">
        <v>1</v>
      </c>
      <c r="H1909" s="3" t="s">
        <v>4</v>
      </c>
      <c r="I1909" s="2">
        <v>1988</v>
      </c>
      <c r="J1909" s="2">
        <v>475</v>
      </c>
      <c r="K1909" s="2">
        <v>230</v>
      </c>
      <c r="L1909" s="2">
        <v>0.7</v>
      </c>
      <c r="M1909" s="1">
        <v>7.6</v>
      </c>
      <c r="N1909" s="1">
        <v>1.8000000000000001E-4</v>
      </c>
      <c r="O1909" s="1">
        <v>0.27400000000000002</v>
      </c>
      <c r="P1909" s="1">
        <v>1.9899999999999999E-5</v>
      </c>
      <c r="Q1909" s="1">
        <v>0.82274689429004</v>
      </c>
      <c r="R1909" s="1">
        <v>4.3227930996772197E-2</v>
      </c>
    </row>
    <row r="1910" spans="1:18" x14ac:dyDescent="0.25">
      <c r="A1910" s="2">
        <v>2018</v>
      </c>
      <c r="B1910" s="2">
        <v>3035</v>
      </c>
      <c r="C1910" s="3" t="s">
        <v>17</v>
      </c>
      <c r="D1910" s="4">
        <v>43424</v>
      </c>
      <c r="E1910" s="2">
        <v>7896</v>
      </c>
      <c r="F1910" s="3" t="s">
        <v>2</v>
      </c>
      <c r="G1910" s="3" t="s">
        <v>1</v>
      </c>
      <c r="H1910" s="3" t="s">
        <v>0</v>
      </c>
      <c r="I1910" s="2">
        <v>2015</v>
      </c>
      <c r="J1910" s="2">
        <v>475</v>
      </c>
      <c r="K1910" s="2">
        <v>168</v>
      </c>
      <c r="L1910" s="2">
        <v>0.7</v>
      </c>
      <c r="M1910" s="1">
        <v>0.26</v>
      </c>
      <c r="N1910" s="1">
        <v>3.9999999999999998E-6</v>
      </c>
      <c r="O1910" s="1">
        <v>8.9999999999999993E-3</v>
      </c>
      <c r="P1910" s="1">
        <v>3.9999999999999998E-7</v>
      </c>
      <c r="Q1910" s="1">
        <v>1.6594212091672202E-2</v>
      </c>
      <c r="R1910" s="1">
        <v>6.1266200343139204E-4</v>
      </c>
    </row>
    <row r="1911" spans="1:18" x14ac:dyDescent="0.25">
      <c r="A1911" s="2">
        <v>2018</v>
      </c>
      <c r="B1911" s="2">
        <v>3036</v>
      </c>
      <c r="C1911" s="3" t="s">
        <v>17</v>
      </c>
      <c r="D1911" s="4">
        <v>43431</v>
      </c>
      <c r="E1911" s="2">
        <v>7893</v>
      </c>
      <c r="F1911" s="3" t="s">
        <v>5</v>
      </c>
      <c r="G1911" s="3" t="s">
        <v>1</v>
      </c>
      <c r="H1911" s="3" t="s">
        <v>4</v>
      </c>
      <c r="I1911" s="2">
        <v>1966</v>
      </c>
      <c r="J1911" s="2">
        <v>385</v>
      </c>
      <c r="K1911" s="2">
        <v>110</v>
      </c>
      <c r="L1911" s="2">
        <v>0.7</v>
      </c>
      <c r="M1911" s="1">
        <v>12.09</v>
      </c>
      <c r="N1911" s="1">
        <v>2.7999999999999998E-4</v>
      </c>
      <c r="O1911" s="1">
        <v>0.60499999999999998</v>
      </c>
      <c r="P1911" s="1">
        <v>4.3999999999999999E-5</v>
      </c>
      <c r="Q1911" s="1">
        <v>0.504866897469051</v>
      </c>
      <c r="R1911" s="1">
        <v>3.70235726583883E-2</v>
      </c>
    </row>
    <row r="1912" spans="1:18" x14ac:dyDescent="0.25">
      <c r="A1912" s="2">
        <v>2018</v>
      </c>
      <c r="B1912" s="2">
        <v>3036</v>
      </c>
      <c r="C1912" s="3" t="s">
        <v>17</v>
      </c>
      <c r="D1912" s="4">
        <v>43431</v>
      </c>
      <c r="E1912" s="2">
        <v>7894</v>
      </c>
      <c r="F1912" s="3" t="s">
        <v>2</v>
      </c>
      <c r="G1912" s="3" t="s">
        <v>1</v>
      </c>
      <c r="H1912" s="3" t="s">
        <v>0</v>
      </c>
      <c r="I1912" s="2">
        <v>2017</v>
      </c>
      <c r="J1912" s="2">
        <v>385</v>
      </c>
      <c r="K1912" s="2">
        <v>105</v>
      </c>
      <c r="L1912" s="2">
        <v>0.7</v>
      </c>
      <c r="M1912" s="1">
        <v>0.26</v>
      </c>
      <c r="N1912" s="1">
        <v>3.9999999999999998E-6</v>
      </c>
      <c r="O1912" s="1">
        <v>8.9999999999999993E-3</v>
      </c>
      <c r="P1912" s="1">
        <v>3.9999999999999998E-7</v>
      </c>
      <c r="Q1912" s="1">
        <v>8.3501326615722099E-3</v>
      </c>
      <c r="R1912" s="1">
        <v>3.0474708948757302E-4</v>
      </c>
    </row>
    <row r="1913" spans="1:18" x14ac:dyDescent="0.25">
      <c r="A1913" s="2">
        <v>2018</v>
      </c>
      <c r="B1913" s="2">
        <v>3037</v>
      </c>
      <c r="C1913" s="3" t="s">
        <v>17</v>
      </c>
      <c r="D1913" s="4">
        <v>43431</v>
      </c>
      <c r="E1913" s="2">
        <v>7891</v>
      </c>
      <c r="F1913" s="3" t="s">
        <v>5</v>
      </c>
      <c r="G1913" s="3" t="s">
        <v>1</v>
      </c>
      <c r="H1913" s="3" t="s">
        <v>4</v>
      </c>
      <c r="I1913" s="2">
        <v>1979</v>
      </c>
      <c r="J1913" s="2">
        <v>350</v>
      </c>
      <c r="K1913" s="2">
        <v>117</v>
      </c>
      <c r="L1913" s="2">
        <v>0.7</v>
      </c>
      <c r="M1913" s="1">
        <v>12.09</v>
      </c>
      <c r="N1913" s="1">
        <v>2.7999999999999998E-4</v>
      </c>
      <c r="O1913" s="1">
        <v>0.60499999999999998</v>
      </c>
      <c r="P1913" s="1">
        <v>4.3999999999999999E-5</v>
      </c>
      <c r="Q1913" s="1">
        <v>0.48817708267668602</v>
      </c>
      <c r="R1913" s="1">
        <v>3.57996529010862E-2</v>
      </c>
    </row>
    <row r="1914" spans="1:18" x14ac:dyDescent="0.25">
      <c r="A1914" s="2">
        <v>2018</v>
      </c>
      <c r="B1914" s="2">
        <v>3037</v>
      </c>
      <c r="C1914" s="3" t="s">
        <v>17</v>
      </c>
      <c r="D1914" s="4">
        <v>43431</v>
      </c>
      <c r="E1914" s="2">
        <v>7892</v>
      </c>
      <c r="F1914" s="3" t="s">
        <v>2</v>
      </c>
      <c r="G1914" s="3" t="s">
        <v>1</v>
      </c>
      <c r="H1914" s="3" t="s">
        <v>0</v>
      </c>
      <c r="I1914" s="2">
        <v>2017</v>
      </c>
      <c r="J1914" s="2">
        <v>350</v>
      </c>
      <c r="K1914" s="2">
        <v>114</v>
      </c>
      <c r="L1914" s="2">
        <v>0.7</v>
      </c>
      <c r="M1914" s="1">
        <v>0.26</v>
      </c>
      <c r="N1914" s="1">
        <v>3.9999999999999998E-6</v>
      </c>
      <c r="O1914" s="1">
        <v>8.9999999999999993E-3</v>
      </c>
      <c r="P1914" s="1">
        <v>3.9999999999999998E-7</v>
      </c>
      <c r="Q1914" s="1">
        <v>8.2201384547485896E-3</v>
      </c>
      <c r="R1914" s="1">
        <v>2.9863424249756699E-4</v>
      </c>
    </row>
    <row r="1915" spans="1:18" x14ac:dyDescent="0.25">
      <c r="A1915" s="2">
        <v>2018</v>
      </c>
      <c r="B1915" s="2">
        <v>3038</v>
      </c>
      <c r="C1915" s="3" t="s">
        <v>17</v>
      </c>
      <c r="D1915" s="4">
        <v>43431</v>
      </c>
      <c r="E1915" s="2">
        <v>7889</v>
      </c>
      <c r="F1915" s="3" t="s">
        <v>5</v>
      </c>
      <c r="G1915" s="3" t="s">
        <v>1</v>
      </c>
      <c r="H1915" s="3" t="s">
        <v>4</v>
      </c>
      <c r="I1915" s="2">
        <v>1975</v>
      </c>
      <c r="J1915" s="2">
        <v>532</v>
      </c>
      <c r="K1915" s="2">
        <v>76</v>
      </c>
      <c r="L1915" s="2">
        <v>0.7</v>
      </c>
      <c r="M1915" s="1">
        <v>12.09</v>
      </c>
      <c r="N1915" s="1">
        <v>2.7999999999999998E-4</v>
      </c>
      <c r="O1915" s="1">
        <v>0.60499999999999998</v>
      </c>
      <c r="P1915" s="1">
        <v>4.3999999999999999E-5</v>
      </c>
      <c r="Q1915" s="1">
        <v>0.48200185120351102</v>
      </c>
      <c r="R1915" s="1">
        <v>3.5346802590884401E-2</v>
      </c>
    </row>
    <row r="1916" spans="1:18" x14ac:dyDescent="0.25">
      <c r="A1916" s="2">
        <v>2018</v>
      </c>
      <c r="B1916" s="2">
        <v>3038</v>
      </c>
      <c r="C1916" s="3" t="s">
        <v>17</v>
      </c>
      <c r="D1916" s="4">
        <v>43431</v>
      </c>
      <c r="E1916" s="2">
        <v>7890</v>
      </c>
      <c r="F1916" s="3" t="s">
        <v>2</v>
      </c>
      <c r="G1916" s="3" t="s">
        <v>1</v>
      </c>
      <c r="H1916" s="3" t="s">
        <v>0</v>
      </c>
      <c r="I1916" s="2">
        <v>2018</v>
      </c>
      <c r="J1916" s="2">
        <v>532</v>
      </c>
      <c r="K1916" s="2">
        <v>92</v>
      </c>
      <c r="L1916" s="2">
        <v>0.7</v>
      </c>
      <c r="M1916" s="1">
        <v>0.26</v>
      </c>
      <c r="N1916" s="1">
        <v>3.4999999999999999E-6</v>
      </c>
      <c r="O1916" s="1">
        <v>8.9999999999999993E-3</v>
      </c>
      <c r="P1916" s="1">
        <v>8.9999999999999996E-7</v>
      </c>
      <c r="Q1916" s="1">
        <v>1.01706079899774E-2</v>
      </c>
      <c r="R1916" s="1">
        <v>4.3029930886154098E-4</v>
      </c>
    </row>
    <row r="1917" spans="1:18" x14ac:dyDescent="0.25">
      <c r="A1917" s="2">
        <v>2018</v>
      </c>
      <c r="B1917" s="2">
        <v>3039</v>
      </c>
      <c r="C1917" s="3" t="s">
        <v>17</v>
      </c>
      <c r="D1917" s="4">
        <v>43431</v>
      </c>
      <c r="E1917" s="2">
        <v>7887</v>
      </c>
      <c r="F1917" s="3" t="s">
        <v>5</v>
      </c>
      <c r="G1917" s="3" t="s">
        <v>1</v>
      </c>
      <c r="H1917" s="3" t="s">
        <v>4</v>
      </c>
      <c r="I1917" s="2">
        <v>1980</v>
      </c>
      <c r="J1917" s="2">
        <v>424</v>
      </c>
      <c r="K1917" s="2">
        <v>69</v>
      </c>
      <c r="L1917" s="2">
        <v>0.7</v>
      </c>
      <c r="M1917" s="1">
        <v>12.09</v>
      </c>
      <c r="N1917" s="1">
        <v>2.7999999999999998E-4</v>
      </c>
      <c r="O1917" s="1">
        <v>0.60499999999999998</v>
      </c>
      <c r="P1917" s="1">
        <v>4.3999999999999999E-5</v>
      </c>
      <c r="Q1917" s="1">
        <v>0.34876944397531501</v>
      </c>
      <c r="R1917" s="1">
        <v>2.5576426014021401E-2</v>
      </c>
    </row>
    <row r="1918" spans="1:18" x14ac:dyDescent="0.25">
      <c r="A1918" s="2">
        <v>2018</v>
      </c>
      <c r="B1918" s="2">
        <v>3039</v>
      </c>
      <c r="C1918" s="3" t="s">
        <v>17</v>
      </c>
      <c r="D1918" s="4">
        <v>43431</v>
      </c>
      <c r="E1918" s="2">
        <v>7888</v>
      </c>
      <c r="F1918" s="3" t="s">
        <v>2</v>
      </c>
      <c r="G1918" s="3" t="s">
        <v>1</v>
      </c>
      <c r="H1918" s="3" t="s">
        <v>0</v>
      </c>
      <c r="I1918" s="2">
        <v>2018</v>
      </c>
      <c r="J1918" s="2">
        <v>424</v>
      </c>
      <c r="K1918" s="2">
        <v>74</v>
      </c>
      <c r="L1918" s="2">
        <v>0.7</v>
      </c>
      <c r="M1918" s="1">
        <v>2.74</v>
      </c>
      <c r="N1918" s="1">
        <v>3.6000000000000001E-5</v>
      </c>
      <c r="O1918" s="1">
        <v>8.9999999999999993E-3</v>
      </c>
      <c r="P1918" s="1">
        <v>8.9999999999999996E-7</v>
      </c>
      <c r="Q1918" s="1">
        <v>6.8182758641265398E-2</v>
      </c>
      <c r="R1918" s="1">
        <v>2.6408131817279897E-4</v>
      </c>
    </row>
    <row r="1919" spans="1:18" x14ac:dyDescent="0.25">
      <c r="A1919" s="2">
        <v>2018</v>
      </c>
      <c r="B1919" s="2">
        <v>3040</v>
      </c>
      <c r="C1919" s="3" t="s">
        <v>17</v>
      </c>
      <c r="D1919" s="4">
        <v>43431</v>
      </c>
      <c r="E1919" s="2">
        <v>7885</v>
      </c>
      <c r="F1919" s="3" t="s">
        <v>5</v>
      </c>
      <c r="G1919" s="3" t="s">
        <v>1</v>
      </c>
      <c r="H1919" s="3" t="s">
        <v>4</v>
      </c>
      <c r="I1919" s="2">
        <v>1997</v>
      </c>
      <c r="J1919" s="2">
        <v>800</v>
      </c>
      <c r="K1919" s="2">
        <v>85</v>
      </c>
      <c r="L1919" s="2">
        <v>0.7</v>
      </c>
      <c r="M1919" s="1">
        <v>8.17</v>
      </c>
      <c r="N1919" s="1">
        <v>1.9000000000000001E-4</v>
      </c>
      <c r="O1919" s="1">
        <v>0.47899999999999998</v>
      </c>
      <c r="P1919" s="1">
        <v>3.6100000000000003E-5</v>
      </c>
      <c r="Q1919" s="1">
        <v>0.54830246765098301</v>
      </c>
      <c r="R1919" s="1">
        <v>4.7862343967099201E-2</v>
      </c>
    </row>
    <row r="1920" spans="1:18" x14ac:dyDescent="0.25">
      <c r="A1920" s="2">
        <v>2018</v>
      </c>
      <c r="B1920" s="2">
        <v>3040</v>
      </c>
      <c r="C1920" s="3" t="s">
        <v>17</v>
      </c>
      <c r="D1920" s="4">
        <v>43431</v>
      </c>
      <c r="E1920" s="2">
        <v>7886</v>
      </c>
      <c r="F1920" s="3" t="s">
        <v>2</v>
      </c>
      <c r="G1920" s="3" t="s">
        <v>1</v>
      </c>
      <c r="H1920" s="3" t="s">
        <v>0</v>
      </c>
      <c r="I1920" s="2">
        <v>2018</v>
      </c>
      <c r="J1920" s="2">
        <v>800</v>
      </c>
      <c r="K1920" s="2">
        <v>105</v>
      </c>
      <c r="L1920" s="2">
        <v>0.7</v>
      </c>
      <c r="M1920" s="1">
        <v>0.26</v>
      </c>
      <c r="N1920" s="1">
        <v>3.9999999999999998E-6</v>
      </c>
      <c r="O1920" s="1">
        <v>8.9999999999999993E-3</v>
      </c>
      <c r="P1920" s="1">
        <v>3.9999999999999998E-7</v>
      </c>
      <c r="Q1920" s="1">
        <v>1.7888887963502399E-2</v>
      </c>
      <c r="R1920" s="1">
        <v>6.8703700143754197E-4</v>
      </c>
    </row>
    <row r="1921" spans="1:18" x14ac:dyDescent="0.25">
      <c r="A1921" s="2">
        <v>2018</v>
      </c>
      <c r="B1921" s="2">
        <v>3041</v>
      </c>
      <c r="C1921" s="3" t="s">
        <v>17</v>
      </c>
      <c r="D1921" s="4">
        <v>43430</v>
      </c>
      <c r="E1921" s="2">
        <v>7883</v>
      </c>
      <c r="F1921" s="3" t="s">
        <v>5</v>
      </c>
      <c r="G1921" s="3" t="s">
        <v>1</v>
      </c>
      <c r="H1921" s="3" t="s">
        <v>4</v>
      </c>
      <c r="I1921" s="2">
        <v>1979</v>
      </c>
      <c r="J1921" s="2">
        <v>800</v>
      </c>
      <c r="K1921" s="2">
        <v>189</v>
      </c>
      <c r="L1921" s="2">
        <v>0.7</v>
      </c>
      <c r="M1921" s="1">
        <v>11.16</v>
      </c>
      <c r="N1921" s="1">
        <v>2.5999999999999998E-4</v>
      </c>
      <c r="O1921" s="1">
        <v>0.39600000000000002</v>
      </c>
      <c r="P1921" s="1">
        <v>2.8799999999999999E-5</v>
      </c>
      <c r="Q1921" s="1">
        <v>1.6659999548172</v>
      </c>
      <c r="R1921" s="1">
        <v>8.6519997155801401E-2</v>
      </c>
    </row>
    <row r="1922" spans="1:18" x14ac:dyDescent="0.25">
      <c r="A1922" s="2">
        <v>2018</v>
      </c>
      <c r="B1922" s="2">
        <v>3041</v>
      </c>
      <c r="C1922" s="3" t="s">
        <v>17</v>
      </c>
      <c r="D1922" s="4">
        <v>43430</v>
      </c>
      <c r="E1922" s="2">
        <v>7884</v>
      </c>
      <c r="F1922" s="3" t="s">
        <v>2</v>
      </c>
      <c r="G1922" s="3" t="s">
        <v>1</v>
      </c>
      <c r="H1922" s="3" t="s">
        <v>0</v>
      </c>
      <c r="I1922" s="2">
        <v>2016</v>
      </c>
      <c r="J1922" s="2">
        <v>800</v>
      </c>
      <c r="K1922" s="2">
        <v>230</v>
      </c>
      <c r="L1922" s="2">
        <v>0.7</v>
      </c>
      <c r="M1922" s="1">
        <v>0.26</v>
      </c>
      <c r="N1922" s="1">
        <v>3.5999999999999998E-6</v>
      </c>
      <c r="O1922" s="1">
        <v>8.9999999999999993E-3</v>
      </c>
      <c r="P1922" s="1">
        <v>2.9999999999999999E-7</v>
      </c>
      <c r="Q1922" s="1">
        <v>3.8958022617112703E-2</v>
      </c>
      <c r="R1922" s="1">
        <v>1.4481480745069601E-3</v>
      </c>
    </row>
    <row r="1923" spans="1:18" x14ac:dyDescent="0.25">
      <c r="A1923" s="2">
        <v>2018</v>
      </c>
      <c r="B1923" s="2">
        <v>3042</v>
      </c>
      <c r="C1923" s="3" t="s">
        <v>17</v>
      </c>
      <c r="D1923" s="4">
        <v>43431</v>
      </c>
      <c r="E1923" s="2">
        <v>7881</v>
      </c>
      <c r="F1923" s="3" t="s">
        <v>5</v>
      </c>
      <c r="G1923" s="3" t="s">
        <v>1</v>
      </c>
      <c r="H1923" s="3" t="s">
        <v>8</v>
      </c>
      <c r="I1923" s="2">
        <v>2002</v>
      </c>
      <c r="J1923" s="2">
        <v>300</v>
      </c>
      <c r="K1923" s="2">
        <v>92</v>
      </c>
      <c r="L1923" s="2">
        <v>0.7</v>
      </c>
      <c r="M1923" s="1">
        <v>6.54</v>
      </c>
      <c r="N1923" s="1">
        <v>1.4999999999999999E-4</v>
      </c>
      <c r="O1923" s="1">
        <v>0.55200000000000005</v>
      </c>
      <c r="P1923" s="1">
        <v>4.0200000000000001E-5</v>
      </c>
      <c r="Q1923" s="1">
        <v>0.15940277520666199</v>
      </c>
      <c r="R1923" s="1">
        <v>1.7149055037766599E-2</v>
      </c>
    </row>
    <row r="1924" spans="1:18" x14ac:dyDescent="0.25">
      <c r="A1924" s="2">
        <v>2018</v>
      </c>
      <c r="B1924" s="2">
        <v>3042</v>
      </c>
      <c r="C1924" s="3" t="s">
        <v>17</v>
      </c>
      <c r="D1924" s="4">
        <v>43431</v>
      </c>
      <c r="E1924" s="2">
        <v>7882</v>
      </c>
      <c r="F1924" s="3" t="s">
        <v>2</v>
      </c>
      <c r="G1924" s="3" t="s">
        <v>1</v>
      </c>
      <c r="H1924" s="3" t="s">
        <v>0</v>
      </c>
      <c r="I1924" s="2">
        <v>2018</v>
      </c>
      <c r="J1924" s="2">
        <v>300</v>
      </c>
      <c r="K1924" s="2">
        <v>105</v>
      </c>
      <c r="L1924" s="2">
        <v>0.7</v>
      </c>
      <c r="M1924" s="1">
        <v>0.26</v>
      </c>
      <c r="N1924" s="1">
        <v>3.9999999999999998E-6</v>
      </c>
      <c r="O1924" s="1">
        <v>8.9999999999999993E-3</v>
      </c>
      <c r="P1924" s="1">
        <v>3.9999999999999998E-7</v>
      </c>
      <c r="Q1924" s="1">
        <v>6.4652774355107197E-3</v>
      </c>
      <c r="R1924" s="1">
        <v>2.3333332011340701E-4</v>
      </c>
    </row>
    <row r="1925" spans="1:18" x14ac:dyDescent="0.25">
      <c r="A1925" s="2">
        <v>2018</v>
      </c>
      <c r="B1925" s="2">
        <v>3043</v>
      </c>
      <c r="C1925" s="3" t="s">
        <v>7</v>
      </c>
      <c r="D1925" s="4">
        <v>43397</v>
      </c>
      <c r="E1925" s="2">
        <v>7879</v>
      </c>
      <c r="F1925" s="3" t="s">
        <v>5</v>
      </c>
      <c r="G1925" s="3" t="s">
        <v>1</v>
      </c>
      <c r="H1925" s="3" t="s">
        <v>4</v>
      </c>
      <c r="I1925" s="2">
        <v>1996</v>
      </c>
      <c r="J1925" s="2">
        <v>300</v>
      </c>
      <c r="K1925" s="2">
        <v>161</v>
      </c>
      <c r="L1925" s="2">
        <v>0.7</v>
      </c>
      <c r="M1925" s="1">
        <v>7.6</v>
      </c>
      <c r="N1925" s="1">
        <v>1.8000000000000001E-4</v>
      </c>
      <c r="O1925" s="1">
        <v>0.27400000000000002</v>
      </c>
      <c r="P1925" s="1">
        <v>1.9899999999999999E-5</v>
      </c>
      <c r="Q1925" s="1">
        <v>0.33757823226136402</v>
      </c>
      <c r="R1925" s="1">
        <v>1.62188860558596E-2</v>
      </c>
    </row>
    <row r="1926" spans="1:18" x14ac:dyDescent="0.25">
      <c r="A1926" s="2">
        <v>2018</v>
      </c>
      <c r="B1926" s="2">
        <v>3043</v>
      </c>
      <c r="C1926" s="3" t="s">
        <v>7</v>
      </c>
      <c r="D1926" s="4">
        <v>43397</v>
      </c>
      <c r="E1926" s="2">
        <v>7880</v>
      </c>
      <c r="F1926" s="3" t="s">
        <v>2</v>
      </c>
      <c r="G1926" s="3" t="s">
        <v>1</v>
      </c>
      <c r="H1926" s="3" t="s">
        <v>0</v>
      </c>
      <c r="I1926" s="2">
        <v>2018</v>
      </c>
      <c r="J1926" s="2">
        <v>300</v>
      </c>
      <c r="K1926" s="2">
        <v>115</v>
      </c>
      <c r="L1926" s="2">
        <v>0.7</v>
      </c>
      <c r="M1926" s="1">
        <v>0.26</v>
      </c>
      <c r="N1926" s="1">
        <v>3.9999999999999998E-6</v>
      </c>
      <c r="O1926" s="1">
        <v>8.9999999999999993E-3</v>
      </c>
      <c r="P1926" s="1">
        <v>3.9999999999999998E-7</v>
      </c>
      <c r="Q1926" s="1">
        <v>7.0810181436546001E-3</v>
      </c>
      <c r="R1926" s="1">
        <v>2.5555554107658802E-4</v>
      </c>
    </row>
    <row r="1927" spans="1:18" x14ac:dyDescent="0.25">
      <c r="A1927" s="2">
        <v>2018</v>
      </c>
      <c r="B1927" s="2">
        <v>3044</v>
      </c>
      <c r="C1927" s="3" t="s">
        <v>7</v>
      </c>
      <c r="D1927" s="4">
        <v>43384</v>
      </c>
      <c r="E1927" s="2">
        <v>7877</v>
      </c>
      <c r="F1927" s="3" t="s">
        <v>5</v>
      </c>
      <c r="G1927" s="3" t="s">
        <v>1</v>
      </c>
      <c r="H1927" s="3" t="s">
        <v>4</v>
      </c>
      <c r="I1927" s="2">
        <v>1984</v>
      </c>
      <c r="J1927" s="2">
        <v>650</v>
      </c>
      <c r="K1927" s="2">
        <v>211</v>
      </c>
      <c r="L1927" s="2">
        <v>0.7</v>
      </c>
      <c r="M1927" s="1">
        <v>10.23</v>
      </c>
      <c r="N1927" s="1">
        <v>2.4000000000000001E-4</v>
      </c>
      <c r="O1927" s="1">
        <v>0.39600000000000002</v>
      </c>
      <c r="P1927" s="1">
        <v>2.8799999999999999E-5</v>
      </c>
      <c r="Q1927" s="1">
        <v>1.3873737628233</v>
      </c>
      <c r="R1927" s="1">
        <v>7.8480275197871499E-2</v>
      </c>
    </row>
    <row r="1928" spans="1:18" x14ac:dyDescent="0.25">
      <c r="A1928" s="2">
        <v>2018</v>
      </c>
      <c r="B1928" s="2">
        <v>3044</v>
      </c>
      <c r="C1928" s="3" t="s">
        <v>7</v>
      </c>
      <c r="D1928" s="4">
        <v>43384</v>
      </c>
      <c r="E1928" s="2">
        <v>7878</v>
      </c>
      <c r="F1928" s="3" t="s">
        <v>2</v>
      </c>
      <c r="G1928" s="3" t="s">
        <v>1</v>
      </c>
      <c r="H1928" s="3" t="s">
        <v>0</v>
      </c>
      <c r="I1928" s="2">
        <v>2018</v>
      </c>
      <c r="J1928" s="2">
        <v>650</v>
      </c>
      <c r="K1928" s="2">
        <v>245</v>
      </c>
      <c r="L1928" s="2">
        <v>0.7</v>
      </c>
      <c r="M1928" s="1">
        <v>0.26</v>
      </c>
      <c r="N1928" s="1">
        <v>3.5999999999999998E-6</v>
      </c>
      <c r="O1928" s="1">
        <v>8.9999999999999993E-3</v>
      </c>
      <c r="P1928" s="1">
        <v>2.9999999999999999E-7</v>
      </c>
      <c r="Q1928" s="1">
        <v>3.3385974299879599E-2</v>
      </c>
      <c r="R1928" s="1">
        <v>1.2257088477943001E-3</v>
      </c>
    </row>
    <row r="1929" spans="1:18" x14ac:dyDescent="0.25">
      <c r="A1929" s="2">
        <v>2018</v>
      </c>
      <c r="B1929" s="2">
        <v>3045</v>
      </c>
      <c r="C1929" s="3" t="s">
        <v>7</v>
      </c>
      <c r="D1929" s="4">
        <v>43419</v>
      </c>
      <c r="E1929" s="2">
        <v>7875</v>
      </c>
      <c r="F1929" s="3" t="s">
        <v>5</v>
      </c>
      <c r="G1929" s="3" t="s">
        <v>1</v>
      </c>
      <c r="H1929" s="3" t="s">
        <v>4</v>
      </c>
      <c r="I1929" s="2">
        <v>1989</v>
      </c>
      <c r="J1929" s="2">
        <v>570</v>
      </c>
      <c r="K1929" s="2">
        <v>222</v>
      </c>
      <c r="L1929" s="2">
        <v>0.7</v>
      </c>
      <c r="M1929" s="1">
        <v>7.6</v>
      </c>
      <c r="N1929" s="1">
        <v>1.8000000000000001E-4</v>
      </c>
      <c r="O1929" s="1">
        <v>0.27400000000000002</v>
      </c>
      <c r="P1929" s="1">
        <v>1.9899999999999999E-5</v>
      </c>
      <c r="Q1929" s="1">
        <v>0.95295553321246396</v>
      </c>
      <c r="R1929" s="1">
        <v>5.0069220945826602E-2</v>
      </c>
    </row>
    <row r="1930" spans="1:18" x14ac:dyDescent="0.25">
      <c r="A1930" s="2">
        <v>2018</v>
      </c>
      <c r="B1930" s="2">
        <v>3045</v>
      </c>
      <c r="C1930" s="3" t="s">
        <v>7</v>
      </c>
      <c r="D1930" s="4">
        <v>43419</v>
      </c>
      <c r="E1930" s="2">
        <v>7876</v>
      </c>
      <c r="F1930" s="3" t="s">
        <v>2</v>
      </c>
      <c r="G1930" s="3" t="s">
        <v>1</v>
      </c>
      <c r="H1930" s="3" t="s">
        <v>0</v>
      </c>
      <c r="I1930" s="2">
        <v>2018</v>
      </c>
      <c r="J1930" s="2">
        <v>570</v>
      </c>
      <c r="K1930" s="2">
        <v>270</v>
      </c>
      <c r="L1930" s="2">
        <v>0.7</v>
      </c>
      <c r="M1930" s="1">
        <v>0.26</v>
      </c>
      <c r="N1930" s="1">
        <v>3.5999999999999998E-6</v>
      </c>
      <c r="O1930" s="1">
        <v>8.9999999999999993E-3</v>
      </c>
      <c r="P1930" s="1">
        <v>2.9999999999999999E-7</v>
      </c>
      <c r="Q1930" s="1">
        <v>3.2093373287107999E-2</v>
      </c>
      <c r="R1930" s="1">
        <v>1.1702811876541401E-3</v>
      </c>
    </row>
    <row r="1931" spans="1:18" x14ac:dyDescent="0.25">
      <c r="A1931" s="2">
        <v>2018</v>
      </c>
      <c r="B1931" s="2">
        <v>3046</v>
      </c>
      <c r="C1931" s="3" t="s">
        <v>7</v>
      </c>
      <c r="D1931" s="4">
        <v>43419</v>
      </c>
      <c r="E1931" s="2">
        <v>7873</v>
      </c>
      <c r="F1931" s="3" t="s">
        <v>5</v>
      </c>
      <c r="G1931" s="3" t="s">
        <v>1</v>
      </c>
      <c r="H1931" s="3" t="s">
        <v>4</v>
      </c>
      <c r="I1931" s="2">
        <v>1969</v>
      </c>
      <c r="J1931" s="2">
        <v>550</v>
      </c>
      <c r="K1931" s="2">
        <v>133</v>
      </c>
      <c r="L1931" s="2">
        <v>0.7</v>
      </c>
      <c r="M1931" s="1">
        <v>13.02</v>
      </c>
      <c r="N1931" s="1">
        <v>2.9999999999999997E-4</v>
      </c>
      <c r="O1931" s="1">
        <v>0.55400000000000005</v>
      </c>
      <c r="P1931" s="1">
        <v>4.0299999999999997E-5</v>
      </c>
      <c r="Q1931" s="1">
        <v>0.93808103803182097</v>
      </c>
      <c r="R1931" s="1">
        <v>5.8565155316826302E-2</v>
      </c>
    </row>
    <row r="1932" spans="1:18" x14ac:dyDescent="0.25">
      <c r="A1932" s="2">
        <v>2018</v>
      </c>
      <c r="B1932" s="2">
        <v>3046</v>
      </c>
      <c r="C1932" s="3" t="s">
        <v>7</v>
      </c>
      <c r="D1932" s="4">
        <v>43419</v>
      </c>
      <c r="E1932" s="2">
        <v>7874</v>
      </c>
      <c r="F1932" s="3" t="s">
        <v>2</v>
      </c>
      <c r="G1932" s="3" t="s">
        <v>1</v>
      </c>
      <c r="H1932" s="3" t="s">
        <v>0</v>
      </c>
      <c r="I1932" s="2">
        <v>2018</v>
      </c>
      <c r="J1932" s="2">
        <v>550</v>
      </c>
      <c r="K1932" s="2">
        <v>155</v>
      </c>
      <c r="L1932" s="2">
        <v>0.7</v>
      </c>
      <c r="M1932" s="1">
        <v>0.26</v>
      </c>
      <c r="N1932" s="1">
        <v>3.9999999999999998E-6</v>
      </c>
      <c r="O1932" s="1">
        <v>8.9999999999999993E-3</v>
      </c>
      <c r="P1932" s="1">
        <v>3.9999999999999998E-7</v>
      </c>
      <c r="Q1932" s="1">
        <v>1.78261950549287E-2</v>
      </c>
      <c r="R1932" s="1">
        <v>6.64371106021815E-4</v>
      </c>
    </row>
    <row r="1933" spans="1:18" x14ac:dyDescent="0.25">
      <c r="A1933" s="2">
        <v>2018</v>
      </c>
      <c r="B1933" s="2">
        <v>3047</v>
      </c>
      <c r="C1933" s="3" t="s">
        <v>10</v>
      </c>
      <c r="D1933" s="4">
        <v>43363</v>
      </c>
      <c r="E1933" s="2">
        <v>7871</v>
      </c>
      <c r="F1933" s="3" t="s">
        <v>5</v>
      </c>
      <c r="G1933" s="3" t="s">
        <v>1</v>
      </c>
      <c r="H1933" s="3" t="s">
        <v>4</v>
      </c>
      <c r="I1933" s="2">
        <v>1997</v>
      </c>
      <c r="J1933" s="2">
        <v>728</v>
      </c>
      <c r="K1933" s="2">
        <v>84</v>
      </c>
      <c r="L1933" s="2">
        <v>0.7</v>
      </c>
      <c r="M1933" s="1">
        <v>8.17</v>
      </c>
      <c r="N1933" s="1">
        <v>1.9000000000000001E-4</v>
      </c>
      <c r="O1933" s="1">
        <v>0.47899999999999998</v>
      </c>
      <c r="P1933" s="1">
        <v>3.6100000000000003E-5</v>
      </c>
      <c r="Q1933" s="1">
        <v>0.49308518384989602</v>
      </c>
      <c r="R1933" s="1">
        <v>4.3042324386412499E-2</v>
      </c>
    </row>
    <row r="1934" spans="1:18" x14ac:dyDescent="0.25">
      <c r="A1934" s="2">
        <v>2018</v>
      </c>
      <c r="B1934" s="2">
        <v>3047</v>
      </c>
      <c r="C1934" s="3" t="s">
        <v>10</v>
      </c>
      <c r="D1934" s="4">
        <v>43363</v>
      </c>
      <c r="E1934" s="2">
        <v>7872</v>
      </c>
      <c r="F1934" s="3" t="s">
        <v>2</v>
      </c>
      <c r="G1934" s="3" t="s">
        <v>1</v>
      </c>
      <c r="H1934" s="3" t="s">
        <v>0</v>
      </c>
      <c r="I1934" s="2">
        <v>2017</v>
      </c>
      <c r="J1934" s="2">
        <v>728</v>
      </c>
      <c r="K1934" s="2">
        <v>133</v>
      </c>
      <c r="L1934" s="2">
        <v>0.7</v>
      </c>
      <c r="M1934" s="1">
        <v>0.26</v>
      </c>
      <c r="N1934" s="1">
        <v>3.9999999999999998E-6</v>
      </c>
      <c r="O1934" s="1">
        <v>8.9999999999999993E-3</v>
      </c>
      <c r="P1934" s="1">
        <v>3.9999999999999998E-7</v>
      </c>
      <c r="Q1934" s="1">
        <v>2.0512342639145299E-2</v>
      </c>
      <c r="R1934" s="1">
        <v>7.8116642815894105E-4</v>
      </c>
    </row>
    <row r="1935" spans="1:18" x14ac:dyDescent="0.25">
      <c r="A1935" s="2">
        <v>2018</v>
      </c>
      <c r="B1935" s="2">
        <v>3048</v>
      </c>
      <c r="C1935" s="3" t="s">
        <v>10</v>
      </c>
      <c r="D1935" s="4">
        <v>43420</v>
      </c>
      <c r="E1935" s="2">
        <v>7869</v>
      </c>
      <c r="F1935" s="3" t="s">
        <v>5</v>
      </c>
      <c r="G1935" s="3" t="s">
        <v>1</v>
      </c>
      <c r="H1935" s="3" t="s">
        <v>4</v>
      </c>
      <c r="I1935" s="2">
        <v>1977</v>
      </c>
      <c r="J1935" s="2">
        <v>800</v>
      </c>
      <c r="K1935" s="2">
        <v>60</v>
      </c>
      <c r="L1935" s="2">
        <v>0.7</v>
      </c>
      <c r="M1935" s="1">
        <v>12.09</v>
      </c>
      <c r="N1935" s="1">
        <v>2.7999999999999998E-4</v>
      </c>
      <c r="O1935" s="1">
        <v>0.60499999999999998</v>
      </c>
      <c r="P1935" s="1">
        <v>4.3999999999999999E-5</v>
      </c>
      <c r="Q1935" s="1">
        <v>0.57222222145252599</v>
      </c>
      <c r="R1935" s="1">
        <v>4.1962963107500299E-2</v>
      </c>
    </row>
    <row r="1936" spans="1:18" x14ac:dyDescent="0.25">
      <c r="A1936" s="2">
        <v>2018</v>
      </c>
      <c r="B1936" s="2">
        <v>3048</v>
      </c>
      <c r="C1936" s="3" t="s">
        <v>10</v>
      </c>
      <c r="D1936" s="4">
        <v>43420</v>
      </c>
      <c r="E1936" s="2">
        <v>7870</v>
      </c>
      <c r="F1936" s="3" t="s">
        <v>2</v>
      </c>
      <c r="G1936" s="3" t="s">
        <v>1</v>
      </c>
      <c r="H1936" s="3" t="s">
        <v>0</v>
      </c>
      <c r="I1936" s="2">
        <v>2018</v>
      </c>
      <c r="J1936" s="2">
        <v>800</v>
      </c>
      <c r="K1936" s="2">
        <v>75</v>
      </c>
      <c r="L1936" s="2">
        <v>0.7</v>
      </c>
      <c r="M1936" s="1">
        <v>0.26</v>
      </c>
      <c r="N1936" s="1">
        <v>3.4999999999999999E-6</v>
      </c>
      <c r="O1936" s="1">
        <v>8.9999999999999993E-3</v>
      </c>
      <c r="P1936" s="1">
        <v>8.9999999999999996E-7</v>
      </c>
      <c r="Q1936" s="1">
        <v>1.2685184536532E-2</v>
      </c>
      <c r="R1936" s="1">
        <v>5.8333330083122702E-4</v>
      </c>
    </row>
    <row r="1937" spans="1:18" x14ac:dyDescent="0.25">
      <c r="A1937" s="2">
        <v>2016</v>
      </c>
      <c r="B1937" s="2">
        <v>3049</v>
      </c>
      <c r="C1937" s="3" t="s">
        <v>7</v>
      </c>
      <c r="D1937" s="4">
        <v>43362</v>
      </c>
      <c r="E1937" s="2">
        <v>7866</v>
      </c>
      <c r="F1937" s="3" t="s">
        <v>5</v>
      </c>
      <c r="G1937" s="3" t="s">
        <v>1</v>
      </c>
      <c r="H1937" s="3" t="s">
        <v>4</v>
      </c>
      <c r="I1937" s="2">
        <v>1987</v>
      </c>
      <c r="J1937" s="2">
        <v>125</v>
      </c>
      <c r="K1937" s="2">
        <v>94</v>
      </c>
      <c r="L1937" s="2">
        <v>0.7</v>
      </c>
      <c r="M1937" s="1">
        <v>12.09</v>
      </c>
      <c r="N1937" s="1">
        <v>2.7999999999999998E-4</v>
      </c>
      <c r="O1937" s="1">
        <v>0.60499999999999998</v>
      </c>
      <c r="P1937" s="1">
        <v>4.3999999999999999E-5</v>
      </c>
      <c r="Q1937" s="1">
        <v>0.120401234189059</v>
      </c>
      <c r="R1937" s="1">
        <v>7.1805556194403097E-3</v>
      </c>
    </row>
    <row r="1938" spans="1:18" x14ac:dyDescent="0.25">
      <c r="A1938" s="2">
        <v>2016</v>
      </c>
      <c r="B1938" s="2">
        <v>3049</v>
      </c>
      <c r="C1938" s="3" t="s">
        <v>7</v>
      </c>
      <c r="D1938" s="4">
        <v>43362</v>
      </c>
      <c r="E1938" s="2">
        <v>7867</v>
      </c>
      <c r="F1938" s="3" t="s">
        <v>5</v>
      </c>
      <c r="G1938" s="3" t="s">
        <v>1</v>
      </c>
      <c r="H1938" s="3" t="s">
        <v>4</v>
      </c>
      <c r="I1938" s="2">
        <v>1998</v>
      </c>
      <c r="J1938" s="2">
        <v>125</v>
      </c>
      <c r="K1938" s="2">
        <v>100</v>
      </c>
      <c r="L1938" s="2">
        <v>0.7</v>
      </c>
      <c r="M1938" s="1">
        <v>8.17</v>
      </c>
      <c r="N1938" s="1">
        <v>1.9000000000000001E-4</v>
      </c>
      <c r="O1938" s="1">
        <v>0.47899999999999998</v>
      </c>
      <c r="P1938" s="1">
        <v>3.6100000000000003E-5</v>
      </c>
      <c r="Q1938" s="1">
        <v>8.4068768763842797E-2</v>
      </c>
      <c r="R1938" s="1">
        <v>5.6210212925522397E-3</v>
      </c>
    </row>
    <row r="1939" spans="1:18" x14ac:dyDescent="0.25">
      <c r="A1939" s="2">
        <v>2016</v>
      </c>
      <c r="B1939" s="2">
        <v>3049</v>
      </c>
      <c r="C1939" s="3" t="s">
        <v>7</v>
      </c>
      <c r="D1939" s="4">
        <v>43362</v>
      </c>
      <c r="E1939" s="2">
        <v>7868</v>
      </c>
      <c r="F1939" s="3" t="s">
        <v>2</v>
      </c>
      <c r="G1939" s="3" t="s">
        <v>1</v>
      </c>
      <c r="H1939" s="3" t="s">
        <v>0</v>
      </c>
      <c r="I1939" s="2">
        <v>2017</v>
      </c>
      <c r="J1939" s="2">
        <v>250</v>
      </c>
      <c r="K1939" s="2">
        <v>115</v>
      </c>
      <c r="L1939" s="2">
        <v>0.7</v>
      </c>
      <c r="M1939" s="1">
        <v>0.26</v>
      </c>
      <c r="N1939" s="1">
        <v>3.9999999999999998E-6</v>
      </c>
      <c r="O1939" s="1">
        <v>8.9999999999999993E-3</v>
      </c>
      <c r="P1939" s="1">
        <v>3.9999999999999998E-7</v>
      </c>
      <c r="Q1939" s="1">
        <v>5.8786648115039903E-3</v>
      </c>
      <c r="R1939" s="1">
        <v>2.1074458671148101E-4</v>
      </c>
    </row>
    <row r="1940" spans="1:18" x14ac:dyDescent="0.25">
      <c r="A1940" s="2">
        <v>2019</v>
      </c>
      <c r="B1940" s="2">
        <v>3050</v>
      </c>
      <c r="C1940" s="3" t="s">
        <v>17</v>
      </c>
      <c r="D1940" s="4">
        <v>43455</v>
      </c>
      <c r="E1940" s="2">
        <v>7919</v>
      </c>
      <c r="F1940" s="3" t="s">
        <v>5</v>
      </c>
      <c r="G1940" s="3" t="s">
        <v>1</v>
      </c>
      <c r="H1940" s="3" t="s">
        <v>4</v>
      </c>
      <c r="I1940" s="2">
        <v>1982</v>
      </c>
      <c r="J1940" s="2">
        <v>50</v>
      </c>
      <c r="K1940" s="2">
        <v>84</v>
      </c>
      <c r="L1940" s="2">
        <v>0.7</v>
      </c>
      <c r="M1940" s="1">
        <v>12.09</v>
      </c>
      <c r="N1940" s="1">
        <v>2.7999999999999998E-4</v>
      </c>
      <c r="O1940" s="1">
        <v>0.60499999999999998</v>
      </c>
      <c r="P1940" s="1">
        <v>4.3999999999999999E-5</v>
      </c>
      <c r="Q1940" s="1">
        <v>4.1086110956812097E-2</v>
      </c>
      <c r="R1940" s="1">
        <v>2.2600926182544498E-3</v>
      </c>
    </row>
    <row r="1941" spans="1:18" x14ac:dyDescent="0.25">
      <c r="A1941" s="2">
        <v>2019</v>
      </c>
      <c r="B1941" s="2">
        <v>3050</v>
      </c>
      <c r="C1941" s="3" t="s">
        <v>17</v>
      </c>
      <c r="D1941" s="4">
        <v>43455</v>
      </c>
      <c r="E1941" s="2">
        <v>7920</v>
      </c>
      <c r="F1941" s="3" t="s">
        <v>2</v>
      </c>
      <c r="G1941" s="3" t="s">
        <v>1</v>
      </c>
      <c r="H1941" s="3" t="s">
        <v>0</v>
      </c>
      <c r="I1941" s="2">
        <v>2017</v>
      </c>
      <c r="J1941" s="2">
        <v>50</v>
      </c>
      <c r="K1941" s="2">
        <v>100</v>
      </c>
      <c r="L1941" s="2">
        <v>0.7</v>
      </c>
      <c r="M1941" s="1">
        <v>0.26</v>
      </c>
      <c r="N1941" s="1">
        <v>3.9999999999999998E-6</v>
      </c>
      <c r="O1941" s="1">
        <v>8.9999999999999993E-3</v>
      </c>
      <c r="P1941" s="1">
        <v>3.9999999999999998E-7</v>
      </c>
      <c r="Q1941" s="1">
        <v>1.0069443904935501E-3</v>
      </c>
      <c r="R1941" s="1">
        <v>3.5108022603265203E-5</v>
      </c>
    </row>
    <row r="1942" spans="1:18" x14ac:dyDescent="0.25">
      <c r="A1942" s="2">
        <v>2018</v>
      </c>
      <c r="B1942" s="2">
        <v>3051</v>
      </c>
      <c r="C1942" s="3" t="s">
        <v>10</v>
      </c>
      <c r="D1942" s="4">
        <v>43474</v>
      </c>
      <c r="E1942" s="2">
        <v>7921</v>
      </c>
      <c r="F1942" s="3" t="s">
        <v>5</v>
      </c>
      <c r="G1942" s="3" t="s">
        <v>1</v>
      </c>
      <c r="H1942" s="3" t="s">
        <v>4</v>
      </c>
      <c r="I1942" s="2">
        <v>1970</v>
      </c>
      <c r="J1942" s="2">
        <v>200</v>
      </c>
      <c r="K1942" s="2">
        <v>117</v>
      </c>
      <c r="L1942" s="2">
        <v>0.7</v>
      </c>
      <c r="M1942" s="1">
        <v>12.09</v>
      </c>
      <c r="N1942" s="1">
        <v>2.7999999999999998E-4</v>
      </c>
      <c r="O1942" s="1">
        <v>0.60499999999999998</v>
      </c>
      <c r="P1942" s="1">
        <v>4.3999999999999999E-5</v>
      </c>
      <c r="Q1942" s="1">
        <v>0.27188055511182202</v>
      </c>
      <c r="R1942" s="1">
        <v>1.9344722302938301E-2</v>
      </c>
    </row>
    <row r="1943" spans="1:18" x14ac:dyDescent="0.25">
      <c r="A1943" s="2">
        <v>2018</v>
      </c>
      <c r="B1943" s="2">
        <v>3051</v>
      </c>
      <c r="C1943" s="3" t="s">
        <v>10</v>
      </c>
      <c r="D1943" s="4">
        <v>43474</v>
      </c>
      <c r="E1943" s="2">
        <v>7922</v>
      </c>
      <c r="F1943" s="3" t="s">
        <v>2</v>
      </c>
      <c r="G1943" s="3" t="s">
        <v>1</v>
      </c>
      <c r="H1943" s="3" t="s">
        <v>0</v>
      </c>
      <c r="I1943" s="2">
        <v>2018</v>
      </c>
      <c r="J1943" s="2">
        <v>200</v>
      </c>
      <c r="K1943" s="2">
        <v>115</v>
      </c>
      <c r="L1943" s="2">
        <v>0.7</v>
      </c>
      <c r="M1943" s="1">
        <v>0.26</v>
      </c>
      <c r="N1943" s="1">
        <v>3.9999999999999998E-6</v>
      </c>
      <c r="O1943" s="1">
        <v>8.9999999999999993E-3</v>
      </c>
      <c r="P1943" s="1">
        <v>3.9999999999999998E-7</v>
      </c>
      <c r="Q1943" s="1">
        <v>4.6851849359699797E-3</v>
      </c>
      <c r="R1943" s="1">
        <v>1.6682097802064299E-4</v>
      </c>
    </row>
    <row r="1944" spans="1:18" x14ac:dyDescent="0.25">
      <c r="A1944" s="2">
        <v>2018</v>
      </c>
      <c r="B1944" s="2">
        <v>3052</v>
      </c>
      <c r="C1944" s="3" t="s">
        <v>10</v>
      </c>
      <c r="D1944" s="4">
        <v>43481</v>
      </c>
      <c r="E1944" s="2">
        <v>7948</v>
      </c>
      <c r="F1944" s="3" t="s">
        <v>5</v>
      </c>
      <c r="G1944" s="3" t="s">
        <v>1</v>
      </c>
      <c r="H1944" s="3" t="s">
        <v>6</v>
      </c>
      <c r="I1944" s="2">
        <v>2006</v>
      </c>
      <c r="J1944" s="2">
        <v>1200</v>
      </c>
      <c r="K1944" s="2">
        <v>120</v>
      </c>
      <c r="L1944" s="2">
        <v>0.7</v>
      </c>
      <c r="M1944" s="1">
        <v>4.1500000000000004</v>
      </c>
      <c r="N1944" s="1">
        <v>6.0000000000000002E-5</v>
      </c>
      <c r="O1944" s="1">
        <v>0.128</v>
      </c>
      <c r="P1944" s="1">
        <v>9.3999999999999998E-6</v>
      </c>
      <c r="Q1944" s="1">
        <v>0.54111111047145499</v>
      </c>
      <c r="R1944" s="1">
        <v>2.6755555410305401E-2</v>
      </c>
    </row>
    <row r="1945" spans="1:18" x14ac:dyDescent="0.25">
      <c r="A1945" s="2">
        <v>2018</v>
      </c>
      <c r="B1945" s="2">
        <v>3052</v>
      </c>
      <c r="C1945" s="3" t="s">
        <v>10</v>
      </c>
      <c r="D1945" s="4">
        <v>43481</v>
      </c>
      <c r="E1945" s="2">
        <v>7949</v>
      </c>
      <c r="F1945" s="3" t="s">
        <v>2</v>
      </c>
      <c r="G1945" s="3" t="s">
        <v>1</v>
      </c>
      <c r="H1945" s="3" t="s">
        <v>0</v>
      </c>
      <c r="I1945" s="2">
        <v>2018</v>
      </c>
      <c r="J1945" s="2">
        <v>1200</v>
      </c>
      <c r="K1945" s="2">
        <v>125</v>
      </c>
      <c r="L1945" s="2">
        <v>0.7</v>
      </c>
      <c r="M1945" s="1">
        <v>0.26</v>
      </c>
      <c r="N1945" s="1">
        <v>3.9999999999999998E-6</v>
      </c>
      <c r="O1945" s="1">
        <v>8.9999999999999993E-3</v>
      </c>
      <c r="P1945" s="1">
        <v>3.9999999999999998E-7</v>
      </c>
      <c r="Q1945" s="1">
        <v>3.2870368699788398E-2</v>
      </c>
      <c r="R1945" s="1">
        <v>1.31944438037912E-3</v>
      </c>
    </row>
    <row r="1946" spans="1:18" x14ac:dyDescent="0.25">
      <c r="A1946" s="2">
        <v>2018</v>
      </c>
      <c r="B1946" s="2">
        <v>3053</v>
      </c>
      <c r="C1946" s="3" t="s">
        <v>10</v>
      </c>
      <c r="D1946" s="4">
        <v>43481</v>
      </c>
      <c r="E1946" s="2">
        <v>7945</v>
      </c>
      <c r="F1946" s="3" t="s">
        <v>5</v>
      </c>
      <c r="G1946" s="3" t="s">
        <v>1</v>
      </c>
      <c r="H1946" s="3" t="s">
        <v>6</v>
      </c>
      <c r="I1946" s="2">
        <v>2005</v>
      </c>
      <c r="J1946" s="2">
        <v>1200</v>
      </c>
      <c r="K1946" s="2">
        <v>120</v>
      </c>
      <c r="L1946" s="2">
        <v>0.7</v>
      </c>
      <c r="M1946" s="1">
        <v>4.1500000000000004</v>
      </c>
      <c r="N1946" s="1">
        <v>6.0000000000000002E-5</v>
      </c>
      <c r="O1946" s="1">
        <v>0.128</v>
      </c>
      <c r="P1946" s="1">
        <v>9.3999999999999998E-6</v>
      </c>
      <c r="Q1946" s="1">
        <v>0.54111111047145499</v>
      </c>
      <c r="R1946" s="1">
        <v>2.6755555410305401E-2</v>
      </c>
    </row>
    <row r="1947" spans="1:18" x14ac:dyDescent="0.25">
      <c r="A1947" s="2">
        <v>2018</v>
      </c>
      <c r="B1947" s="2">
        <v>3053</v>
      </c>
      <c r="C1947" s="3" t="s">
        <v>10</v>
      </c>
      <c r="D1947" s="4">
        <v>43481</v>
      </c>
      <c r="E1947" s="2">
        <v>7946</v>
      </c>
      <c r="F1947" s="3" t="s">
        <v>2</v>
      </c>
      <c r="G1947" s="3" t="s">
        <v>1</v>
      </c>
      <c r="H1947" s="3" t="s">
        <v>0</v>
      </c>
      <c r="I1947" s="2">
        <v>2018</v>
      </c>
      <c r="J1947" s="2">
        <v>1200</v>
      </c>
      <c r="K1947" s="2">
        <v>125</v>
      </c>
      <c r="L1947" s="2">
        <v>0.7</v>
      </c>
      <c r="M1947" s="1">
        <v>0.26</v>
      </c>
      <c r="N1947" s="1">
        <v>3.9999999999999998E-6</v>
      </c>
      <c r="O1947" s="1">
        <v>8.9999999999999993E-3</v>
      </c>
      <c r="P1947" s="1">
        <v>3.9999999999999998E-7</v>
      </c>
      <c r="Q1947" s="1">
        <v>3.2870368699788398E-2</v>
      </c>
      <c r="R1947" s="1">
        <v>1.31944438037912E-3</v>
      </c>
    </row>
    <row r="1948" spans="1:18" x14ac:dyDescent="0.25">
      <c r="A1948" s="2">
        <v>2018</v>
      </c>
      <c r="B1948" s="2">
        <v>3054</v>
      </c>
      <c r="C1948" s="3" t="s">
        <v>10</v>
      </c>
      <c r="D1948" s="4">
        <v>43488</v>
      </c>
      <c r="E1948" s="2">
        <v>7943</v>
      </c>
      <c r="F1948" s="3" t="s">
        <v>5</v>
      </c>
      <c r="G1948" s="3" t="s">
        <v>1</v>
      </c>
      <c r="H1948" s="3" t="s">
        <v>4</v>
      </c>
      <c r="I1948" s="2">
        <v>1958</v>
      </c>
      <c r="J1948" s="2">
        <v>100</v>
      </c>
      <c r="K1948" s="2">
        <v>56</v>
      </c>
      <c r="L1948" s="2">
        <v>0.7</v>
      </c>
      <c r="M1948" s="1">
        <v>12.09</v>
      </c>
      <c r="N1948" s="1">
        <v>2.7999999999999998E-4</v>
      </c>
      <c r="O1948" s="1">
        <v>0.60499999999999998</v>
      </c>
      <c r="P1948" s="1">
        <v>4.3999999999999999E-5</v>
      </c>
      <c r="Q1948" s="1">
        <v>6.0104938117399198E-2</v>
      </c>
      <c r="R1948" s="1">
        <v>3.8500000265033101E-3</v>
      </c>
    </row>
    <row r="1949" spans="1:18" x14ac:dyDescent="0.25">
      <c r="A1949" s="2">
        <v>2018</v>
      </c>
      <c r="B1949" s="2">
        <v>3054</v>
      </c>
      <c r="C1949" s="3" t="s">
        <v>10</v>
      </c>
      <c r="D1949" s="4">
        <v>43488</v>
      </c>
      <c r="E1949" s="2">
        <v>7944</v>
      </c>
      <c r="F1949" s="3" t="s">
        <v>2</v>
      </c>
      <c r="G1949" s="3" t="s">
        <v>1</v>
      </c>
      <c r="H1949" s="3" t="s">
        <v>0</v>
      </c>
      <c r="I1949" s="2">
        <v>2018</v>
      </c>
      <c r="J1949" s="2">
        <v>100</v>
      </c>
      <c r="K1949" s="2">
        <v>63</v>
      </c>
      <c r="L1949" s="2">
        <v>0.7</v>
      </c>
      <c r="M1949" s="1">
        <v>2.74</v>
      </c>
      <c r="N1949" s="1">
        <v>3.6000000000000001E-5</v>
      </c>
      <c r="O1949" s="1">
        <v>8.9999999999999993E-3</v>
      </c>
      <c r="P1949" s="1">
        <v>8.9999999999999996E-7</v>
      </c>
      <c r="Q1949" s="1">
        <v>1.3406944265579699E-2</v>
      </c>
      <c r="R1949" s="1">
        <v>4.5937497273560502E-5</v>
      </c>
    </row>
    <row r="1950" spans="1:18" x14ac:dyDescent="0.25">
      <c r="A1950" s="2">
        <v>2018</v>
      </c>
      <c r="B1950" s="2">
        <v>3055</v>
      </c>
      <c r="C1950" s="3" t="s">
        <v>10</v>
      </c>
      <c r="D1950" s="4">
        <v>43444</v>
      </c>
      <c r="E1950" s="2">
        <v>7940</v>
      </c>
      <c r="F1950" s="3" t="s">
        <v>5</v>
      </c>
      <c r="G1950" s="3" t="s">
        <v>1</v>
      </c>
      <c r="H1950" s="3" t="s">
        <v>4</v>
      </c>
      <c r="I1950" s="2">
        <v>1982</v>
      </c>
      <c r="J1950" s="2">
        <v>600</v>
      </c>
      <c r="K1950" s="2">
        <v>91</v>
      </c>
      <c r="L1950" s="2">
        <v>0.7</v>
      </c>
      <c r="M1950" s="1">
        <v>12.09</v>
      </c>
      <c r="N1950" s="1">
        <v>2.7999999999999998E-4</v>
      </c>
      <c r="O1950" s="1">
        <v>0.60499999999999998</v>
      </c>
      <c r="P1950" s="1">
        <v>4.3999999999999999E-5</v>
      </c>
      <c r="Q1950" s="1">
        <v>0.65090277690224796</v>
      </c>
      <c r="R1950" s="1">
        <v>4.7732870534781598E-2</v>
      </c>
    </row>
    <row r="1951" spans="1:18" x14ac:dyDescent="0.25">
      <c r="A1951" s="2">
        <v>2018</v>
      </c>
      <c r="B1951" s="2">
        <v>3055</v>
      </c>
      <c r="C1951" s="3" t="s">
        <v>10</v>
      </c>
      <c r="D1951" s="4">
        <v>43444</v>
      </c>
      <c r="E1951" s="2">
        <v>7941</v>
      </c>
      <c r="F1951" s="3" t="s">
        <v>2</v>
      </c>
      <c r="G1951" s="3" t="s">
        <v>1</v>
      </c>
      <c r="H1951" s="3" t="s">
        <v>0</v>
      </c>
      <c r="I1951" s="2">
        <v>2018</v>
      </c>
      <c r="J1951" s="2">
        <v>600</v>
      </c>
      <c r="K1951" s="2">
        <v>100</v>
      </c>
      <c r="L1951" s="2">
        <v>0.7</v>
      </c>
      <c r="M1951" s="1">
        <v>0.26</v>
      </c>
      <c r="N1951" s="1">
        <v>3.9999999999999998E-6</v>
      </c>
      <c r="O1951" s="1">
        <v>8.9999999999999993E-3</v>
      </c>
      <c r="P1951" s="1">
        <v>3.9999999999999998E-7</v>
      </c>
      <c r="Q1951" s="1">
        <v>1.25925919352235E-2</v>
      </c>
      <c r="R1951" s="1">
        <v>4.7222219689297101E-4</v>
      </c>
    </row>
    <row r="1952" spans="1:18" x14ac:dyDescent="0.25">
      <c r="A1952" s="2">
        <v>2018</v>
      </c>
      <c r="B1952" s="2">
        <v>3056</v>
      </c>
      <c r="C1952" s="3" t="s">
        <v>10</v>
      </c>
      <c r="D1952" s="4">
        <v>43431</v>
      </c>
      <c r="E1952" s="2">
        <v>7936</v>
      </c>
      <c r="F1952" s="3" t="s">
        <v>5</v>
      </c>
      <c r="G1952" s="3" t="s">
        <v>1</v>
      </c>
      <c r="H1952" s="3" t="s">
        <v>4</v>
      </c>
      <c r="I1952" s="2">
        <v>1977</v>
      </c>
      <c r="J1952" s="2">
        <v>300</v>
      </c>
      <c r="K1952" s="2">
        <v>63</v>
      </c>
      <c r="L1952" s="2">
        <v>0.7</v>
      </c>
      <c r="M1952" s="1">
        <v>12.09</v>
      </c>
      <c r="N1952" s="1">
        <v>2.7999999999999998E-4</v>
      </c>
      <c r="O1952" s="1">
        <v>0.60499999999999998</v>
      </c>
      <c r="P1952" s="1">
        <v>4.3999999999999999E-5</v>
      </c>
      <c r="Q1952" s="1">
        <v>0.22531249969693201</v>
      </c>
      <c r="R1952" s="1">
        <v>1.6522916723578199E-2</v>
      </c>
    </row>
    <row r="1953" spans="1:18" x14ac:dyDescent="0.25">
      <c r="A1953" s="2">
        <v>2018</v>
      </c>
      <c r="B1953" s="2">
        <v>3056</v>
      </c>
      <c r="C1953" s="3" t="s">
        <v>10</v>
      </c>
      <c r="D1953" s="4">
        <v>43431</v>
      </c>
      <c r="E1953" s="2">
        <v>7937</v>
      </c>
      <c r="F1953" s="3" t="s">
        <v>2</v>
      </c>
      <c r="G1953" s="3" t="s">
        <v>1</v>
      </c>
      <c r="H1953" s="3" t="s">
        <v>0</v>
      </c>
      <c r="I1953" s="2">
        <v>2018</v>
      </c>
      <c r="J1953" s="2">
        <v>300</v>
      </c>
      <c r="K1953" s="2">
        <v>74</v>
      </c>
      <c r="L1953" s="2">
        <v>0.7</v>
      </c>
      <c r="M1953" s="1">
        <v>2.74</v>
      </c>
      <c r="N1953" s="1">
        <v>3.6000000000000001E-5</v>
      </c>
      <c r="O1953" s="1">
        <v>8.9999999999999993E-3</v>
      </c>
      <c r="P1953" s="1">
        <v>8.9999999999999996E-7</v>
      </c>
      <c r="Q1953" s="1">
        <v>4.7860184566210003E-2</v>
      </c>
      <c r="R1953" s="1">
        <v>1.7729165636826301E-4</v>
      </c>
    </row>
    <row r="1954" spans="1:18" x14ac:dyDescent="0.25">
      <c r="A1954" s="2">
        <v>2017</v>
      </c>
      <c r="B1954" s="2">
        <v>3057</v>
      </c>
      <c r="C1954" s="3" t="s">
        <v>10</v>
      </c>
      <c r="D1954" s="4">
        <v>43445</v>
      </c>
      <c r="E1954" s="2">
        <v>7934</v>
      </c>
      <c r="F1954" s="3" t="s">
        <v>5</v>
      </c>
      <c r="G1954" s="3" t="s">
        <v>1</v>
      </c>
      <c r="H1954" s="3" t="s">
        <v>4</v>
      </c>
      <c r="I1954" s="2">
        <v>1984</v>
      </c>
      <c r="J1954" s="2">
        <v>500</v>
      </c>
      <c r="K1954" s="2">
        <v>67</v>
      </c>
      <c r="L1954" s="2">
        <v>0.7</v>
      </c>
      <c r="M1954" s="1">
        <v>12.09</v>
      </c>
      <c r="N1954" s="1">
        <v>2.7999999999999998E-4</v>
      </c>
      <c r="O1954" s="1">
        <v>0.60499999999999998</v>
      </c>
      <c r="P1954" s="1">
        <v>4.3999999999999999E-5</v>
      </c>
      <c r="Q1954" s="1">
        <v>0.39936342538874198</v>
      </c>
      <c r="R1954" s="1">
        <v>2.92866513354429E-2</v>
      </c>
    </row>
    <row r="1955" spans="1:18" x14ac:dyDescent="0.25">
      <c r="A1955" s="2">
        <v>2017</v>
      </c>
      <c r="B1955" s="2">
        <v>3057</v>
      </c>
      <c r="C1955" s="3" t="s">
        <v>10</v>
      </c>
      <c r="D1955" s="4">
        <v>43445</v>
      </c>
      <c r="E1955" s="2">
        <v>7935</v>
      </c>
      <c r="F1955" s="3" t="s">
        <v>2</v>
      </c>
      <c r="G1955" s="3" t="s">
        <v>1</v>
      </c>
      <c r="H1955" s="3" t="s">
        <v>0</v>
      </c>
      <c r="I1955" s="2">
        <v>2017</v>
      </c>
      <c r="J1955" s="2">
        <v>500</v>
      </c>
      <c r="K1955" s="2">
        <v>74</v>
      </c>
      <c r="L1955" s="2">
        <v>0.7</v>
      </c>
      <c r="M1955" s="1">
        <v>2.74</v>
      </c>
      <c r="N1955" s="1">
        <v>3.6000000000000001E-5</v>
      </c>
      <c r="O1955" s="1">
        <v>8.9999999999999993E-3</v>
      </c>
      <c r="P1955" s="1">
        <v>8.9999999999999996E-7</v>
      </c>
      <c r="Q1955" s="1">
        <v>8.0794752073644893E-2</v>
      </c>
      <c r="R1955" s="1">
        <v>3.2118053723996601E-4</v>
      </c>
    </row>
    <row r="1956" spans="1:18" x14ac:dyDescent="0.25">
      <c r="A1956" s="2">
        <v>2018</v>
      </c>
      <c r="B1956" s="2">
        <v>3058</v>
      </c>
      <c r="C1956" s="3" t="s">
        <v>10</v>
      </c>
      <c r="D1956" s="4">
        <v>43473</v>
      </c>
      <c r="E1956" s="2">
        <v>7931</v>
      </c>
      <c r="F1956" s="3" t="s">
        <v>5</v>
      </c>
      <c r="G1956" s="3" t="s">
        <v>1</v>
      </c>
      <c r="H1956" s="3" t="s">
        <v>6</v>
      </c>
      <c r="I1956" s="2">
        <v>2006</v>
      </c>
      <c r="J1956" s="2">
        <v>1000</v>
      </c>
      <c r="K1956" s="2">
        <v>114</v>
      </c>
      <c r="L1956" s="2">
        <v>0.7</v>
      </c>
      <c r="M1956" s="1">
        <v>4.1500000000000004</v>
      </c>
      <c r="N1956" s="1">
        <v>6.0000000000000002E-5</v>
      </c>
      <c r="O1956" s="1">
        <v>0.128</v>
      </c>
      <c r="P1956" s="1">
        <v>9.3999999999999998E-6</v>
      </c>
      <c r="Q1956" s="1">
        <v>0.42837962912323502</v>
      </c>
      <c r="R1956" s="1">
        <v>2.1181481366491801E-2</v>
      </c>
    </row>
    <row r="1957" spans="1:18" x14ac:dyDescent="0.25">
      <c r="A1957" s="2">
        <v>2018</v>
      </c>
      <c r="B1957" s="2">
        <v>3058</v>
      </c>
      <c r="C1957" s="3" t="s">
        <v>10</v>
      </c>
      <c r="D1957" s="4">
        <v>43473</v>
      </c>
      <c r="E1957" s="2">
        <v>7932</v>
      </c>
      <c r="F1957" s="3" t="s">
        <v>2</v>
      </c>
      <c r="G1957" s="3" t="s">
        <v>1</v>
      </c>
      <c r="H1957" s="3" t="s">
        <v>0</v>
      </c>
      <c r="I1957" s="2">
        <v>2017</v>
      </c>
      <c r="J1957" s="2">
        <v>1000</v>
      </c>
      <c r="K1957" s="2">
        <v>115</v>
      </c>
      <c r="L1957" s="2">
        <v>0.7</v>
      </c>
      <c r="M1957" s="1">
        <v>0.26</v>
      </c>
      <c r="N1957" s="1">
        <v>3.9999999999999998E-6</v>
      </c>
      <c r="O1957" s="1">
        <v>8.9999999999999993E-3</v>
      </c>
      <c r="P1957" s="1">
        <v>3.9999999999999998E-7</v>
      </c>
      <c r="Q1957" s="1">
        <v>2.4845677738506902E-2</v>
      </c>
      <c r="R1957" s="1">
        <v>9.7608019798650397E-4</v>
      </c>
    </row>
    <row r="1958" spans="1:18" x14ac:dyDescent="0.25">
      <c r="A1958" s="2">
        <v>2018</v>
      </c>
      <c r="B1958" s="2">
        <v>3059</v>
      </c>
      <c r="C1958" s="3" t="s">
        <v>10</v>
      </c>
      <c r="D1958" s="4">
        <v>43468</v>
      </c>
      <c r="E1958" s="2">
        <v>7929</v>
      </c>
      <c r="F1958" s="3" t="s">
        <v>5</v>
      </c>
      <c r="G1958" s="3" t="s">
        <v>1</v>
      </c>
      <c r="H1958" s="3" t="s">
        <v>4</v>
      </c>
      <c r="I1958" s="2">
        <v>1964</v>
      </c>
      <c r="J1958" s="2">
        <v>150</v>
      </c>
      <c r="K1958" s="2">
        <v>60</v>
      </c>
      <c r="L1958" s="2">
        <v>0.7</v>
      </c>
      <c r="M1958" s="1">
        <v>12.09</v>
      </c>
      <c r="N1958" s="1">
        <v>2.7999999999999998E-4</v>
      </c>
      <c r="O1958" s="1">
        <v>0.60499999999999998</v>
      </c>
      <c r="P1958" s="1">
        <v>4.3999999999999999E-5</v>
      </c>
      <c r="Q1958" s="1">
        <v>0.10116666646306401</v>
      </c>
      <c r="R1958" s="1">
        <v>6.90555559153006E-3</v>
      </c>
    </row>
    <row r="1959" spans="1:18" x14ac:dyDescent="0.25">
      <c r="A1959" s="2">
        <v>2018</v>
      </c>
      <c r="B1959" s="2">
        <v>3059</v>
      </c>
      <c r="C1959" s="3" t="s">
        <v>10</v>
      </c>
      <c r="D1959" s="4">
        <v>43468</v>
      </c>
      <c r="E1959" s="2">
        <v>7930</v>
      </c>
      <c r="F1959" s="3" t="s">
        <v>2</v>
      </c>
      <c r="G1959" s="3" t="s">
        <v>1</v>
      </c>
      <c r="H1959" s="3" t="s">
        <v>0</v>
      </c>
      <c r="I1959" s="2">
        <v>2018</v>
      </c>
      <c r="J1959" s="2">
        <v>150</v>
      </c>
      <c r="K1959" s="2">
        <v>70</v>
      </c>
      <c r="L1959" s="2">
        <v>0.7</v>
      </c>
      <c r="M1959" s="1">
        <v>2.74</v>
      </c>
      <c r="N1959" s="1">
        <v>3.6000000000000001E-5</v>
      </c>
      <c r="O1959" s="1">
        <v>8.9999999999999993E-3</v>
      </c>
      <c r="P1959" s="1">
        <v>8.9999999999999996E-7</v>
      </c>
      <c r="Q1959" s="1">
        <v>2.2417823777303499E-2</v>
      </c>
      <c r="R1959" s="1">
        <v>7.8385412040900696E-5</v>
      </c>
    </row>
    <row r="1960" spans="1:18" x14ac:dyDescent="0.25">
      <c r="A1960" s="2">
        <v>2018</v>
      </c>
      <c r="B1960" s="2">
        <v>3060</v>
      </c>
      <c r="C1960" s="3" t="s">
        <v>10</v>
      </c>
      <c r="D1960" s="4">
        <v>43473</v>
      </c>
      <c r="E1960" s="2">
        <v>7927</v>
      </c>
      <c r="F1960" s="3" t="s">
        <v>5</v>
      </c>
      <c r="G1960" s="3" t="s">
        <v>1</v>
      </c>
      <c r="H1960" s="3" t="s">
        <v>4</v>
      </c>
      <c r="I1960" s="2">
        <v>1988</v>
      </c>
      <c r="J1960" s="2">
        <v>1000</v>
      </c>
      <c r="K1960" s="2">
        <v>96</v>
      </c>
      <c r="L1960" s="2">
        <v>0.7</v>
      </c>
      <c r="M1960" s="1">
        <v>8.17</v>
      </c>
      <c r="N1960" s="1">
        <v>1.9000000000000001E-4</v>
      </c>
      <c r="O1960" s="1">
        <v>0.47899999999999998</v>
      </c>
      <c r="P1960" s="1">
        <v>3.6100000000000003E-5</v>
      </c>
      <c r="Q1960" s="1">
        <v>0.77407407197785905</v>
      </c>
      <c r="R1960" s="1">
        <v>6.7570367953551896E-2</v>
      </c>
    </row>
    <row r="1961" spans="1:18" x14ac:dyDescent="0.25">
      <c r="A1961" s="2">
        <v>2018</v>
      </c>
      <c r="B1961" s="2">
        <v>3060</v>
      </c>
      <c r="C1961" s="3" t="s">
        <v>10</v>
      </c>
      <c r="D1961" s="4">
        <v>43473</v>
      </c>
      <c r="E1961" s="2">
        <v>7928</v>
      </c>
      <c r="F1961" s="3" t="s">
        <v>2</v>
      </c>
      <c r="G1961" s="3" t="s">
        <v>1</v>
      </c>
      <c r="H1961" s="3" t="s">
        <v>0</v>
      </c>
      <c r="I1961" s="2">
        <v>2017</v>
      </c>
      <c r="J1961" s="2">
        <v>1000</v>
      </c>
      <c r="K1961" s="2">
        <v>115</v>
      </c>
      <c r="L1961" s="2">
        <v>0.7</v>
      </c>
      <c r="M1961" s="1">
        <v>0.26</v>
      </c>
      <c r="N1961" s="1">
        <v>3.9999999999999998E-6</v>
      </c>
      <c r="O1961" s="1">
        <v>8.9999999999999993E-3</v>
      </c>
      <c r="P1961" s="1">
        <v>3.9999999999999998E-7</v>
      </c>
      <c r="Q1961" s="1">
        <v>2.4845677738506902E-2</v>
      </c>
      <c r="R1961" s="1">
        <v>9.7608019798650397E-4</v>
      </c>
    </row>
    <row r="1962" spans="1:18" x14ac:dyDescent="0.25">
      <c r="A1962" s="2">
        <v>2017</v>
      </c>
      <c r="B1962" s="2">
        <v>3061</v>
      </c>
      <c r="C1962" s="3" t="s">
        <v>10</v>
      </c>
      <c r="D1962" s="4">
        <v>43465</v>
      </c>
      <c r="E1962" s="2">
        <v>7925</v>
      </c>
      <c r="F1962" s="3" t="s">
        <v>5</v>
      </c>
      <c r="G1962" s="3" t="s">
        <v>1</v>
      </c>
      <c r="H1962" s="3" t="s">
        <v>4</v>
      </c>
      <c r="I1962" s="2">
        <v>1968</v>
      </c>
      <c r="J1962" s="2">
        <v>400</v>
      </c>
      <c r="K1962" s="2">
        <v>70</v>
      </c>
      <c r="L1962" s="2">
        <v>0.7</v>
      </c>
      <c r="M1962" s="1">
        <v>12.09</v>
      </c>
      <c r="N1962" s="1">
        <v>2.7999999999999998E-4</v>
      </c>
      <c r="O1962" s="1">
        <v>0.60499999999999998</v>
      </c>
      <c r="P1962" s="1">
        <v>4.3999999999999999E-5</v>
      </c>
      <c r="Q1962" s="1">
        <v>0.33379629584730702</v>
      </c>
      <c r="R1962" s="1">
        <v>2.44783951460418E-2</v>
      </c>
    </row>
    <row r="1963" spans="1:18" x14ac:dyDescent="0.25">
      <c r="A1963" s="2">
        <v>2017</v>
      </c>
      <c r="B1963" s="2">
        <v>3061</v>
      </c>
      <c r="C1963" s="3" t="s">
        <v>10</v>
      </c>
      <c r="D1963" s="4">
        <v>43465</v>
      </c>
      <c r="E1963" s="2">
        <v>7926</v>
      </c>
      <c r="F1963" s="3" t="s">
        <v>2</v>
      </c>
      <c r="G1963" s="3" t="s">
        <v>1</v>
      </c>
      <c r="H1963" s="3" t="s">
        <v>0</v>
      </c>
      <c r="I1963" s="2">
        <v>2018</v>
      </c>
      <c r="J1963" s="2">
        <v>400</v>
      </c>
      <c r="K1963" s="2">
        <v>74</v>
      </c>
      <c r="L1963" s="2">
        <v>0.7</v>
      </c>
      <c r="M1963" s="1">
        <v>2.74</v>
      </c>
      <c r="N1963" s="1">
        <v>3.6000000000000001E-5</v>
      </c>
      <c r="O1963" s="1">
        <v>8.9999999999999993E-3</v>
      </c>
      <c r="P1963" s="1">
        <v>8.9999999999999996E-7</v>
      </c>
      <c r="Q1963" s="1">
        <v>6.4224690540264598E-2</v>
      </c>
      <c r="R1963" s="1">
        <v>2.46666652474828E-4</v>
      </c>
    </row>
    <row r="1964" spans="1:18" x14ac:dyDescent="0.25">
      <c r="A1964" s="2">
        <v>2018</v>
      </c>
      <c r="B1964" s="2">
        <v>3062</v>
      </c>
      <c r="C1964" s="3" t="s">
        <v>10</v>
      </c>
      <c r="D1964" s="4">
        <v>43481</v>
      </c>
      <c r="E1964" s="2">
        <v>7923</v>
      </c>
      <c r="F1964" s="3" t="s">
        <v>5</v>
      </c>
      <c r="G1964" s="3" t="s">
        <v>1</v>
      </c>
      <c r="H1964" s="3" t="s">
        <v>4</v>
      </c>
      <c r="I1964" s="2">
        <v>1975</v>
      </c>
      <c r="J1964" s="2">
        <v>500</v>
      </c>
      <c r="K1964" s="2">
        <v>58</v>
      </c>
      <c r="L1964" s="2">
        <v>0.7</v>
      </c>
      <c r="M1964" s="1">
        <v>12.09</v>
      </c>
      <c r="N1964" s="1">
        <v>2.7999999999999998E-4</v>
      </c>
      <c r="O1964" s="1">
        <v>0.60499999999999998</v>
      </c>
      <c r="P1964" s="1">
        <v>4.3999999999999999E-5</v>
      </c>
      <c r="Q1964" s="1">
        <v>0.34571759212756797</v>
      </c>
      <c r="R1964" s="1">
        <v>2.5352623544114699E-2</v>
      </c>
    </row>
    <row r="1965" spans="1:18" x14ac:dyDescent="0.25">
      <c r="A1965" s="2">
        <v>2018</v>
      </c>
      <c r="B1965" s="2">
        <v>3062</v>
      </c>
      <c r="C1965" s="3" t="s">
        <v>10</v>
      </c>
      <c r="D1965" s="4">
        <v>43481</v>
      </c>
      <c r="E1965" s="2">
        <v>7924</v>
      </c>
      <c r="F1965" s="3" t="s">
        <v>2</v>
      </c>
      <c r="G1965" s="3" t="s">
        <v>1</v>
      </c>
      <c r="H1965" s="3" t="s">
        <v>0</v>
      </c>
      <c r="I1965" s="2">
        <v>2016</v>
      </c>
      <c r="J1965" s="2">
        <v>500</v>
      </c>
      <c r="K1965" s="2">
        <v>56</v>
      </c>
      <c r="L1965" s="2">
        <v>0.7</v>
      </c>
      <c r="M1965" s="1">
        <v>2.74</v>
      </c>
      <c r="N1965" s="1">
        <v>3.6000000000000001E-5</v>
      </c>
      <c r="O1965" s="1">
        <v>8.9999999999999993E-3</v>
      </c>
      <c r="P1965" s="1">
        <v>8.9999999999999996E-7</v>
      </c>
      <c r="Q1965" s="1">
        <v>6.1141974542217703E-2</v>
      </c>
      <c r="R1965" s="1">
        <v>2.4305554169510901E-4</v>
      </c>
    </row>
    <row r="1966" spans="1:18" x14ac:dyDescent="0.25">
      <c r="A1966" s="2">
        <v>2018</v>
      </c>
      <c r="B1966" s="2">
        <v>3063</v>
      </c>
      <c r="C1966" s="3" t="s">
        <v>7</v>
      </c>
      <c r="D1966" s="4">
        <v>43447</v>
      </c>
      <c r="E1966" s="2">
        <v>7988</v>
      </c>
      <c r="F1966" s="3" t="s">
        <v>5</v>
      </c>
      <c r="G1966" s="3" t="s">
        <v>1</v>
      </c>
      <c r="H1966" s="3" t="s">
        <v>6</v>
      </c>
      <c r="I1966" s="2">
        <v>2004</v>
      </c>
      <c r="J1966" s="2">
        <v>1000</v>
      </c>
      <c r="K1966" s="2">
        <v>168</v>
      </c>
      <c r="L1966" s="2">
        <v>0.7</v>
      </c>
      <c r="M1966" s="1">
        <v>4.1500000000000004</v>
      </c>
      <c r="N1966" s="1">
        <v>6.0000000000000002E-5</v>
      </c>
      <c r="O1966" s="1">
        <v>0.128</v>
      </c>
      <c r="P1966" s="1">
        <v>9.3999999999999998E-6</v>
      </c>
      <c r="Q1966" s="1">
        <v>0.63129629555003097</v>
      </c>
      <c r="R1966" s="1">
        <v>3.1214814645356401E-2</v>
      </c>
    </row>
    <row r="1967" spans="1:18" x14ac:dyDescent="0.25">
      <c r="A1967" s="2">
        <v>2018</v>
      </c>
      <c r="B1967" s="2">
        <v>3063</v>
      </c>
      <c r="C1967" s="3" t="s">
        <v>7</v>
      </c>
      <c r="D1967" s="4">
        <v>43447</v>
      </c>
      <c r="E1967" s="2">
        <v>7989</v>
      </c>
      <c r="F1967" s="3" t="s">
        <v>2</v>
      </c>
      <c r="G1967" s="3" t="s">
        <v>1</v>
      </c>
      <c r="H1967" s="3" t="s">
        <v>0</v>
      </c>
      <c r="I1967" s="2">
        <v>2018</v>
      </c>
      <c r="J1967" s="2">
        <v>1000</v>
      </c>
      <c r="K1967" s="2">
        <v>210</v>
      </c>
      <c r="L1967" s="2">
        <v>0.7</v>
      </c>
      <c r="M1967" s="1">
        <v>0.26</v>
      </c>
      <c r="N1967" s="1">
        <v>3.5999999999999998E-6</v>
      </c>
      <c r="O1967" s="1">
        <v>8.9999999999999993E-3</v>
      </c>
      <c r="P1967" s="1">
        <v>2.9999999999999999E-7</v>
      </c>
      <c r="Q1967" s="1">
        <v>4.5046293902807101E-2</v>
      </c>
      <c r="R1967" s="1">
        <v>1.7013888057334501E-3</v>
      </c>
    </row>
    <row r="1968" spans="1:18" x14ac:dyDescent="0.25">
      <c r="A1968" s="2">
        <v>2019</v>
      </c>
      <c r="B1968" s="2">
        <v>3064</v>
      </c>
      <c r="C1968" s="3" t="s">
        <v>7</v>
      </c>
      <c r="D1968" s="4">
        <v>43473</v>
      </c>
      <c r="E1968" s="2">
        <v>7986</v>
      </c>
      <c r="F1968" s="3" t="s">
        <v>5</v>
      </c>
      <c r="G1968" s="3" t="s">
        <v>1</v>
      </c>
      <c r="H1968" s="3" t="s">
        <v>4</v>
      </c>
      <c r="I1968" s="2">
        <v>1964</v>
      </c>
      <c r="J1968" s="2">
        <v>100</v>
      </c>
      <c r="K1968" s="2">
        <v>58</v>
      </c>
      <c r="L1968" s="2">
        <v>0.7</v>
      </c>
      <c r="M1968" s="1">
        <v>12.09</v>
      </c>
      <c r="N1968" s="1">
        <v>2.7999999999999998E-4</v>
      </c>
      <c r="O1968" s="1">
        <v>0.60499999999999998</v>
      </c>
      <c r="P1968" s="1">
        <v>4.3999999999999999E-5</v>
      </c>
      <c r="Q1968" s="1">
        <v>6.1624999834222503E-2</v>
      </c>
      <c r="R1968" s="1">
        <v>3.8890432382341199E-3</v>
      </c>
    </row>
    <row r="1969" spans="1:18" x14ac:dyDescent="0.25">
      <c r="A1969" s="2">
        <v>2019</v>
      </c>
      <c r="B1969" s="2">
        <v>3064</v>
      </c>
      <c r="C1969" s="3" t="s">
        <v>7</v>
      </c>
      <c r="D1969" s="4">
        <v>43473</v>
      </c>
      <c r="E1969" s="2">
        <v>7987</v>
      </c>
      <c r="F1969" s="3" t="s">
        <v>2</v>
      </c>
      <c r="G1969" s="3" t="s">
        <v>1</v>
      </c>
      <c r="H1969" s="3" t="s">
        <v>0</v>
      </c>
      <c r="I1969" s="2">
        <v>2018</v>
      </c>
      <c r="J1969" s="2">
        <v>100</v>
      </c>
      <c r="K1969" s="2">
        <v>74</v>
      </c>
      <c r="L1969" s="2">
        <v>0.7</v>
      </c>
      <c r="M1969" s="1">
        <v>2.74</v>
      </c>
      <c r="N1969" s="1">
        <v>3.6000000000000001E-5</v>
      </c>
      <c r="O1969" s="1">
        <v>8.9999999999999993E-3</v>
      </c>
      <c r="P1969" s="1">
        <v>8.9999999999999996E-7</v>
      </c>
      <c r="Q1969" s="1">
        <v>1.57478392960777E-2</v>
      </c>
      <c r="R1969" s="1">
        <v>5.3958330130848901E-5</v>
      </c>
    </row>
    <row r="1970" spans="1:18" x14ac:dyDescent="0.25">
      <c r="A1970" s="2">
        <v>2018</v>
      </c>
      <c r="B1970" s="2">
        <v>3065</v>
      </c>
      <c r="C1970" s="3" t="s">
        <v>7</v>
      </c>
      <c r="D1970" s="4">
        <v>43375</v>
      </c>
      <c r="E1970" s="2">
        <v>7980</v>
      </c>
      <c r="F1970" s="3" t="s">
        <v>5</v>
      </c>
      <c r="G1970" s="3" t="s">
        <v>1</v>
      </c>
      <c r="H1970" s="3" t="s">
        <v>8</v>
      </c>
      <c r="I1970" s="2">
        <v>1999</v>
      </c>
      <c r="J1970" s="2">
        <v>350</v>
      </c>
      <c r="K1970" s="2">
        <v>121</v>
      </c>
      <c r="L1970" s="2">
        <v>0.7</v>
      </c>
      <c r="M1970" s="1">
        <v>6.54</v>
      </c>
      <c r="N1970" s="1">
        <v>1.4999999999999999E-4</v>
      </c>
      <c r="O1970" s="1">
        <v>0.30399999999999999</v>
      </c>
      <c r="P1970" s="1">
        <v>2.2099999999999998E-5</v>
      </c>
      <c r="Q1970" s="1">
        <v>0.25488425562770101</v>
      </c>
      <c r="R1970" s="1">
        <v>1.6000195152625601E-2</v>
      </c>
    </row>
    <row r="1971" spans="1:18" x14ac:dyDescent="0.25">
      <c r="A1971" s="2">
        <v>2018</v>
      </c>
      <c r="B1971" s="2">
        <v>3065</v>
      </c>
      <c r="C1971" s="3" t="s">
        <v>7</v>
      </c>
      <c r="D1971" s="4">
        <v>43375</v>
      </c>
      <c r="E1971" s="2">
        <v>7981</v>
      </c>
      <c r="F1971" s="3" t="s">
        <v>2</v>
      </c>
      <c r="G1971" s="3" t="s">
        <v>1</v>
      </c>
      <c r="H1971" s="3" t="s">
        <v>0</v>
      </c>
      <c r="I1971" s="2">
        <v>2018</v>
      </c>
      <c r="J1971" s="2">
        <v>350</v>
      </c>
      <c r="K1971" s="2">
        <v>115</v>
      </c>
      <c r="L1971" s="2">
        <v>0.7</v>
      </c>
      <c r="M1971" s="1">
        <v>0.26</v>
      </c>
      <c r="N1971" s="1">
        <v>3.9999999999999998E-6</v>
      </c>
      <c r="O1971" s="1">
        <v>8.9999999999999993E-3</v>
      </c>
      <c r="P1971" s="1">
        <v>3.9999999999999998E-7</v>
      </c>
      <c r="Q1971" s="1">
        <v>8.2922449324218193E-3</v>
      </c>
      <c r="R1971" s="1">
        <v>3.0125384111596699E-4</v>
      </c>
    </row>
    <row r="1972" spans="1:18" x14ac:dyDescent="0.25">
      <c r="A1972" s="2">
        <v>2019</v>
      </c>
      <c r="B1972" s="2">
        <v>3066</v>
      </c>
      <c r="C1972" s="3" t="s">
        <v>7</v>
      </c>
      <c r="D1972" s="4">
        <v>43487</v>
      </c>
      <c r="E1972" s="2">
        <v>7982</v>
      </c>
      <c r="F1972" s="3" t="s">
        <v>5</v>
      </c>
      <c r="G1972" s="3" t="s">
        <v>1</v>
      </c>
      <c r="H1972" s="3" t="s">
        <v>4</v>
      </c>
      <c r="I1972" s="2">
        <v>1976</v>
      </c>
      <c r="J1972" s="2">
        <v>150</v>
      </c>
      <c r="K1972" s="2">
        <v>63</v>
      </c>
      <c r="L1972" s="2">
        <v>0.7</v>
      </c>
      <c r="M1972" s="1">
        <v>12.09</v>
      </c>
      <c r="N1972" s="1">
        <v>2.7999999999999998E-4</v>
      </c>
      <c r="O1972" s="1">
        <v>0.60499999999999998</v>
      </c>
      <c r="P1972" s="1">
        <v>4.3999999999999999E-5</v>
      </c>
      <c r="Q1972" s="1">
        <v>0.102856249753611</v>
      </c>
      <c r="R1972" s="1">
        <v>6.7214583759871299E-3</v>
      </c>
    </row>
    <row r="1973" spans="1:18" x14ac:dyDescent="0.25">
      <c r="A1973" s="2">
        <v>2019</v>
      </c>
      <c r="B1973" s="2">
        <v>3066</v>
      </c>
      <c r="C1973" s="3" t="s">
        <v>7</v>
      </c>
      <c r="D1973" s="4">
        <v>43487</v>
      </c>
      <c r="E1973" s="2">
        <v>7983</v>
      </c>
      <c r="F1973" s="3" t="s">
        <v>2</v>
      </c>
      <c r="G1973" s="3" t="s">
        <v>1</v>
      </c>
      <c r="H1973" s="3" t="s">
        <v>0</v>
      </c>
      <c r="I1973" s="2">
        <v>2018</v>
      </c>
      <c r="J1973" s="2">
        <v>150</v>
      </c>
      <c r="K1973" s="2">
        <v>74</v>
      </c>
      <c r="L1973" s="2">
        <v>0.7</v>
      </c>
      <c r="M1973" s="1">
        <v>2.74</v>
      </c>
      <c r="N1973" s="1">
        <v>3.6000000000000001E-5</v>
      </c>
      <c r="O1973" s="1">
        <v>8.9999999999999993E-3</v>
      </c>
      <c r="P1973" s="1">
        <v>8.9999999999999996E-7</v>
      </c>
      <c r="Q1973" s="1">
        <v>2.3698842278863701E-2</v>
      </c>
      <c r="R1973" s="1">
        <v>8.2864578443237805E-5</v>
      </c>
    </row>
    <row r="1974" spans="1:18" x14ac:dyDescent="0.25">
      <c r="A1974" s="2">
        <v>2019</v>
      </c>
      <c r="B1974" s="2">
        <v>3067</v>
      </c>
      <c r="C1974" s="3" t="s">
        <v>7</v>
      </c>
      <c r="D1974" s="4">
        <v>43487</v>
      </c>
      <c r="E1974" s="2">
        <v>7984</v>
      </c>
      <c r="F1974" s="3" t="s">
        <v>5</v>
      </c>
      <c r="G1974" s="3" t="s">
        <v>1</v>
      </c>
      <c r="H1974" s="3" t="s">
        <v>4</v>
      </c>
      <c r="I1974" s="2">
        <v>1987</v>
      </c>
      <c r="J1974" s="2">
        <v>150</v>
      </c>
      <c r="K1974" s="2">
        <v>97</v>
      </c>
      <c r="L1974" s="2">
        <v>0.7</v>
      </c>
      <c r="M1974" s="1">
        <v>12.09</v>
      </c>
      <c r="N1974" s="1">
        <v>2.7999999999999998E-4</v>
      </c>
      <c r="O1974" s="1">
        <v>0.60499999999999998</v>
      </c>
      <c r="P1974" s="1">
        <v>4.3999999999999999E-5</v>
      </c>
      <c r="Q1974" s="1">
        <v>0.15317916623710201</v>
      </c>
      <c r="R1974" s="1">
        <v>9.5338426657804193E-3</v>
      </c>
    </row>
    <row r="1975" spans="1:18" x14ac:dyDescent="0.25">
      <c r="A1975" s="2">
        <v>2019</v>
      </c>
      <c r="B1975" s="2">
        <v>3067</v>
      </c>
      <c r="C1975" s="3" t="s">
        <v>7</v>
      </c>
      <c r="D1975" s="4">
        <v>43487</v>
      </c>
      <c r="E1975" s="2">
        <v>7985</v>
      </c>
      <c r="F1975" s="3" t="s">
        <v>2</v>
      </c>
      <c r="G1975" s="3" t="s">
        <v>1</v>
      </c>
      <c r="H1975" s="3" t="s">
        <v>0</v>
      </c>
      <c r="I1975" s="2">
        <v>2017</v>
      </c>
      <c r="J1975" s="2">
        <v>150</v>
      </c>
      <c r="K1975" s="2">
        <v>105</v>
      </c>
      <c r="L1975" s="2">
        <v>0.7</v>
      </c>
      <c r="M1975" s="1">
        <v>0.26</v>
      </c>
      <c r="N1975" s="1">
        <v>3.9999999999999998E-6</v>
      </c>
      <c r="O1975" s="1">
        <v>8.9999999999999993E-3</v>
      </c>
      <c r="P1975" s="1">
        <v>3.9999999999999998E-7</v>
      </c>
      <c r="Q1975" s="1">
        <v>3.1961803851349598E-3</v>
      </c>
      <c r="R1975" s="1">
        <v>1.13020826742853E-4</v>
      </c>
    </row>
    <row r="1976" spans="1:18" x14ac:dyDescent="0.25">
      <c r="A1976" s="2">
        <v>2018</v>
      </c>
      <c r="B1976" s="2">
        <v>3068</v>
      </c>
      <c r="C1976" s="3" t="s">
        <v>16</v>
      </c>
      <c r="D1976" s="4">
        <v>43444</v>
      </c>
      <c r="E1976" s="2">
        <v>7976</v>
      </c>
      <c r="F1976" s="3" t="s">
        <v>5</v>
      </c>
      <c r="G1976" s="3" t="s">
        <v>1</v>
      </c>
      <c r="H1976" s="3" t="s">
        <v>4</v>
      </c>
      <c r="I1976" s="2">
        <v>1979</v>
      </c>
      <c r="J1976" s="2">
        <v>300</v>
      </c>
      <c r="K1976" s="2">
        <v>72</v>
      </c>
      <c r="L1976" s="2">
        <v>0.7</v>
      </c>
      <c r="M1976" s="1">
        <v>12.09</v>
      </c>
      <c r="N1976" s="1">
        <v>2.7999999999999998E-4</v>
      </c>
      <c r="O1976" s="1">
        <v>0.60499999999999998</v>
      </c>
      <c r="P1976" s="1">
        <v>4.3999999999999999E-5</v>
      </c>
      <c r="Q1976" s="1">
        <v>0.25749999965363701</v>
      </c>
      <c r="R1976" s="1">
        <v>1.8883333398375099E-2</v>
      </c>
    </row>
    <row r="1977" spans="1:18" x14ac:dyDescent="0.25">
      <c r="A1977" s="2">
        <v>2018</v>
      </c>
      <c r="B1977" s="2">
        <v>3068</v>
      </c>
      <c r="C1977" s="3" t="s">
        <v>16</v>
      </c>
      <c r="D1977" s="4">
        <v>43444</v>
      </c>
      <c r="E1977" s="2">
        <v>7977</v>
      </c>
      <c r="F1977" s="3" t="s">
        <v>2</v>
      </c>
      <c r="G1977" s="3" t="s">
        <v>1</v>
      </c>
      <c r="H1977" s="3" t="s">
        <v>0</v>
      </c>
      <c r="I1977" s="2">
        <v>2018</v>
      </c>
      <c r="J1977" s="2">
        <v>300</v>
      </c>
      <c r="K1977" s="2">
        <v>90</v>
      </c>
      <c r="L1977" s="2">
        <v>0.7</v>
      </c>
      <c r="M1977" s="1">
        <v>0.26</v>
      </c>
      <c r="N1977" s="1">
        <v>3.4999999999999999E-6</v>
      </c>
      <c r="O1977" s="1">
        <v>8.9999999999999993E-3</v>
      </c>
      <c r="P1977" s="1">
        <v>8.9999999999999996E-7</v>
      </c>
      <c r="Q1977" s="1">
        <v>5.5260413753767997E-3</v>
      </c>
      <c r="R1977" s="1">
        <v>2.1562498747491399E-4</v>
      </c>
    </row>
    <row r="1978" spans="1:18" x14ac:dyDescent="0.25">
      <c r="A1978" s="2">
        <v>2017</v>
      </c>
      <c r="B1978" s="2">
        <v>3069</v>
      </c>
      <c r="C1978" s="3" t="s">
        <v>16</v>
      </c>
      <c r="D1978" s="4">
        <v>43444</v>
      </c>
      <c r="E1978" s="2">
        <v>7974</v>
      </c>
      <c r="F1978" s="3" t="s">
        <v>5</v>
      </c>
      <c r="G1978" s="3" t="s">
        <v>1</v>
      </c>
      <c r="H1978" s="3" t="s">
        <v>6</v>
      </c>
      <c r="I1978" s="2">
        <v>2008</v>
      </c>
      <c r="J1978" s="2">
        <v>1000</v>
      </c>
      <c r="K1978" s="2">
        <v>91</v>
      </c>
      <c r="L1978" s="2">
        <v>0.7</v>
      </c>
      <c r="M1978" s="1">
        <v>4.75</v>
      </c>
      <c r="N1978" s="1">
        <v>7.1000000000000005E-5</v>
      </c>
      <c r="O1978" s="1">
        <v>0.192</v>
      </c>
      <c r="P1978" s="1">
        <v>1.4100000000000001E-5</v>
      </c>
      <c r="Q1978" s="1">
        <v>0.393350303803844</v>
      </c>
      <c r="R1978" s="1">
        <v>2.53620367593685E-2</v>
      </c>
    </row>
    <row r="1979" spans="1:18" x14ac:dyDescent="0.25">
      <c r="A1979" s="2">
        <v>2017</v>
      </c>
      <c r="B1979" s="2">
        <v>3069</v>
      </c>
      <c r="C1979" s="3" t="s">
        <v>16</v>
      </c>
      <c r="D1979" s="4">
        <v>43444</v>
      </c>
      <c r="E1979" s="2">
        <v>7975</v>
      </c>
      <c r="F1979" s="3" t="s">
        <v>2</v>
      </c>
      <c r="G1979" s="3" t="s">
        <v>1</v>
      </c>
      <c r="H1979" s="3" t="s">
        <v>0</v>
      </c>
      <c r="I1979" s="2">
        <v>2018</v>
      </c>
      <c r="J1979" s="2">
        <v>1000</v>
      </c>
      <c r="K1979" s="2">
        <v>100</v>
      </c>
      <c r="L1979" s="2">
        <v>0.7</v>
      </c>
      <c r="M1979" s="1">
        <v>0.26</v>
      </c>
      <c r="N1979" s="1">
        <v>3.9999999999999998E-6</v>
      </c>
      <c r="O1979" s="1">
        <v>8.9999999999999993E-3</v>
      </c>
      <c r="P1979" s="1">
        <v>3.9999999999999998E-7</v>
      </c>
      <c r="Q1979" s="1">
        <v>2.1604937163919001E-2</v>
      </c>
      <c r="R1979" s="1">
        <v>8.4876538955348205E-4</v>
      </c>
    </row>
    <row r="1980" spans="1:18" x14ac:dyDescent="0.25">
      <c r="A1980" s="2">
        <v>2017</v>
      </c>
      <c r="B1980" s="2">
        <v>3070</v>
      </c>
      <c r="C1980" s="3" t="s">
        <v>16</v>
      </c>
      <c r="D1980" s="4">
        <v>43444</v>
      </c>
      <c r="E1980" s="2">
        <v>7972</v>
      </c>
      <c r="F1980" s="3" t="s">
        <v>5</v>
      </c>
      <c r="G1980" s="3" t="s">
        <v>1</v>
      </c>
      <c r="H1980" s="3" t="s">
        <v>6</v>
      </c>
      <c r="I1980" s="2">
        <v>2008</v>
      </c>
      <c r="J1980" s="2">
        <v>1000</v>
      </c>
      <c r="K1980" s="2">
        <v>91</v>
      </c>
      <c r="L1980" s="2">
        <v>0.7</v>
      </c>
      <c r="M1980" s="1">
        <v>4.75</v>
      </c>
      <c r="N1980" s="1">
        <v>7.1000000000000005E-5</v>
      </c>
      <c r="O1980" s="1">
        <v>0.192</v>
      </c>
      <c r="P1980" s="1">
        <v>1.4100000000000001E-5</v>
      </c>
      <c r="Q1980" s="1">
        <v>0.393350303803844</v>
      </c>
      <c r="R1980" s="1">
        <v>2.53620367593685E-2</v>
      </c>
    </row>
    <row r="1981" spans="1:18" x14ac:dyDescent="0.25">
      <c r="A1981" s="2">
        <v>2017</v>
      </c>
      <c r="B1981" s="2">
        <v>3070</v>
      </c>
      <c r="C1981" s="3" t="s">
        <v>16</v>
      </c>
      <c r="D1981" s="4">
        <v>43444</v>
      </c>
      <c r="E1981" s="2">
        <v>7973</v>
      </c>
      <c r="F1981" s="3" t="s">
        <v>2</v>
      </c>
      <c r="G1981" s="3" t="s">
        <v>1</v>
      </c>
      <c r="H1981" s="3" t="s">
        <v>0</v>
      </c>
      <c r="I1981" s="2">
        <v>2016</v>
      </c>
      <c r="J1981" s="2">
        <v>1000</v>
      </c>
      <c r="K1981" s="2">
        <v>100</v>
      </c>
      <c r="L1981" s="2">
        <v>0.7</v>
      </c>
      <c r="M1981" s="1">
        <v>0.26</v>
      </c>
      <c r="N1981" s="1">
        <v>3.9999999999999998E-6</v>
      </c>
      <c r="O1981" s="1">
        <v>8.9999999999999993E-3</v>
      </c>
      <c r="P1981" s="1">
        <v>3.9999999999999998E-7</v>
      </c>
      <c r="Q1981" s="1">
        <v>2.1604937163919001E-2</v>
      </c>
      <c r="R1981" s="1">
        <v>8.4876538955348205E-4</v>
      </c>
    </row>
    <row r="1982" spans="1:18" x14ac:dyDescent="0.25">
      <c r="A1982" s="2">
        <v>2017</v>
      </c>
      <c r="B1982" s="2">
        <v>3071</v>
      </c>
      <c r="C1982" s="3" t="s">
        <v>16</v>
      </c>
      <c r="D1982" s="4">
        <v>43444</v>
      </c>
      <c r="E1982" s="2">
        <v>7968</v>
      </c>
      <c r="F1982" s="3" t="s">
        <v>5</v>
      </c>
      <c r="G1982" s="3" t="s">
        <v>1</v>
      </c>
      <c r="H1982" s="3" t="s">
        <v>6</v>
      </c>
      <c r="I1982" s="2">
        <v>2008</v>
      </c>
      <c r="J1982" s="2">
        <v>1000</v>
      </c>
      <c r="K1982" s="2">
        <v>91</v>
      </c>
      <c r="L1982" s="2">
        <v>0.7</v>
      </c>
      <c r="M1982" s="1">
        <v>4.75</v>
      </c>
      <c r="N1982" s="1">
        <v>7.1000000000000005E-5</v>
      </c>
      <c r="O1982" s="1">
        <v>0.192</v>
      </c>
      <c r="P1982" s="1">
        <v>1.4100000000000001E-5</v>
      </c>
      <c r="Q1982" s="1">
        <v>0.393350303803844</v>
      </c>
      <c r="R1982" s="1">
        <v>2.53620367593685E-2</v>
      </c>
    </row>
    <row r="1983" spans="1:18" x14ac:dyDescent="0.25">
      <c r="A1983" s="2">
        <v>2017</v>
      </c>
      <c r="B1983" s="2">
        <v>3071</v>
      </c>
      <c r="C1983" s="3" t="s">
        <v>16</v>
      </c>
      <c r="D1983" s="4">
        <v>43444</v>
      </c>
      <c r="E1983" s="2">
        <v>7971</v>
      </c>
      <c r="F1983" s="3" t="s">
        <v>2</v>
      </c>
      <c r="G1983" s="3" t="s">
        <v>1</v>
      </c>
      <c r="H1983" s="3" t="s">
        <v>0</v>
      </c>
      <c r="I1983" s="2">
        <v>2018</v>
      </c>
      <c r="J1983" s="2">
        <v>1000</v>
      </c>
      <c r="K1983" s="2">
        <v>100</v>
      </c>
      <c r="L1983" s="2">
        <v>0.7</v>
      </c>
      <c r="M1983" s="1">
        <v>0.26</v>
      </c>
      <c r="N1983" s="1">
        <v>3.9999999999999998E-6</v>
      </c>
      <c r="O1983" s="1">
        <v>8.9999999999999993E-3</v>
      </c>
      <c r="P1983" s="1">
        <v>3.9999999999999998E-7</v>
      </c>
      <c r="Q1983" s="1">
        <v>2.1604937163919001E-2</v>
      </c>
      <c r="R1983" s="1">
        <v>8.4876538955348205E-4</v>
      </c>
    </row>
    <row r="1984" spans="1:18" x14ac:dyDescent="0.25">
      <c r="A1984" s="2">
        <v>2017</v>
      </c>
      <c r="B1984" s="2">
        <v>3072</v>
      </c>
      <c r="C1984" s="3" t="s">
        <v>16</v>
      </c>
      <c r="D1984" s="4">
        <v>43444</v>
      </c>
      <c r="E1984" s="2">
        <v>7964</v>
      </c>
      <c r="F1984" s="3" t="s">
        <v>5</v>
      </c>
      <c r="G1984" s="3" t="s">
        <v>1</v>
      </c>
      <c r="H1984" s="3" t="s">
        <v>6</v>
      </c>
      <c r="I1984" s="2">
        <v>2008</v>
      </c>
      <c r="J1984" s="2">
        <v>1000</v>
      </c>
      <c r="K1984" s="2">
        <v>91</v>
      </c>
      <c r="L1984" s="2">
        <v>0.7</v>
      </c>
      <c r="M1984" s="1">
        <v>4.75</v>
      </c>
      <c r="N1984" s="1">
        <v>7.1000000000000005E-5</v>
      </c>
      <c r="O1984" s="1">
        <v>0.192</v>
      </c>
      <c r="P1984" s="1">
        <v>1.4100000000000001E-5</v>
      </c>
      <c r="Q1984" s="1">
        <v>0.393350303803844</v>
      </c>
      <c r="R1984" s="1">
        <v>2.53620367593685E-2</v>
      </c>
    </row>
    <row r="1985" spans="1:18" x14ac:dyDescent="0.25">
      <c r="A1985" s="2">
        <v>2017</v>
      </c>
      <c r="B1985" s="2">
        <v>3072</v>
      </c>
      <c r="C1985" s="3" t="s">
        <v>16</v>
      </c>
      <c r="D1985" s="4">
        <v>43444</v>
      </c>
      <c r="E1985" s="2">
        <v>7965</v>
      </c>
      <c r="F1985" s="3" t="s">
        <v>2</v>
      </c>
      <c r="G1985" s="3" t="s">
        <v>1</v>
      </c>
      <c r="H1985" s="3" t="s">
        <v>0</v>
      </c>
      <c r="I1985" s="2">
        <v>2018</v>
      </c>
      <c r="J1985" s="2">
        <v>1000</v>
      </c>
      <c r="K1985" s="2">
        <v>100</v>
      </c>
      <c r="L1985" s="2">
        <v>0.7</v>
      </c>
      <c r="M1985" s="1">
        <v>0.26</v>
      </c>
      <c r="N1985" s="1">
        <v>3.9999999999999998E-6</v>
      </c>
      <c r="O1985" s="1">
        <v>8.9999999999999993E-3</v>
      </c>
      <c r="P1985" s="1">
        <v>3.9999999999999998E-7</v>
      </c>
      <c r="Q1985" s="1">
        <v>2.1604937163919001E-2</v>
      </c>
      <c r="R1985" s="1">
        <v>8.4876538955348205E-4</v>
      </c>
    </row>
    <row r="1986" spans="1:18" x14ac:dyDescent="0.25">
      <c r="A1986" s="2">
        <v>2017</v>
      </c>
      <c r="B1986" s="2">
        <v>3073</v>
      </c>
      <c r="C1986" s="3" t="s">
        <v>16</v>
      </c>
      <c r="D1986" s="4">
        <v>43444</v>
      </c>
      <c r="E1986" s="2">
        <v>7966</v>
      </c>
      <c r="F1986" s="3" t="s">
        <v>5</v>
      </c>
      <c r="G1986" s="3" t="s">
        <v>1</v>
      </c>
      <c r="H1986" s="3" t="s">
        <v>6</v>
      </c>
      <c r="I1986" s="2">
        <v>2008</v>
      </c>
      <c r="J1986" s="2">
        <v>1000</v>
      </c>
      <c r="K1986" s="2">
        <v>91</v>
      </c>
      <c r="L1986" s="2">
        <v>0.7</v>
      </c>
      <c r="M1986" s="1">
        <v>4.75</v>
      </c>
      <c r="N1986" s="1">
        <v>7.1000000000000005E-5</v>
      </c>
      <c r="O1986" s="1">
        <v>0.192</v>
      </c>
      <c r="P1986" s="1">
        <v>1.4100000000000001E-5</v>
      </c>
      <c r="Q1986" s="1">
        <v>0.393350303803844</v>
      </c>
      <c r="R1986" s="1">
        <v>2.53620367593685E-2</v>
      </c>
    </row>
    <row r="1987" spans="1:18" x14ac:dyDescent="0.25">
      <c r="A1987" s="2">
        <v>2017</v>
      </c>
      <c r="B1987" s="2">
        <v>3073</v>
      </c>
      <c r="C1987" s="3" t="s">
        <v>16</v>
      </c>
      <c r="D1987" s="4">
        <v>43444</v>
      </c>
      <c r="E1987" s="2">
        <v>7990</v>
      </c>
      <c r="F1987" s="3" t="s">
        <v>2</v>
      </c>
      <c r="G1987" s="3" t="s">
        <v>1</v>
      </c>
      <c r="H1987" s="3" t="s">
        <v>0</v>
      </c>
      <c r="I1987" s="2">
        <v>2016</v>
      </c>
      <c r="J1987" s="2">
        <v>1000</v>
      </c>
      <c r="K1987" s="2">
        <v>100</v>
      </c>
      <c r="L1987" s="2">
        <v>0.7</v>
      </c>
      <c r="M1987" s="1">
        <v>0.26</v>
      </c>
      <c r="N1987" s="1">
        <v>3.9999999999999998E-6</v>
      </c>
      <c r="O1987" s="1">
        <v>8.9999999999999993E-3</v>
      </c>
      <c r="P1987" s="1">
        <v>3.9999999999999998E-7</v>
      </c>
      <c r="Q1987" s="1">
        <v>2.1604937163919001E-2</v>
      </c>
      <c r="R1987" s="1">
        <v>8.4876538955348205E-4</v>
      </c>
    </row>
    <row r="1988" spans="1:18" x14ac:dyDescent="0.25">
      <c r="A1988" s="2">
        <v>2017</v>
      </c>
      <c r="B1988" s="2">
        <v>3074</v>
      </c>
      <c r="C1988" s="3" t="s">
        <v>16</v>
      </c>
      <c r="D1988" s="4">
        <v>43444</v>
      </c>
      <c r="E1988" s="2">
        <v>7969</v>
      </c>
      <c r="F1988" s="3" t="s">
        <v>5</v>
      </c>
      <c r="G1988" s="3" t="s">
        <v>1</v>
      </c>
      <c r="H1988" s="3" t="s">
        <v>6</v>
      </c>
      <c r="I1988" s="2">
        <v>2008</v>
      </c>
      <c r="J1988" s="2">
        <v>1000</v>
      </c>
      <c r="K1988" s="2">
        <v>91</v>
      </c>
      <c r="L1988" s="2">
        <v>0.7</v>
      </c>
      <c r="M1988" s="1">
        <v>4.75</v>
      </c>
      <c r="N1988" s="1">
        <v>7.1000000000000005E-5</v>
      </c>
      <c r="O1988" s="1">
        <v>0.192</v>
      </c>
      <c r="P1988" s="1">
        <v>1.4100000000000001E-5</v>
      </c>
      <c r="Q1988" s="1">
        <v>0.393350303803844</v>
      </c>
      <c r="R1988" s="1">
        <v>2.53620367593685E-2</v>
      </c>
    </row>
    <row r="1989" spans="1:18" x14ac:dyDescent="0.25">
      <c r="A1989" s="2">
        <v>2017</v>
      </c>
      <c r="B1989" s="2">
        <v>3074</v>
      </c>
      <c r="C1989" s="3" t="s">
        <v>16</v>
      </c>
      <c r="D1989" s="4">
        <v>43444</v>
      </c>
      <c r="E1989" s="2">
        <v>7970</v>
      </c>
      <c r="F1989" s="3" t="s">
        <v>2</v>
      </c>
      <c r="G1989" s="3" t="s">
        <v>1</v>
      </c>
      <c r="H1989" s="3" t="s">
        <v>0</v>
      </c>
      <c r="I1989" s="2">
        <v>2018</v>
      </c>
      <c r="J1989" s="2">
        <v>1000</v>
      </c>
      <c r="K1989" s="2">
        <v>100</v>
      </c>
      <c r="L1989" s="2">
        <v>0.7</v>
      </c>
      <c r="M1989" s="1">
        <v>0.26</v>
      </c>
      <c r="N1989" s="1">
        <v>3.9999999999999998E-6</v>
      </c>
      <c r="O1989" s="1">
        <v>8.9999999999999993E-3</v>
      </c>
      <c r="P1989" s="1">
        <v>3.9999999999999998E-7</v>
      </c>
      <c r="Q1989" s="1">
        <v>2.1604937163919001E-2</v>
      </c>
      <c r="R1989" s="1">
        <v>8.4876538955348205E-4</v>
      </c>
    </row>
    <row r="1990" spans="1:18" x14ac:dyDescent="0.25">
      <c r="A1990" s="2">
        <v>2019</v>
      </c>
      <c r="B1990" s="2">
        <v>3075</v>
      </c>
      <c r="C1990" s="3" t="s">
        <v>16</v>
      </c>
      <c r="D1990" s="4">
        <v>43472</v>
      </c>
      <c r="E1990" s="2">
        <v>7962</v>
      </c>
      <c r="F1990" s="3" t="s">
        <v>5</v>
      </c>
      <c r="G1990" s="3" t="s">
        <v>1</v>
      </c>
      <c r="H1990" s="3" t="s">
        <v>4</v>
      </c>
      <c r="I1990" s="2">
        <v>1997</v>
      </c>
      <c r="J1990" s="2">
        <v>1000</v>
      </c>
      <c r="K1990" s="2">
        <v>46</v>
      </c>
      <c r="L1990" s="2">
        <v>0.7</v>
      </c>
      <c r="M1990" s="1">
        <v>6.42</v>
      </c>
      <c r="N1990" s="1">
        <v>9.7E-5</v>
      </c>
      <c r="O1990" s="1">
        <v>0.54700000000000004</v>
      </c>
      <c r="P1990" s="1">
        <v>4.2400000000000001E-5</v>
      </c>
      <c r="Q1990" s="1">
        <v>0.26918518180040002</v>
      </c>
      <c r="R1990" s="1">
        <v>3.7474381362058801E-2</v>
      </c>
    </row>
    <row r="1991" spans="1:18" x14ac:dyDescent="0.25">
      <c r="A1991" s="2">
        <v>2019</v>
      </c>
      <c r="B1991" s="2">
        <v>3075</v>
      </c>
      <c r="C1991" s="3" t="s">
        <v>16</v>
      </c>
      <c r="D1991" s="4">
        <v>43472</v>
      </c>
      <c r="E1991" s="2">
        <v>7963</v>
      </c>
      <c r="F1991" s="3" t="s">
        <v>2</v>
      </c>
      <c r="G1991" s="3" t="s">
        <v>1</v>
      </c>
      <c r="H1991" s="3" t="s">
        <v>0</v>
      </c>
      <c r="I1991" s="2">
        <v>2015</v>
      </c>
      <c r="J1991" s="2">
        <v>1000</v>
      </c>
      <c r="K1991" s="2">
        <v>55</v>
      </c>
      <c r="L1991" s="2">
        <v>0.7</v>
      </c>
      <c r="M1991" s="1">
        <v>2.74</v>
      </c>
      <c r="N1991" s="1">
        <v>3.6000000000000001E-5</v>
      </c>
      <c r="O1991" s="1">
        <v>8.9999999999999993E-3</v>
      </c>
      <c r="P1991" s="1">
        <v>8.9999999999999996E-7</v>
      </c>
      <c r="Q1991" s="1">
        <v>0.123919751650996</v>
      </c>
      <c r="R1991" s="1">
        <v>5.72916635161255E-4</v>
      </c>
    </row>
    <row r="1992" spans="1:18" x14ac:dyDescent="0.25">
      <c r="A1992" s="2">
        <v>2019</v>
      </c>
      <c r="B1992" s="2">
        <v>3076</v>
      </c>
      <c r="C1992" s="3" t="s">
        <v>16</v>
      </c>
      <c r="D1992" s="4">
        <v>43481</v>
      </c>
      <c r="E1992" s="2">
        <v>7960</v>
      </c>
      <c r="F1992" s="3" t="s">
        <v>5</v>
      </c>
      <c r="G1992" s="3" t="s">
        <v>1</v>
      </c>
      <c r="H1992" s="3" t="s">
        <v>4</v>
      </c>
      <c r="I1992" s="2">
        <v>1974</v>
      </c>
      <c r="J1992" s="2">
        <v>300</v>
      </c>
      <c r="K1992" s="2">
        <v>75</v>
      </c>
      <c r="L1992" s="2">
        <v>0.7</v>
      </c>
      <c r="M1992" s="1">
        <v>12.09</v>
      </c>
      <c r="N1992" s="1">
        <v>2.7999999999999998E-4</v>
      </c>
      <c r="O1992" s="1">
        <v>0.60499999999999998</v>
      </c>
      <c r="P1992" s="1">
        <v>4.3999999999999999E-5</v>
      </c>
      <c r="Q1992" s="1">
        <v>0.26822916630587201</v>
      </c>
      <c r="R1992" s="1">
        <v>1.9670138956640701E-2</v>
      </c>
    </row>
    <row r="1993" spans="1:18" x14ac:dyDescent="0.25">
      <c r="A1993" s="2">
        <v>2019</v>
      </c>
      <c r="B1993" s="2">
        <v>3076</v>
      </c>
      <c r="C1993" s="3" t="s">
        <v>16</v>
      </c>
      <c r="D1993" s="4">
        <v>43481</v>
      </c>
      <c r="E1993" s="2">
        <v>7961</v>
      </c>
      <c r="F1993" s="3" t="s">
        <v>2</v>
      </c>
      <c r="G1993" s="3" t="s">
        <v>1</v>
      </c>
      <c r="H1993" s="3" t="s">
        <v>0</v>
      </c>
      <c r="I1993" s="2">
        <v>2017</v>
      </c>
      <c r="J1993" s="2">
        <v>300</v>
      </c>
      <c r="K1993" s="2">
        <v>90</v>
      </c>
      <c r="L1993" s="2">
        <v>0.7</v>
      </c>
      <c r="M1993" s="1">
        <v>0.26</v>
      </c>
      <c r="N1993" s="1">
        <v>3.4999999999999999E-6</v>
      </c>
      <c r="O1993" s="1">
        <v>8.9999999999999993E-3</v>
      </c>
      <c r="P1993" s="1">
        <v>8.9999999999999996E-7</v>
      </c>
      <c r="Q1993" s="1">
        <v>5.5260413753767997E-3</v>
      </c>
      <c r="R1993" s="1">
        <v>2.1562498747491399E-4</v>
      </c>
    </row>
    <row r="1994" spans="1:18" x14ac:dyDescent="0.25">
      <c r="A1994" s="2">
        <v>2019</v>
      </c>
      <c r="B1994" s="2">
        <v>3077</v>
      </c>
      <c r="C1994" s="3" t="s">
        <v>16</v>
      </c>
      <c r="D1994" s="4">
        <v>43479</v>
      </c>
      <c r="E1994" s="2">
        <v>7978</v>
      </c>
      <c r="F1994" s="3" t="s">
        <v>5</v>
      </c>
      <c r="G1994" s="3" t="s">
        <v>1</v>
      </c>
      <c r="H1994" s="3" t="s">
        <v>4</v>
      </c>
      <c r="I1994" s="2">
        <v>1976</v>
      </c>
      <c r="J1994" s="2">
        <v>300</v>
      </c>
      <c r="K1994" s="2">
        <v>56</v>
      </c>
      <c r="L1994" s="2">
        <v>0.7</v>
      </c>
      <c r="M1994" s="1">
        <v>12.09</v>
      </c>
      <c r="N1994" s="1">
        <v>2.7999999999999998E-4</v>
      </c>
      <c r="O1994" s="1">
        <v>0.60499999999999998</v>
      </c>
      <c r="P1994" s="1">
        <v>4.3999999999999999E-5</v>
      </c>
      <c r="Q1994" s="1">
        <v>0.20027777750838399</v>
      </c>
      <c r="R1994" s="1">
        <v>1.46870370876251E-2</v>
      </c>
    </row>
    <row r="1995" spans="1:18" x14ac:dyDescent="0.25">
      <c r="A1995" s="2">
        <v>2019</v>
      </c>
      <c r="B1995" s="2">
        <v>3077</v>
      </c>
      <c r="C1995" s="3" t="s">
        <v>16</v>
      </c>
      <c r="D1995" s="4">
        <v>43479</v>
      </c>
      <c r="E1995" s="2">
        <v>7979</v>
      </c>
      <c r="F1995" s="3" t="s">
        <v>2</v>
      </c>
      <c r="G1995" s="3" t="s">
        <v>1</v>
      </c>
      <c r="H1995" s="3" t="s">
        <v>0</v>
      </c>
      <c r="I1995" s="2">
        <v>2018</v>
      </c>
      <c r="J1995" s="2">
        <v>300</v>
      </c>
      <c r="K1995" s="2">
        <v>25</v>
      </c>
      <c r="L1995" s="2">
        <v>0.7</v>
      </c>
      <c r="M1995" s="1">
        <v>2.75</v>
      </c>
      <c r="N1995" s="1">
        <v>5.7000000000000003E-5</v>
      </c>
      <c r="O1995" s="1">
        <v>8.9999999999999993E-3</v>
      </c>
      <c r="P1995" s="1">
        <v>9.9999999999999995E-7</v>
      </c>
      <c r="Q1995" s="1">
        <v>1.6409143248678801E-2</v>
      </c>
      <c r="R1995" s="1">
        <v>6.0763885590096902E-5</v>
      </c>
    </row>
    <row r="1996" spans="1:18" x14ac:dyDescent="0.25">
      <c r="A1996" s="2">
        <v>2017</v>
      </c>
      <c r="B1996" s="2">
        <v>3078</v>
      </c>
      <c r="C1996" s="3" t="s">
        <v>16</v>
      </c>
      <c r="D1996" s="4">
        <v>43444</v>
      </c>
      <c r="E1996" s="2">
        <v>7951</v>
      </c>
      <c r="F1996" s="3" t="s">
        <v>5</v>
      </c>
      <c r="G1996" s="3" t="s">
        <v>1</v>
      </c>
      <c r="H1996" s="3" t="s">
        <v>6</v>
      </c>
      <c r="I1996" s="2">
        <v>2007</v>
      </c>
      <c r="J1996" s="2">
        <v>1000</v>
      </c>
      <c r="K1996" s="2">
        <v>91</v>
      </c>
      <c r="L1996" s="2">
        <v>0.7</v>
      </c>
      <c r="M1996" s="1">
        <v>4.75</v>
      </c>
      <c r="N1996" s="1">
        <v>7.1000000000000005E-5</v>
      </c>
      <c r="O1996" s="1">
        <v>0.192</v>
      </c>
      <c r="P1996" s="1">
        <v>1.4100000000000001E-5</v>
      </c>
      <c r="Q1996" s="1">
        <v>0.393350303803844</v>
      </c>
      <c r="R1996" s="1">
        <v>2.53620367593685E-2</v>
      </c>
    </row>
    <row r="1997" spans="1:18" x14ac:dyDescent="0.25">
      <c r="A1997" s="2">
        <v>2017</v>
      </c>
      <c r="B1997" s="2">
        <v>3078</v>
      </c>
      <c r="C1997" s="3" t="s">
        <v>16</v>
      </c>
      <c r="D1997" s="4">
        <v>43444</v>
      </c>
      <c r="E1997" s="2">
        <v>7952</v>
      </c>
      <c r="F1997" s="3" t="s">
        <v>2</v>
      </c>
      <c r="G1997" s="3" t="s">
        <v>1</v>
      </c>
      <c r="H1997" s="3" t="s">
        <v>0</v>
      </c>
      <c r="I1997" s="2">
        <v>2016</v>
      </c>
      <c r="J1997" s="2">
        <v>1000</v>
      </c>
      <c r="K1997" s="2">
        <v>100</v>
      </c>
      <c r="L1997" s="2">
        <v>0.7</v>
      </c>
      <c r="M1997" s="1">
        <v>0.26</v>
      </c>
      <c r="N1997" s="1">
        <v>3.9999999999999998E-6</v>
      </c>
      <c r="O1997" s="1">
        <v>8.9999999999999993E-3</v>
      </c>
      <c r="P1997" s="1">
        <v>3.9999999999999998E-7</v>
      </c>
      <c r="Q1997" s="1">
        <v>2.1604937163919001E-2</v>
      </c>
      <c r="R1997" s="1">
        <v>8.4876538955348205E-4</v>
      </c>
    </row>
    <row r="1998" spans="1:18" x14ac:dyDescent="0.25">
      <c r="A1998" s="2">
        <v>2017</v>
      </c>
      <c r="B1998" s="2">
        <v>3079</v>
      </c>
      <c r="C1998" s="3" t="s">
        <v>16</v>
      </c>
      <c r="D1998" s="4">
        <v>43444</v>
      </c>
      <c r="E1998" s="2">
        <v>7953</v>
      </c>
      <c r="F1998" s="3" t="s">
        <v>5</v>
      </c>
      <c r="G1998" s="3" t="s">
        <v>1</v>
      </c>
      <c r="H1998" s="3" t="s">
        <v>6</v>
      </c>
      <c r="I1998" s="2">
        <v>2008</v>
      </c>
      <c r="J1998" s="2">
        <v>1000</v>
      </c>
      <c r="K1998" s="2">
        <v>91</v>
      </c>
      <c r="L1998" s="2">
        <v>0.7</v>
      </c>
      <c r="M1998" s="1">
        <v>4.75</v>
      </c>
      <c r="N1998" s="1">
        <v>7.1000000000000005E-5</v>
      </c>
      <c r="O1998" s="1">
        <v>0.192</v>
      </c>
      <c r="P1998" s="1">
        <v>1.4100000000000001E-5</v>
      </c>
      <c r="Q1998" s="1">
        <v>0.393350303803844</v>
      </c>
      <c r="R1998" s="1">
        <v>2.53620367593685E-2</v>
      </c>
    </row>
    <row r="1999" spans="1:18" x14ac:dyDescent="0.25">
      <c r="A1999" s="2">
        <v>2017</v>
      </c>
      <c r="B1999" s="2">
        <v>3079</v>
      </c>
      <c r="C1999" s="3" t="s">
        <v>16</v>
      </c>
      <c r="D1999" s="4">
        <v>43444</v>
      </c>
      <c r="E1999" s="2">
        <v>7954</v>
      </c>
      <c r="F1999" s="3" t="s">
        <v>2</v>
      </c>
      <c r="G1999" s="3" t="s">
        <v>1</v>
      </c>
      <c r="H1999" s="3" t="s">
        <v>0</v>
      </c>
      <c r="I1999" s="2">
        <v>2016</v>
      </c>
      <c r="J1999" s="2">
        <v>1000</v>
      </c>
      <c r="K1999" s="2">
        <v>100</v>
      </c>
      <c r="L1999" s="2">
        <v>0.7</v>
      </c>
      <c r="M1999" s="1">
        <v>0.26</v>
      </c>
      <c r="N1999" s="1">
        <v>3.9999999999999998E-6</v>
      </c>
      <c r="O1999" s="1">
        <v>8.9999999999999993E-3</v>
      </c>
      <c r="P1999" s="1">
        <v>3.9999999999999998E-7</v>
      </c>
      <c r="Q1999" s="1">
        <v>2.1604937163919001E-2</v>
      </c>
      <c r="R1999" s="1">
        <v>8.4876538955348205E-4</v>
      </c>
    </row>
    <row r="2000" spans="1:18" x14ac:dyDescent="0.25">
      <c r="A2000" s="2">
        <v>2017</v>
      </c>
      <c r="B2000" s="2">
        <v>3080</v>
      </c>
      <c r="C2000" s="3" t="s">
        <v>16</v>
      </c>
      <c r="D2000" s="4">
        <v>43444</v>
      </c>
      <c r="E2000" s="2">
        <v>7955</v>
      </c>
      <c r="F2000" s="3" t="s">
        <v>5</v>
      </c>
      <c r="G2000" s="3" t="s">
        <v>1</v>
      </c>
      <c r="H2000" s="3" t="s">
        <v>6</v>
      </c>
      <c r="I2000" s="2">
        <v>2008</v>
      </c>
      <c r="J2000" s="2">
        <v>1000</v>
      </c>
      <c r="K2000" s="2">
        <v>91</v>
      </c>
      <c r="L2000" s="2">
        <v>0.7</v>
      </c>
      <c r="M2000" s="1">
        <v>4.75</v>
      </c>
      <c r="N2000" s="1">
        <v>7.1000000000000005E-5</v>
      </c>
      <c r="O2000" s="1">
        <v>0.192</v>
      </c>
      <c r="P2000" s="1">
        <v>1.4100000000000001E-5</v>
      </c>
      <c r="Q2000" s="1">
        <v>0.393350303803844</v>
      </c>
      <c r="R2000" s="1">
        <v>2.53620367593685E-2</v>
      </c>
    </row>
    <row r="2001" spans="1:18" x14ac:dyDescent="0.25">
      <c r="A2001" s="2">
        <v>2017</v>
      </c>
      <c r="B2001" s="2">
        <v>3080</v>
      </c>
      <c r="C2001" s="3" t="s">
        <v>16</v>
      </c>
      <c r="D2001" s="4">
        <v>43444</v>
      </c>
      <c r="E2001" s="2">
        <v>7956</v>
      </c>
      <c r="F2001" s="3" t="s">
        <v>2</v>
      </c>
      <c r="G2001" s="3" t="s">
        <v>1</v>
      </c>
      <c r="H2001" s="3" t="s">
        <v>0</v>
      </c>
      <c r="I2001" s="2">
        <v>2018</v>
      </c>
      <c r="J2001" s="2">
        <v>1000</v>
      </c>
      <c r="K2001" s="2">
        <v>100</v>
      </c>
      <c r="L2001" s="2">
        <v>0.7</v>
      </c>
      <c r="M2001" s="1">
        <v>0.26</v>
      </c>
      <c r="N2001" s="1">
        <v>3.9999999999999998E-6</v>
      </c>
      <c r="O2001" s="1">
        <v>8.9999999999999993E-3</v>
      </c>
      <c r="P2001" s="1">
        <v>3.9999999999999998E-7</v>
      </c>
      <c r="Q2001" s="1">
        <v>2.1604937163919001E-2</v>
      </c>
      <c r="R2001" s="1">
        <v>8.4876538955348205E-4</v>
      </c>
    </row>
    <row r="2002" spans="1:18" x14ac:dyDescent="0.25">
      <c r="A2002" s="2">
        <v>2017</v>
      </c>
      <c r="B2002" s="2">
        <v>3081</v>
      </c>
      <c r="C2002" s="3" t="s">
        <v>16</v>
      </c>
      <c r="D2002" s="4">
        <v>43444</v>
      </c>
      <c r="E2002" s="2">
        <v>7957</v>
      </c>
      <c r="F2002" s="3" t="s">
        <v>5</v>
      </c>
      <c r="G2002" s="3" t="s">
        <v>1</v>
      </c>
      <c r="H2002" s="3" t="s">
        <v>6</v>
      </c>
      <c r="I2002" s="2">
        <v>2008</v>
      </c>
      <c r="J2002" s="2">
        <v>1000</v>
      </c>
      <c r="K2002" s="2">
        <v>91</v>
      </c>
      <c r="L2002" s="2">
        <v>0.7</v>
      </c>
      <c r="M2002" s="1">
        <v>4.75</v>
      </c>
      <c r="N2002" s="1">
        <v>7.1000000000000005E-5</v>
      </c>
      <c r="O2002" s="1">
        <v>0.192</v>
      </c>
      <c r="P2002" s="1">
        <v>1.4100000000000001E-5</v>
      </c>
      <c r="Q2002" s="1">
        <v>0.393350303803844</v>
      </c>
      <c r="R2002" s="1">
        <v>2.53620367593685E-2</v>
      </c>
    </row>
    <row r="2003" spans="1:18" x14ac:dyDescent="0.25">
      <c r="A2003" s="2">
        <v>2017</v>
      </c>
      <c r="B2003" s="2">
        <v>3081</v>
      </c>
      <c r="C2003" s="3" t="s">
        <v>16</v>
      </c>
      <c r="D2003" s="4">
        <v>43444</v>
      </c>
      <c r="E2003" s="2">
        <v>7958</v>
      </c>
      <c r="F2003" s="3" t="s">
        <v>2</v>
      </c>
      <c r="G2003" s="3" t="s">
        <v>1</v>
      </c>
      <c r="H2003" s="3" t="s">
        <v>0</v>
      </c>
      <c r="I2003" s="2">
        <v>2016</v>
      </c>
      <c r="J2003" s="2">
        <v>1000</v>
      </c>
      <c r="K2003" s="2">
        <v>100</v>
      </c>
      <c r="L2003" s="2">
        <v>0.7</v>
      </c>
      <c r="M2003" s="1">
        <v>0.26</v>
      </c>
      <c r="N2003" s="1">
        <v>3.9999999999999998E-6</v>
      </c>
      <c r="O2003" s="1">
        <v>8.9999999999999993E-3</v>
      </c>
      <c r="P2003" s="1">
        <v>3.9999999999999998E-7</v>
      </c>
      <c r="Q2003" s="1">
        <v>2.1604937163919001E-2</v>
      </c>
      <c r="R2003" s="1">
        <v>8.4876538955348205E-4</v>
      </c>
    </row>
    <row r="2004" spans="1:18" x14ac:dyDescent="0.25">
      <c r="A2004" s="2">
        <v>2019</v>
      </c>
      <c r="B2004" s="2">
        <v>3082</v>
      </c>
      <c r="C2004" s="3" t="s">
        <v>16</v>
      </c>
      <c r="D2004" s="4">
        <v>43474</v>
      </c>
      <c r="E2004" s="2">
        <v>8013</v>
      </c>
      <c r="F2004" s="3" t="s">
        <v>5</v>
      </c>
      <c r="G2004" s="3" t="s">
        <v>1</v>
      </c>
      <c r="H2004" s="3" t="s">
        <v>4</v>
      </c>
      <c r="I2004" s="2">
        <v>1982</v>
      </c>
      <c r="J2004" s="2">
        <v>500</v>
      </c>
      <c r="K2004" s="2">
        <v>25</v>
      </c>
      <c r="L2004" s="2">
        <v>0.7</v>
      </c>
      <c r="M2004" s="1">
        <v>6.51</v>
      </c>
      <c r="N2004" s="1">
        <v>9.7999999999999997E-5</v>
      </c>
      <c r="O2004" s="1">
        <v>0.54700000000000004</v>
      </c>
      <c r="P2004" s="1">
        <v>4.2400000000000001E-5</v>
      </c>
      <c r="Q2004" s="1">
        <v>7.41319450188139E-2</v>
      </c>
      <c r="R2004" s="1">
        <v>1.0183255804907299E-2</v>
      </c>
    </row>
    <row r="2005" spans="1:18" x14ac:dyDescent="0.25">
      <c r="A2005" s="2">
        <v>2019</v>
      </c>
      <c r="B2005" s="2">
        <v>3082</v>
      </c>
      <c r="C2005" s="3" t="s">
        <v>16</v>
      </c>
      <c r="D2005" s="4">
        <v>43474</v>
      </c>
      <c r="E2005" s="2">
        <v>8014</v>
      </c>
      <c r="F2005" s="3" t="s">
        <v>2</v>
      </c>
      <c r="G2005" s="3" t="s">
        <v>1</v>
      </c>
      <c r="H2005" s="3" t="s">
        <v>0</v>
      </c>
      <c r="I2005" s="2">
        <v>2017</v>
      </c>
      <c r="J2005" s="2">
        <v>500</v>
      </c>
      <c r="K2005" s="2">
        <v>25</v>
      </c>
      <c r="L2005" s="2">
        <v>0.7</v>
      </c>
      <c r="M2005" s="1">
        <v>2.75</v>
      </c>
      <c r="N2005" s="1">
        <v>5.7000000000000003E-5</v>
      </c>
      <c r="O2005" s="1">
        <v>8.9999999999999993E-3</v>
      </c>
      <c r="P2005" s="1">
        <v>9.9999999999999995E-7</v>
      </c>
      <c r="Q2005" s="1">
        <v>2.78983406009609E-2</v>
      </c>
      <c r="R2005" s="1">
        <v>1.10918204189951E-4</v>
      </c>
    </row>
    <row r="2006" spans="1:18" x14ac:dyDescent="0.25">
      <c r="A2006" s="2">
        <v>2017</v>
      </c>
      <c r="B2006" s="2">
        <v>3083</v>
      </c>
      <c r="C2006" s="3" t="s">
        <v>7</v>
      </c>
      <c r="D2006" s="4">
        <v>43502</v>
      </c>
      <c r="E2006" s="2">
        <v>8007</v>
      </c>
      <c r="F2006" s="3" t="s">
        <v>5</v>
      </c>
      <c r="G2006" s="3" t="s">
        <v>15</v>
      </c>
      <c r="H2006" s="3" t="s">
        <v>4</v>
      </c>
      <c r="I2006" s="2">
        <v>1960</v>
      </c>
      <c r="J2006" s="2">
        <v>350</v>
      </c>
      <c r="K2006" s="2">
        <v>125</v>
      </c>
      <c r="L2006" s="2">
        <v>0.51</v>
      </c>
      <c r="M2006" s="1">
        <v>13.02</v>
      </c>
      <c r="N2006" s="1">
        <v>2.9999999999999997E-4</v>
      </c>
      <c r="O2006" s="1">
        <v>0.55400000000000005</v>
      </c>
      <c r="P2006" s="1">
        <v>4.0299999999999997E-5</v>
      </c>
      <c r="Q2006" s="1">
        <v>0.40876736893152599</v>
      </c>
      <c r="R2006" s="1">
        <v>2.5519676317253499E-2</v>
      </c>
    </row>
    <row r="2007" spans="1:18" x14ac:dyDescent="0.25">
      <c r="A2007" s="2">
        <v>2017</v>
      </c>
      <c r="B2007" s="2">
        <v>3083</v>
      </c>
      <c r="C2007" s="3" t="s">
        <v>7</v>
      </c>
      <c r="D2007" s="4">
        <v>43502</v>
      </c>
      <c r="E2007" s="2">
        <v>8008</v>
      </c>
      <c r="F2007" s="3" t="s">
        <v>2</v>
      </c>
      <c r="G2007" s="3" t="s">
        <v>15</v>
      </c>
      <c r="H2007" s="3" t="s">
        <v>13</v>
      </c>
      <c r="I2007" s="2">
        <v>2017</v>
      </c>
      <c r="J2007" s="2">
        <v>350</v>
      </c>
      <c r="K2007" s="2">
        <v>130</v>
      </c>
      <c r="L2007" s="2">
        <v>0.51</v>
      </c>
      <c r="M2007" s="1">
        <v>2.3199999999999998</v>
      </c>
      <c r="N2007" s="1">
        <v>3.0000000000000001E-5</v>
      </c>
      <c r="O2007" s="1">
        <v>0.112</v>
      </c>
      <c r="P2007" s="1">
        <v>7.9999999999999996E-6</v>
      </c>
      <c r="Q2007" s="1">
        <v>6.0685471660762498E-2</v>
      </c>
      <c r="R2007" s="1">
        <v>3.22291669392298E-3</v>
      </c>
    </row>
    <row r="2008" spans="1:18" x14ac:dyDescent="0.25">
      <c r="A2008" s="2">
        <v>2017</v>
      </c>
      <c r="B2008" s="2">
        <v>3084</v>
      </c>
      <c r="C2008" s="3" t="s">
        <v>7</v>
      </c>
      <c r="D2008" s="4">
        <v>43502</v>
      </c>
      <c r="E2008" s="2">
        <v>8011</v>
      </c>
      <c r="F2008" s="3" t="s">
        <v>5</v>
      </c>
      <c r="G2008" s="3" t="s">
        <v>14</v>
      </c>
      <c r="H2008" s="3" t="s">
        <v>4</v>
      </c>
      <c r="I2008" s="2">
        <v>1963</v>
      </c>
      <c r="J2008" s="2">
        <v>350</v>
      </c>
      <c r="K2008" s="2">
        <v>125</v>
      </c>
      <c r="L2008" s="2">
        <v>0.51</v>
      </c>
      <c r="M2008" s="1">
        <v>13.02</v>
      </c>
      <c r="N2008" s="1">
        <v>2.9999999999999997E-4</v>
      </c>
      <c r="O2008" s="1">
        <v>0.55400000000000005</v>
      </c>
      <c r="P2008" s="1">
        <v>4.0299999999999997E-5</v>
      </c>
      <c r="Q2008" s="1">
        <v>0.40876736893152599</v>
      </c>
      <c r="R2008" s="1">
        <v>2.5519676317253499E-2</v>
      </c>
    </row>
    <row r="2009" spans="1:18" x14ac:dyDescent="0.25">
      <c r="A2009" s="2">
        <v>2017</v>
      </c>
      <c r="B2009" s="2">
        <v>3084</v>
      </c>
      <c r="C2009" s="3" t="s">
        <v>7</v>
      </c>
      <c r="D2009" s="4">
        <v>43502</v>
      </c>
      <c r="E2009" s="2">
        <v>8012</v>
      </c>
      <c r="F2009" s="3" t="s">
        <v>2</v>
      </c>
      <c r="G2009" s="3" t="s">
        <v>14</v>
      </c>
      <c r="H2009" s="3" t="s">
        <v>13</v>
      </c>
      <c r="I2009" s="2">
        <v>2017</v>
      </c>
      <c r="J2009" s="2">
        <v>350</v>
      </c>
      <c r="K2009" s="2">
        <v>130</v>
      </c>
      <c r="L2009" s="2">
        <v>0.51</v>
      </c>
      <c r="M2009" s="1">
        <v>2.3199999999999998</v>
      </c>
      <c r="N2009" s="1">
        <v>3.0000000000000001E-5</v>
      </c>
      <c r="O2009" s="1">
        <v>0.112</v>
      </c>
      <c r="P2009" s="1">
        <v>7.9999999999999996E-6</v>
      </c>
      <c r="Q2009" s="1">
        <v>6.0685471660762498E-2</v>
      </c>
      <c r="R2009" s="1">
        <v>3.22291669392298E-3</v>
      </c>
    </row>
    <row r="2010" spans="1:18" x14ac:dyDescent="0.25">
      <c r="A2010" s="2">
        <v>2017</v>
      </c>
      <c r="B2010" s="2">
        <v>3085</v>
      </c>
      <c r="C2010" s="3" t="s">
        <v>7</v>
      </c>
      <c r="D2010" s="4">
        <v>43502</v>
      </c>
      <c r="E2010" s="2">
        <v>8003</v>
      </c>
      <c r="F2010" s="3" t="s">
        <v>5</v>
      </c>
      <c r="G2010" s="3" t="s">
        <v>15</v>
      </c>
      <c r="H2010" s="3" t="s">
        <v>4</v>
      </c>
      <c r="I2010" s="2">
        <v>1962</v>
      </c>
      <c r="J2010" s="2">
        <v>400</v>
      </c>
      <c r="K2010" s="2">
        <v>125</v>
      </c>
      <c r="L2010" s="2">
        <v>0.51</v>
      </c>
      <c r="M2010" s="1">
        <v>13.02</v>
      </c>
      <c r="N2010" s="1">
        <v>2.9999999999999997E-4</v>
      </c>
      <c r="O2010" s="1">
        <v>0.55400000000000005</v>
      </c>
      <c r="P2010" s="1">
        <v>4.0299999999999997E-5</v>
      </c>
      <c r="Q2010" s="1">
        <v>0.46716270735031501</v>
      </c>
      <c r="R2010" s="1">
        <v>2.91653443625754E-2</v>
      </c>
    </row>
    <row r="2011" spans="1:18" x14ac:dyDescent="0.25">
      <c r="A2011" s="2">
        <v>2017</v>
      </c>
      <c r="B2011" s="2">
        <v>3085</v>
      </c>
      <c r="C2011" s="3" t="s">
        <v>7</v>
      </c>
      <c r="D2011" s="4">
        <v>43502</v>
      </c>
      <c r="E2011" s="2">
        <v>8004</v>
      </c>
      <c r="F2011" s="3" t="s">
        <v>2</v>
      </c>
      <c r="G2011" s="3" t="s">
        <v>15</v>
      </c>
      <c r="H2011" s="3" t="s">
        <v>13</v>
      </c>
      <c r="I2011" s="2">
        <v>2017</v>
      </c>
      <c r="J2011" s="2">
        <v>400</v>
      </c>
      <c r="K2011" s="2">
        <v>130</v>
      </c>
      <c r="L2011" s="2">
        <v>0.51</v>
      </c>
      <c r="M2011" s="1">
        <v>2.3199999999999998</v>
      </c>
      <c r="N2011" s="1">
        <v>3.0000000000000001E-5</v>
      </c>
      <c r="O2011" s="1">
        <v>0.112</v>
      </c>
      <c r="P2011" s="1">
        <v>7.9999999999999996E-6</v>
      </c>
      <c r="Q2011" s="1">
        <v>6.9574070777264796E-2</v>
      </c>
      <c r="R2011" s="1">
        <v>3.7417989717081299E-3</v>
      </c>
    </row>
    <row r="2012" spans="1:18" x14ac:dyDescent="0.25">
      <c r="A2012" s="2">
        <v>2017</v>
      </c>
      <c r="B2012" s="2">
        <v>3087</v>
      </c>
      <c r="C2012" s="3" t="s">
        <v>7</v>
      </c>
      <c r="D2012" s="4">
        <v>43502</v>
      </c>
      <c r="E2012" s="2">
        <v>8005</v>
      </c>
      <c r="F2012" s="3" t="s">
        <v>5</v>
      </c>
      <c r="G2012" s="3" t="s">
        <v>14</v>
      </c>
      <c r="H2012" s="3" t="s">
        <v>4</v>
      </c>
      <c r="I2012" s="2">
        <v>1963</v>
      </c>
      <c r="J2012" s="2">
        <v>400</v>
      </c>
      <c r="K2012" s="2">
        <v>125</v>
      </c>
      <c r="L2012" s="2">
        <v>0.51</v>
      </c>
      <c r="M2012" s="1">
        <v>13.02</v>
      </c>
      <c r="N2012" s="1">
        <v>2.9999999999999997E-4</v>
      </c>
      <c r="O2012" s="1">
        <v>0.55400000000000005</v>
      </c>
      <c r="P2012" s="1">
        <v>4.0299999999999997E-5</v>
      </c>
      <c r="Q2012" s="1">
        <v>0.46716270735031501</v>
      </c>
      <c r="R2012" s="1">
        <v>2.91653443625754E-2</v>
      </c>
    </row>
    <row r="2013" spans="1:18" x14ac:dyDescent="0.25">
      <c r="A2013" s="2">
        <v>2017</v>
      </c>
      <c r="B2013" s="2">
        <v>3087</v>
      </c>
      <c r="C2013" s="3" t="s">
        <v>7</v>
      </c>
      <c r="D2013" s="4">
        <v>43502</v>
      </c>
      <c r="E2013" s="2">
        <v>8006</v>
      </c>
      <c r="F2013" s="3" t="s">
        <v>2</v>
      </c>
      <c r="G2013" s="3" t="s">
        <v>14</v>
      </c>
      <c r="H2013" s="3" t="s">
        <v>13</v>
      </c>
      <c r="I2013" s="2">
        <v>2017</v>
      </c>
      <c r="J2013" s="2">
        <v>400</v>
      </c>
      <c r="K2013" s="2">
        <v>130</v>
      </c>
      <c r="L2013" s="2">
        <v>0.51</v>
      </c>
      <c r="M2013" s="1">
        <v>2.3199999999999998</v>
      </c>
      <c r="N2013" s="1">
        <v>3.0000000000000001E-5</v>
      </c>
      <c r="O2013" s="1">
        <v>0.112</v>
      </c>
      <c r="P2013" s="1">
        <v>7.9999999999999996E-6</v>
      </c>
      <c r="Q2013" s="1">
        <v>6.9574070777264796E-2</v>
      </c>
      <c r="R2013" s="1">
        <v>3.7417989717081299E-3</v>
      </c>
    </row>
    <row r="2014" spans="1:18" x14ac:dyDescent="0.25">
      <c r="A2014" s="2">
        <v>2018</v>
      </c>
      <c r="B2014" s="2">
        <v>3088</v>
      </c>
      <c r="C2014" s="3" t="s">
        <v>7</v>
      </c>
      <c r="D2014" s="4">
        <v>43495</v>
      </c>
      <c r="E2014" s="2">
        <v>8001</v>
      </c>
      <c r="F2014" s="3" t="s">
        <v>5</v>
      </c>
      <c r="G2014" s="3" t="s">
        <v>1</v>
      </c>
      <c r="H2014" s="3" t="s">
        <v>6</v>
      </c>
      <c r="I2014" s="2">
        <v>2006</v>
      </c>
      <c r="J2014" s="2">
        <v>800</v>
      </c>
      <c r="K2014" s="2">
        <v>244</v>
      </c>
      <c r="L2014" s="2">
        <v>0.7</v>
      </c>
      <c r="M2014" s="1">
        <v>4.1500000000000004</v>
      </c>
      <c r="N2014" s="1">
        <v>6.0000000000000002E-5</v>
      </c>
      <c r="O2014" s="1">
        <v>8.7999999999999995E-2</v>
      </c>
      <c r="P2014" s="1">
        <v>4.6E-6</v>
      </c>
      <c r="Q2014" s="1">
        <v>0.73350617197241696</v>
      </c>
      <c r="R2014" s="1">
        <v>2.1568394642705602E-2</v>
      </c>
    </row>
    <row r="2015" spans="1:18" x14ac:dyDescent="0.25">
      <c r="A2015" s="2">
        <v>2018</v>
      </c>
      <c r="B2015" s="2">
        <v>3088</v>
      </c>
      <c r="C2015" s="3" t="s">
        <v>7</v>
      </c>
      <c r="D2015" s="4">
        <v>43495</v>
      </c>
      <c r="E2015" s="2">
        <v>8002</v>
      </c>
      <c r="F2015" s="3" t="s">
        <v>2</v>
      </c>
      <c r="G2015" s="3" t="s">
        <v>1</v>
      </c>
      <c r="H2015" s="3" t="s">
        <v>0</v>
      </c>
      <c r="I2015" s="2">
        <v>2015</v>
      </c>
      <c r="J2015" s="2">
        <v>800</v>
      </c>
      <c r="K2015" s="2">
        <v>240</v>
      </c>
      <c r="L2015" s="2">
        <v>0.7</v>
      </c>
      <c r="M2015" s="1">
        <v>0.26</v>
      </c>
      <c r="N2015" s="1">
        <v>3.5999999999999998E-6</v>
      </c>
      <c r="O2015" s="1">
        <v>8.9999999999999993E-3</v>
      </c>
      <c r="P2015" s="1">
        <v>2.9999999999999999E-7</v>
      </c>
      <c r="Q2015" s="1">
        <v>4.0651849687421998E-2</v>
      </c>
      <c r="R2015" s="1">
        <v>1.5111110342681301E-3</v>
      </c>
    </row>
    <row r="2016" spans="1:18" x14ac:dyDescent="0.25">
      <c r="A2016" s="2">
        <v>2018</v>
      </c>
      <c r="B2016" s="2">
        <v>3089</v>
      </c>
      <c r="C2016" s="3" t="s">
        <v>7</v>
      </c>
      <c r="D2016" s="4">
        <v>43473</v>
      </c>
      <c r="E2016" s="2">
        <v>7999</v>
      </c>
      <c r="F2016" s="3" t="s">
        <v>5</v>
      </c>
      <c r="G2016" s="3" t="s">
        <v>1</v>
      </c>
      <c r="H2016" s="3" t="s">
        <v>4</v>
      </c>
      <c r="I2016" s="2">
        <v>1977</v>
      </c>
      <c r="J2016" s="2">
        <v>900</v>
      </c>
      <c r="K2016" s="2">
        <v>69</v>
      </c>
      <c r="L2016" s="2">
        <v>0.7</v>
      </c>
      <c r="M2016" s="1">
        <v>12.09</v>
      </c>
      <c r="N2016" s="1">
        <v>2.7999999999999998E-4</v>
      </c>
      <c r="O2016" s="1">
        <v>0.60499999999999998</v>
      </c>
      <c r="P2016" s="1">
        <v>4.3999999999999999E-5</v>
      </c>
      <c r="Q2016" s="1">
        <v>0.74031249900420504</v>
      </c>
      <c r="R2016" s="1">
        <v>5.4289583520328498E-2</v>
      </c>
    </row>
    <row r="2017" spans="1:18" x14ac:dyDescent="0.25">
      <c r="A2017" s="2">
        <v>2018</v>
      </c>
      <c r="B2017" s="2">
        <v>3089</v>
      </c>
      <c r="C2017" s="3" t="s">
        <v>7</v>
      </c>
      <c r="D2017" s="4">
        <v>43473</v>
      </c>
      <c r="E2017" s="2">
        <v>8000</v>
      </c>
      <c r="F2017" s="3" t="s">
        <v>2</v>
      </c>
      <c r="G2017" s="3" t="s">
        <v>1</v>
      </c>
      <c r="H2017" s="3" t="s">
        <v>0</v>
      </c>
      <c r="I2017" s="2">
        <v>2016</v>
      </c>
      <c r="J2017" s="2">
        <v>900</v>
      </c>
      <c r="K2017" s="2">
        <v>80</v>
      </c>
      <c r="L2017" s="2">
        <v>0.7</v>
      </c>
      <c r="M2017" s="1">
        <v>0.26</v>
      </c>
      <c r="N2017" s="1">
        <v>3.4999999999999999E-6</v>
      </c>
      <c r="O2017" s="1">
        <v>8.9999999999999993E-3</v>
      </c>
      <c r="P2017" s="1">
        <v>8.9999999999999996E-7</v>
      </c>
      <c r="Q2017" s="1">
        <v>1.5319443665738499E-2</v>
      </c>
      <c r="R2017" s="1">
        <v>7.2499995987701201E-4</v>
      </c>
    </row>
    <row r="2018" spans="1:18" x14ac:dyDescent="0.25">
      <c r="A2018" s="2">
        <v>2018</v>
      </c>
      <c r="B2018" s="2">
        <v>3090</v>
      </c>
      <c r="C2018" s="3" t="s">
        <v>7</v>
      </c>
      <c r="D2018" s="4">
        <v>43480</v>
      </c>
      <c r="E2018" s="2">
        <v>7997</v>
      </c>
      <c r="F2018" s="3" t="s">
        <v>5</v>
      </c>
      <c r="G2018" s="3" t="s">
        <v>1</v>
      </c>
      <c r="H2018" s="3" t="s">
        <v>8</v>
      </c>
      <c r="I2018" s="2">
        <v>2001</v>
      </c>
      <c r="J2018" s="2">
        <v>600</v>
      </c>
      <c r="K2018" s="2">
        <v>99</v>
      </c>
      <c r="L2018" s="2">
        <v>0.7</v>
      </c>
      <c r="M2018" s="1">
        <v>6.54</v>
      </c>
      <c r="N2018" s="1">
        <v>1.4999999999999999E-4</v>
      </c>
      <c r="O2018" s="1">
        <v>0.55200000000000005</v>
      </c>
      <c r="P2018" s="1">
        <v>4.0200000000000001E-5</v>
      </c>
      <c r="Q2018" s="1">
        <v>0.38224999566045798</v>
      </c>
      <c r="R2018" s="1">
        <v>4.7409998840644001E-2</v>
      </c>
    </row>
    <row r="2019" spans="1:18" x14ac:dyDescent="0.25">
      <c r="A2019" s="2">
        <v>2018</v>
      </c>
      <c r="B2019" s="2">
        <v>3090</v>
      </c>
      <c r="C2019" s="3" t="s">
        <v>7</v>
      </c>
      <c r="D2019" s="4">
        <v>43480</v>
      </c>
      <c r="E2019" s="2">
        <v>7998</v>
      </c>
      <c r="F2019" s="3" t="s">
        <v>2</v>
      </c>
      <c r="G2019" s="3" t="s">
        <v>1</v>
      </c>
      <c r="H2019" s="3" t="s">
        <v>0</v>
      </c>
      <c r="I2019" s="2">
        <v>2017</v>
      </c>
      <c r="J2019" s="2">
        <v>600</v>
      </c>
      <c r="K2019" s="2">
        <v>106</v>
      </c>
      <c r="L2019" s="2">
        <v>0.7</v>
      </c>
      <c r="M2019" s="1">
        <v>0.26</v>
      </c>
      <c r="N2019" s="1">
        <v>3.9999999999999998E-6</v>
      </c>
      <c r="O2019" s="1">
        <v>8.9999999999999993E-3</v>
      </c>
      <c r="P2019" s="1">
        <v>3.9999999999999998E-7</v>
      </c>
      <c r="Q2019" s="1">
        <v>1.33481474513369E-2</v>
      </c>
      <c r="R2019" s="1">
        <v>5.0055552870654899E-4</v>
      </c>
    </row>
    <row r="2020" spans="1:18" x14ac:dyDescent="0.25">
      <c r="A2020" s="2">
        <v>2019</v>
      </c>
      <c r="B2020" s="2">
        <v>3091</v>
      </c>
      <c r="C2020" s="3" t="s">
        <v>7</v>
      </c>
      <c r="D2020" s="4">
        <v>43497</v>
      </c>
      <c r="E2020" s="2">
        <v>7995</v>
      </c>
      <c r="F2020" s="3" t="s">
        <v>5</v>
      </c>
      <c r="G2020" s="3" t="s">
        <v>1</v>
      </c>
      <c r="H2020" s="3" t="s">
        <v>4</v>
      </c>
      <c r="I2020" s="2">
        <v>1990</v>
      </c>
      <c r="J2020" s="2">
        <v>600</v>
      </c>
      <c r="K2020" s="2">
        <v>95</v>
      </c>
      <c r="L2020" s="2">
        <v>0.7</v>
      </c>
      <c r="M2020" s="1">
        <v>8.17</v>
      </c>
      <c r="N2020" s="1">
        <v>1.9000000000000001E-4</v>
      </c>
      <c r="O2020" s="1">
        <v>0.47899999999999998</v>
      </c>
      <c r="P2020" s="1">
        <v>3.6100000000000003E-5</v>
      </c>
      <c r="Q2020" s="1">
        <v>0.45960648023685402</v>
      </c>
      <c r="R2020" s="1">
        <v>4.0119905972421398E-2</v>
      </c>
    </row>
    <row r="2021" spans="1:18" x14ac:dyDescent="0.25">
      <c r="A2021" s="2">
        <v>2019</v>
      </c>
      <c r="B2021" s="2">
        <v>3091</v>
      </c>
      <c r="C2021" s="3" t="s">
        <v>7</v>
      </c>
      <c r="D2021" s="4">
        <v>43497</v>
      </c>
      <c r="E2021" s="2">
        <v>7996</v>
      </c>
      <c r="F2021" s="3" t="s">
        <v>2</v>
      </c>
      <c r="G2021" s="3" t="s">
        <v>1</v>
      </c>
      <c r="H2021" s="3" t="s">
        <v>0</v>
      </c>
      <c r="I2021" s="2">
        <v>2018</v>
      </c>
      <c r="J2021" s="2">
        <v>600</v>
      </c>
      <c r="K2021" s="2">
        <v>117</v>
      </c>
      <c r="L2021" s="2">
        <v>0.7</v>
      </c>
      <c r="M2021" s="1">
        <v>0.26</v>
      </c>
      <c r="N2021" s="1">
        <v>3.9999999999999998E-6</v>
      </c>
      <c r="O2021" s="1">
        <v>8.9999999999999993E-3</v>
      </c>
      <c r="P2021" s="1">
        <v>3.9999999999999998E-7</v>
      </c>
      <c r="Q2021" s="1">
        <v>1.47333325642115E-2</v>
      </c>
      <c r="R2021" s="1">
        <v>5.5249997036477597E-4</v>
      </c>
    </row>
    <row r="2022" spans="1:18" x14ac:dyDescent="0.25">
      <c r="A2022" s="2">
        <v>2019</v>
      </c>
      <c r="B2022" s="2">
        <v>3092</v>
      </c>
      <c r="C2022" s="3" t="s">
        <v>7</v>
      </c>
      <c r="D2022" s="4">
        <v>43488</v>
      </c>
      <c r="E2022" s="2">
        <v>7993</v>
      </c>
      <c r="F2022" s="3" t="s">
        <v>5</v>
      </c>
      <c r="G2022" s="3" t="s">
        <v>1</v>
      </c>
      <c r="H2022" s="3" t="s">
        <v>4</v>
      </c>
      <c r="I2022" s="2">
        <v>1969</v>
      </c>
      <c r="J2022" s="2">
        <v>200</v>
      </c>
      <c r="K2022" s="2">
        <v>96</v>
      </c>
      <c r="L2022" s="2">
        <v>0.7</v>
      </c>
      <c r="M2022" s="1">
        <v>12.09</v>
      </c>
      <c r="N2022" s="1">
        <v>2.7999999999999998E-4</v>
      </c>
      <c r="O2022" s="1">
        <v>0.60499999999999998</v>
      </c>
      <c r="P2022" s="1">
        <v>4.3999999999999999E-5</v>
      </c>
      <c r="Q2022" s="1">
        <v>0.224740740392712</v>
      </c>
      <c r="R2022" s="1">
        <v>1.6133333397158001E-2</v>
      </c>
    </row>
    <row r="2023" spans="1:18" x14ac:dyDescent="0.25">
      <c r="A2023" s="2">
        <v>2019</v>
      </c>
      <c r="B2023" s="2">
        <v>3092</v>
      </c>
      <c r="C2023" s="3" t="s">
        <v>7</v>
      </c>
      <c r="D2023" s="4">
        <v>43488</v>
      </c>
      <c r="E2023" s="2">
        <v>7994</v>
      </c>
      <c r="F2023" s="3" t="s">
        <v>2</v>
      </c>
      <c r="G2023" s="3" t="s">
        <v>1</v>
      </c>
      <c r="H2023" s="3" t="s">
        <v>0</v>
      </c>
      <c r="I2023" s="2">
        <v>2018</v>
      </c>
      <c r="J2023" s="2">
        <v>200</v>
      </c>
      <c r="K2023" s="2">
        <v>120</v>
      </c>
      <c r="L2023" s="2">
        <v>0.7</v>
      </c>
      <c r="M2023" s="1">
        <v>0.26</v>
      </c>
      <c r="N2023" s="1">
        <v>3.9999999999999998E-6</v>
      </c>
      <c r="O2023" s="1">
        <v>8.9999999999999993E-3</v>
      </c>
      <c r="P2023" s="1">
        <v>3.9999999999999998E-7</v>
      </c>
      <c r="Q2023" s="1">
        <v>4.8888886288382402E-3</v>
      </c>
      <c r="R2023" s="1">
        <v>1.74074064021541E-4</v>
      </c>
    </row>
    <row r="2024" spans="1:18" x14ac:dyDescent="0.25">
      <c r="A2024" s="2">
        <v>2019</v>
      </c>
      <c r="B2024" s="2">
        <v>3093</v>
      </c>
      <c r="C2024" s="3" t="s">
        <v>7</v>
      </c>
      <c r="D2024" s="4">
        <v>43503</v>
      </c>
      <c r="E2024" s="2">
        <v>7991</v>
      </c>
      <c r="F2024" s="3" t="s">
        <v>5</v>
      </c>
      <c r="G2024" s="3" t="s">
        <v>1</v>
      </c>
      <c r="H2024" s="3" t="s">
        <v>4</v>
      </c>
      <c r="I2024" s="2">
        <v>1973</v>
      </c>
      <c r="J2024" s="2">
        <v>800</v>
      </c>
      <c r="K2024" s="2">
        <v>145</v>
      </c>
      <c r="L2024" s="2">
        <v>0.7</v>
      </c>
      <c r="M2024" s="1">
        <v>11.16</v>
      </c>
      <c r="N2024" s="1">
        <v>2.5999999999999998E-4</v>
      </c>
      <c r="O2024" s="1">
        <v>0.39600000000000002</v>
      </c>
      <c r="P2024" s="1">
        <v>2.8799999999999999E-5</v>
      </c>
      <c r="Q2024" s="1">
        <v>1.27814811348409</v>
      </c>
      <c r="R2024" s="1">
        <v>6.6377775595720695E-2</v>
      </c>
    </row>
    <row r="2025" spans="1:18" x14ac:dyDescent="0.25">
      <c r="A2025" s="2">
        <v>2019</v>
      </c>
      <c r="B2025" s="2">
        <v>3093</v>
      </c>
      <c r="C2025" s="3" t="s">
        <v>7</v>
      </c>
      <c r="D2025" s="4">
        <v>43503</v>
      </c>
      <c r="E2025" s="2">
        <v>7992</v>
      </c>
      <c r="F2025" s="3" t="s">
        <v>2</v>
      </c>
      <c r="G2025" s="3" t="s">
        <v>1</v>
      </c>
      <c r="H2025" s="3" t="s">
        <v>0</v>
      </c>
      <c r="I2025" s="2">
        <v>2017</v>
      </c>
      <c r="J2025" s="2">
        <v>800</v>
      </c>
      <c r="K2025" s="2">
        <v>175</v>
      </c>
      <c r="L2025" s="2">
        <v>0.7</v>
      </c>
      <c r="M2025" s="1">
        <v>0.26</v>
      </c>
      <c r="N2025" s="1">
        <v>3.5999999999999998E-6</v>
      </c>
      <c r="O2025" s="1">
        <v>8.9999999999999993E-3</v>
      </c>
      <c r="P2025" s="1">
        <v>2.9999999999999999E-7</v>
      </c>
      <c r="Q2025" s="1">
        <v>2.96419737304119E-2</v>
      </c>
      <c r="R2025" s="1">
        <v>1.10185179582051E-3</v>
      </c>
    </row>
    <row r="2026" spans="1:18" x14ac:dyDescent="0.25">
      <c r="A2026" s="2">
        <v>2018</v>
      </c>
      <c r="B2026" s="2">
        <v>3094</v>
      </c>
      <c r="C2026" s="3" t="s">
        <v>11</v>
      </c>
      <c r="D2026" s="4">
        <v>43488</v>
      </c>
      <c r="E2026" s="2">
        <v>8027</v>
      </c>
      <c r="F2026" s="3" t="s">
        <v>5</v>
      </c>
      <c r="G2026" s="3" t="s">
        <v>12</v>
      </c>
      <c r="H2026" s="3" t="s">
        <v>4</v>
      </c>
      <c r="I2026" s="2">
        <v>1975</v>
      </c>
      <c r="J2026" s="2">
        <v>320</v>
      </c>
      <c r="K2026" s="2">
        <v>57</v>
      </c>
      <c r="L2026" s="2">
        <v>0.37</v>
      </c>
      <c r="M2026" s="1">
        <v>12.09</v>
      </c>
      <c r="N2026" s="1">
        <v>2.7999999999999998E-4</v>
      </c>
      <c r="O2026" s="1">
        <v>0.60499999999999998</v>
      </c>
      <c r="P2026" s="1">
        <v>4.3999999999999999E-5</v>
      </c>
      <c r="Q2026" s="1">
        <v>0.114934923918874</v>
      </c>
      <c r="R2026" s="1">
        <v>8.42856112775274E-3</v>
      </c>
    </row>
    <row r="2027" spans="1:18" x14ac:dyDescent="0.25">
      <c r="A2027" s="2">
        <v>2018</v>
      </c>
      <c r="B2027" s="2">
        <v>3094</v>
      </c>
      <c r="C2027" s="3" t="s">
        <v>11</v>
      </c>
      <c r="D2027" s="4">
        <v>43488</v>
      </c>
      <c r="E2027" s="2">
        <v>8028</v>
      </c>
      <c r="F2027" s="3" t="s">
        <v>2</v>
      </c>
      <c r="G2027" s="3" t="s">
        <v>12</v>
      </c>
      <c r="H2027" s="3" t="s">
        <v>0</v>
      </c>
      <c r="I2027" s="2">
        <v>2016</v>
      </c>
      <c r="J2027" s="2">
        <v>320</v>
      </c>
      <c r="K2027" s="2">
        <v>63</v>
      </c>
      <c r="L2027" s="2">
        <v>0.37</v>
      </c>
      <c r="M2027" s="1">
        <v>2.74</v>
      </c>
      <c r="N2027" s="1">
        <v>3.6000000000000001E-5</v>
      </c>
      <c r="O2027" s="1">
        <v>8.9999999999999993E-3</v>
      </c>
      <c r="P2027" s="1">
        <v>8.9999999999999996E-7</v>
      </c>
      <c r="Q2027" s="1">
        <v>2.3002489280498101E-2</v>
      </c>
      <c r="R2027" s="1">
        <v>8.5839997591709194E-5</v>
      </c>
    </row>
    <row r="2028" spans="1:18" x14ac:dyDescent="0.25">
      <c r="A2028" s="2">
        <v>2018</v>
      </c>
      <c r="B2028" s="2">
        <v>3095</v>
      </c>
      <c r="C2028" s="3" t="s">
        <v>11</v>
      </c>
      <c r="D2028" s="4">
        <v>43438</v>
      </c>
      <c r="E2028" s="2">
        <v>8025</v>
      </c>
      <c r="F2028" s="3" t="s">
        <v>5</v>
      </c>
      <c r="G2028" s="3" t="s">
        <v>1</v>
      </c>
      <c r="H2028" s="3" t="s">
        <v>4</v>
      </c>
      <c r="I2028" s="2">
        <v>1996</v>
      </c>
      <c r="J2028" s="2">
        <v>350</v>
      </c>
      <c r="K2028" s="2">
        <v>81</v>
      </c>
      <c r="L2028" s="2">
        <v>0.7</v>
      </c>
      <c r="M2028" s="1">
        <v>8.17</v>
      </c>
      <c r="N2028" s="1">
        <v>1.9000000000000001E-4</v>
      </c>
      <c r="O2028" s="1">
        <v>0.47899999999999998</v>
      </c>
      <c r="P2028" s="1">
        <v>3.6100000000000003E-5</v>
      </c>
      <c r="Q2028" s="1">
        <v>0.21799531172039799</v>
      </c>
      <c r="R2028" s="1">
        <v>1.79406712850037E-2</v>
      </c>
    </row>
    <row r="2029" spans="1:18" x14ac:dyDescent="0.25">
      <c r="A2029" s="2">
        <v>2018</v>
      </c>
      <c r="B2029" s="2">
        <v>3095</v>
      </c>
      <c r="C2029" s="3" t="s">
        <v>11</v>
      </c>
      <c r="D2029" s="4">
        <v>43438</v>
      </c>
      <c r="E2029" s="2">
        <v>8026</v>
      </c>
      <c r="F2029" s="3" t="s">
        <v>2</v>
      </c>
      <c r="G2029" s="3" t="s">
        <v>1</v>
      </c>
      <c r="H2029" s="3" t="s">
        <v>0</v>
      </c>
      <c r="I2029" s="2">
        <v>2018</v>
      </c>
      <c r="J2029" s="2">
        <v>350</v>
      </c>
      <c r="K2029" s="2">
        <v>92</v>
      </c>
      <c r="L2029" s="2">
        <v>0.7</v>
      </c>
      <c r="M2029" s="1">
        <v>0.26</v>
      </c>
      <c r="N2029" s="1">
        <v>3.4999999999999999E-6</v>
      </c>
      <c r="O2029" s="1">
        <v>8.9999999999999993E-3</v>
      </c>
      <c r="P2029" s="1">
        <v>8.9999999999999996E-7</v>
      </c>
      <c r="Q2029" s="1">
        <v>6.6120559796983202E-3</v>
      </c>
      <c r="R2029" s="1">
        <v>2.6274304036768398E-4</v>
      </c>
    </row>
    <row r="2030" spans="1:18" x14ac:dyDescent="0.25">
      <c r="A2030" s="2">
        <v>2018</v>
      </c>
      <c r="B2030" s="2">
        <v>3096</v>
      </c>
      <c r="C2030" s="3" t="s">
        <v>11</v>
      </c>
      <c r="D2030" s="4">
        <v>43424</v>
      </c>
      <c r="E2030" s="2">
        <v>8029</v>
      </c>
      <c r="F2030" s="3" t="s">
        <v>5</v>
      </c>
      <c r="G2030" s="3" t="s">
        <v>1</v>
      </c>
      <c r="H2030" s="3" t="s">
        <v>4</v>
      </c>
      <c r="I2030" s="2">
        <v>1997</v>
      </c>
      <c r="J2030" s="2">
        <v>230</v>
      </c>
      <c r="K2030" s="2">
        <v>92</v>
      </c>
      <c r="L2030" s="2">
        <v>0.7</v>
      </c>
      <c r="M2030" s="1">
        <v>8.17</v>
      </c>
      <c r="N2030" s="1">
        <v>1.9000000000000001E-4</v>
      </c>
      <c r="O2030" s="1">
        <v>0.47899999999999998</v>
      </c>
      <c r="P2030" s="1">
        <v>3.6100000000000003E-5</v>
      </c>
      <c r="Q2030" s="1">
        <v>0.15194382024269201</v>
      </c>
      <c r="R2030" s="1">
        <v>1.13453843149245E-2</v>
      </c>
    </row>
    <row r="2031" spans="1:18" x14ac:dyDescent="0.25">
      <c r="A2031" s="2">
        <v>2018</v>
      </c>
      <c r="B2031" s="2">
        <v>3096</v>
      </c>
      <c r="C2031" s="3" t="s">
        <v>11</v>
      </c>
      <c r="D2031" s="4">
        <v>43424</v>
      </c>
      <c r="E2031" s="2">
        <v>8030</v>
      </c>
      <c r="F2031" s="3" t="s">
        <v>2</v>
      </c>
      <c r="G2031" s="3" t="s">
        <v>1</v>
      </c>
      <c r="H2031" s="3" t="s">
        <v>0</v>
      </c>
      <c r="I2031" s="2">
        <v>2017</v>
      </c>
      <c r="J2031" s="2">
        <v>230</v>
      </c>
      <c r="K2031" s="2">
        <v>115</v>
      </c>
      <c r="L2031" s="2">
        <v>0.7</v>
      </c>
      <c r="M2031" s="1">
        <v>0.26</v>
      </c>
      <c r="N2031" s="1">
        <v>3.9999999999999998E-6</v>
      </c>
      <c r="O2031" s="1">
        <v>8.9999999999999993E-3</v>
      </c>
      <c r="P2031" s="1">
        <v>3.9999999999999998E-7</v>
      </c>
      <c r="Q2031" s="1">
        <v>5.4002080464963902E-3</v>
      </c>
      <c r="R2031" s="1">
        <v>1.93068661754233E-4</v>
      </c>
    </row>
    <row r="2032" spans="1:18" x14ac:dyDescent="0.25">
      <c r="A2032" s="2">
        <v>2019</v>
      </c>
      <c r="B2032" s="2">
        <v>3097</v>
      </c>
      <c r="C2032" s="3" t="s">
        <v>11</v>
      </c>
      <c r="D2032" s="4">
        <v>43488</v>
      </c>
      <c r="E2032" s="2">
        <v>8017</v>
      </c>
      <c r="F2032" s="3" t="s">
        <v>5</v>
      </c>
      <c r="G2032" s="3" t="s">
        <v>1</v>
      </c>
      <c r="H2032" s="3" t="s">
        <v>4</v>
      </c>
      <c r="I2032" s="2">
        <v>1971</v>
      </c>
      <c r="J2032" s="2">
        <v>200</v>
      </c>
      <c r="K2032" s="2">
        <v>104</v>
      </c>
      <c r="L2032" s="2">
        <v>0.7</v>
      </c>
      <c r="M2032" s="1">
        <v>12.09</v>
      </c>
      <c r="N2032" s="1">
        <v>2.7999999999999998E-4</v>
      </c>
      <c r="O2032" s="1">
        <v>0.60499999999999998</v>
      </c>
      <c r="P2032" s="1">
        <v>4.3999999999999999E-5</v>
      </c>
      <c r="Q2032" s="1">
        <v>0.24167160454384201</v>
      </c>
      <c r="R2032" s="1">
        <v>1.71953087137229E-2</v>
      </c>
    </row>
    <row r="2033" spans="1:18" x14ac:dyDescent="0.25">
      <c r="A2033" s="2">
        <v>2019</v>
      </c>
      <c r="B2033" s="2">
        <v>3097</v>
      </c>
      <c r="C2033" s="3" t="s">
        <v>11</v>
      </c>
      <c r="D2033" s="4">
        <v>43488</v>
      </c>
      <c r="E2033" s="2">
        <v>8018</v>
      </c>
      <c r="F2033" s="3" t="s">
        <v>2</v>
      </c>
      <c r="G2033" s="3" t="s">
        <v>1</v>
      </c>
      <c r="H2033" s="3" t="s">
        <v>0</v>
      </c>
      <c r="I2033" s="2">
        <v>2017</v>
      </c>
      <c r="J2033" s="2">
        <v>200</v>
      </c>
      <c r="K2033" s="2">
        <v>114</v>
      </c>
      <c r="L2033" s="2">
        <v>0.7</v>
      </c>
      <c r="M2033" s="1">
        <v>0.26</v>
      </c>
      <c r="N2033" s="1">
        <v>3.9999999999999998E-6</v>
      </c>
      <c r="O2033" s="1">
        <v>8.9999999999999993E-3</v>
      </c>
      <c r="P2033" s="1">
        <v>3.9999999999999998E-7</v>
      </c>
      <c r="Q2033" s="1">
        <v>4.6444441973963304E-3</v>
      </c>
      <c r="R2033" s="1">
        <v>1.65370360820464E-4</v>
      </c>
    </row>
    <row r="2034" spans="1:18" x14ac:dyDescent="0.25">
      <c r="A2034" s="2">
        <v>2019</v>
      </c>
      <c r="B2034" s="2">
        <v>3098</v>
      </c>
      <c r="C2034" s="3" t="s">
        <v>11</v>
      </c>
      <c r="D2034" s="4">
        <v>43476</v>
      </c>
      <c r="E2034" s="2">
        <v>8021</v>
      </c>
      <c r="F2034" s="3" t="s">
        <v>5</v>
      </c>
      <c r="G2034" s="3" t="s">
        <v>1</v>
      </c>
      <c r="H2034" s="3" t="s">
        <v>4</v>
      </c>
      <c r="I2034" s="2">
        <v>1986</v>
      </c>
      <c r="J2034" s="2">
        <v>150</v>
      </c>
      <c r="K2034" s="2">
        <v>95</v>
      </c>
      <c r="L2034" s="2">
        <v>0.7</v>
      </c>
      <c r="M2034" s="1">
        <v>12.09</v>
      </c>
      <c r="N2034" s="1">
        <v>2.7999999999999998E-4</v>
      </c>
      <c r="O2034" s="1">
        <v>0.60499999999999998</v>
      </c>
      <c r="P2034" s="1">
        <v>4.3999999999999999E-5</v>
      </c>
      <c r="Q2034" s="1">
        <v>0.150482638472651</v>
      </c>
      <c r="R2034" s="1">
        <v>9.4098380339727103E-3</v>
      </c>
    </row>
    <row r="2035" spans="1:18" x14ac:dyDescent="0.25">
      <c r="A2035" s="2">
        <v>2019</v>
      </c>
      <c r="B2035" s="2">
        <v>3098</v>
      </c>
      <c r="C2035" s="3" t="s">
        <v>11</v>
      </c>
      <c r="D2035" s="4">
        <v>43476</v>
      </c>
      <c r="E2035" s="2">
        <v>8022</v>
      </c>
      <c r="F2035" s="3" t="s">
        <v>2</v>
      </c>
      <c r="G2035" s="3" t="s">
        <v>1</v>
      </c>
      <c r="H2035" s="3" t="s">
        <v>0</v>
      </c>
      <c r="I2035" s="2">
        <v>2017</v>
      </c>
      <c r="J2035" s="2">
        <v>150</v>
      </c>
      <c r="K2035" s="2">
        <v>114</v>
      </c>
      <c r="L2035" s="2">
        <v>0.7</v>
      </c>
      <c r="M2035" s="1">
        <v>0.26</v>
      </c>
      <c r="N2035" s="1">
        <v>3.9999999999999998E-6</v>
      </c>
      <c r="O2035" s="1">
        <v>8.9999999999999993E-3</v>
      </c>
      <c r="P2035" s="1">
        <v>3.9999999999999998E-7</v>
      </c>
      <c r="Q2035" s="1">
        <v>3.4701387038608101E-3</v>
      </c>
      <c r="R2035" s="1">
        <v>1.22708326177954E-4</v>
      </c>
    </row>
    <row r="2036" spans="1:18" x14ac:dyDescent="0.25">
      <c r="A2036" s="2">
        <v>2019</v>
      </c>
      <c r="B2036" s="2">
        <v>3099</v>
      </c>
      <c r="C2036" s="3" t="s">
        <v>11</v>
      </c>
      <c r="D2036" s="4">
        <v>43507</v>
      </c>
      <c r="E2036" s="2">
        <v>8019</v>
      </c>
      <c r="F2036" s="3" t="s">
        <v>5</v>
      </c>
      <c r="G2036" s="3" t="s">
        <v>1</v>
      </c>
      <c r="H2036" s="3" t="s">
        <v>4</v>
      </c>
      <c r="I2036" s="2">
        <v>1975</v>
      </c>
      <c r="J2036" s="2">
        <v>300</v>
      </c>
      <c r="K2036" s="2">
        <v>45</v>
      </c>
      <c r="L2036" s="2">
        <v>0.7</v>
      </c>
      <c r="M2036" s="1">
        <v>6.51</v>
      </c>
      <c r="N2036" s="1">
        <v>9.7999999999999997E-5</v>
      </c>
      <c r="O2036" s="1">
        <v>0.54700000000000004</v>
      </c>
      <c r="P2036" s="1">
        <v>4.2400000000000001E-5</v>
      </c>
      <c r="Q2036" s="1">
        <v>8.0062500620318999E-2</v>
      </c>
      <c r="R2036" s="1">
        <v>1.09979162692999E-2</v>
      </c>
    </row>
    <row r="2037" spans="1:18" x14ac:dyDescent="0.25">
      <c r="A2037" s="2">
        <v>2019</v>
      </c>
      <c r="B2037" s="2">
        <v>3099</v>
      </c>
      <c r="C2037" s="3" t="s">
        <v>11</v>
      </c>
      <c r="D2037" s="4">
        <v>43507</v>
      </c>
      <c r="E2037" s="2">
        <v>8020</v>
      </c>
      <c r="F2037" s="3" t="s">
        <v>2</v>
      </c>
      <c r="G2037" s="3" t="s">
        <v>1</v>
      </c>
      <c r="H2037" s="3" t="s">
        <v>0</v>
      </c>
      <c r="I2037" s="2">
        <v>2018</v>
      </c>
      <c r="J2037" s="2">
        <v>300</v>
      </c>
      <c r="K2037" s="2">
        <v>54</v>
      </c>
      <c r="L2037" s="2">
        <v>0.7</v>
      </c>
      <c r="M2037" s="1">
        <v>2.74</v>
      </c>
      <c r="N2037" s="1">
        <v>3.6000000000000001E-5</v>
      </c>
      <c r="O2037" s="1">
        <v>8.9999999999999993E-3</v>
      </c>
      <c r="P2037" s="1">
        <v>8.9999999999999996E-7</v>
      </c>
      <c r="Q2037" s="1">
        <v>3.4924999548315398E-2</v>
      </c>
      <c r="R2037" s="1">
        <v>1.2937499248494899E-4</v>
      </c>
    </row>
    <row r="2038" spans="1:18" x14ac:dyDescent="0.25">
      <c r="A2038" s="2">
        <v>2019</v>
      </c>
      <c r="B2038" s="2">
        <v>3100</v>
      </c>
      <c r="C2038" s="3" t="s">
        <v>11</v>
      </c>
      <c r="D2038" s="4">
        <v>43488</v>
      </c>
      <c r="E2038" s="2">
        <v>8023</v>
      </c>
      <c r="F2038" s="3" t="s">
        <v>5</v>
      </c>
      <c r="G2038" s="3" t="s">
        <v>1</v>
      </c>
      <c r="H2038" s="3" t="s">
        <v>4</v>
      </c>
      <c r="I2038" s="2">
        <v>1981</v>
      </c>
      <c r="J2038" s="2">
        <v>1000</v>
      </c>
      <c r="K2038" s="2">
        <v>81</v>
      </c>
      <c r="L2038" s="2">
        <v>0.7</v>
      </c>
      <c r="M2038" s="1">
        <v>12.09</v>
      </c>
      <c r="N2038" s="1">
        <v>2.7999999999999998E-4</v>
      </c>
      <c r="O2038" s="1">
        <v>0.60499999999999998</v>
      </c>
      <c r="P2038" s="1">
        <v>4.3999999999999999E-5</v>
      </c>
      <c r="Q2038" s="1">
        <v>0.96562499870113705</v>
      </c>
      <c r="R2038" s="1">
        <v>7.0812500243906701E-2</v>
      </c>
    </row>
    <row r="2039" spans="1:18" x14ac:dyDescent="0.25">
      <c r="A2039" s="2">
        <v>2019</v>
      </c>
      <c r="B2039" s="2">
        <v>3100</v>
      </c>
      <c r="C2039" s="3" t="s">
        <v>11</v>
      </c>
      <c r="D2039" s="4">
        <v>43488</v>
      </c>
      <c r="E2039" s="2">
        <v>8024</v>
      </c>
      <c r="F2039" s="3" t="s">
        <v>2</v>
      </c>
      <c r="G2039" s="3" t="s">
        <v>1</v>
      </c>
      <c r="H2039" s="3" t="s">
        <v>0</v>
      </c>
      <c r="I2039" s="2">
        <v>2016</v>
      </c>
      <c r="J2039" s="2">
        <v>1000</v>
      </c>
      <c r="K2039" s="2">
        <v>100</v>
      </c>
      <c r="L2039" s="2">
        <v>0.7</v>
      </c>
      <c r="M2039" s="1">
        <v>0.26</v>
      </c>
      <c r="N2039" s="1">
        <v>3.9999999999999998E-6</v>
      </c>
      <c r="O2039" s="1">
        <v>8.9999999999999993E-3</v>
      </c>
      <c r="P2039" s="1">
        <v>3.9999999999999998E-7</v>
      </c>
      <c r="Q2039" s="1">
        <v>2.1604937163919001E-2</v>
      </c>
      <c r="R2039" s="1">
        <v>8.4876538955348205E-4</v>
      </c>
    </row>
    <row r="2040" spans="1:18" x14ac:dyDescent="0.25">
      <c r="A2040" s="2">
        <v>2018</v>
      </c>
      <c r="B2040" s="2">
        <v>3101</v>
      </c>
      <c r="C2040" s="3" t="s">
        <v>10</v>
      </c>
      <c r="D2040" s="4">
        <v>43424</v>
      </c>
      <c r="E2040" s="2">
        <v>8047</v>
      </c>
      <c r="F2040" s="3" t="s">
        <v>5</v>
      </c>
      <c r="G2040" s="3" t="s">
        <v>1</v>
      </c>
      <c r="H2040" s="3" t="s">
        <v>4</v>
      </c>
      <c r="I2040" s="2">
        <v>1979</v>
      </c>
      <c r="J2040" s="2">
        <v>500</v>
      </c>
      <c r="K2040" s="2">
        <v>81</v>
      </c>
      <c r="L2040" s="2">
        <v>0.7</v>
      </c>
      <c r="M2040" s="1">
        <v>12.09</v>
      </c>
      <c r="N2040" s="1">
        <v>2.7999999999999998E-4</v>
      </c>
      <c r="O2040" s="1">
        <v>0.60499999999999998</v>
      </c>
      <c r="P2040" s="1">
        <v>4.3999999999999999E-5</v>
      </c>
      <c r="Q2040" s="1">
        <v>0.48281249935056902</v>
      </c>
      <c r="R2040" s="1">
        <v>3.5406250121953399E-2</v>
      </c>
    </row>
    <row r="2041" spans="1:18" x14ac:dyDescent="0.25">
      <c r="A2041" s="2">
        <v>2018</v>
      </c>
      <c r="B2041" s="2">
        <v>3101</v>
      </c>
      <c r="C2041" s="3" t="s">
        <v>10</v>
      </c>
      <c r="D2041" s="4">
        <v>43424</v>
      </c>
      <c r="E2041" s="2">
        <v>8048</v>
      </c>
      <c r="F2041" s="3" t="s">
        <v>2</v>
      </c>
      <c r="G2041" s="3" t="s">
        <v>1</v>
      </c>
      <c r="H2041" s="3" t="s">
        <v>0</v>
      </c>
      <c r="I2041" s="2">
        <v>2017</v>
      </c>
      <c r="J2041" s="2">
        <v>500</v>
      </c>
      <c r="K2041" s="2">
        <v>100</v>
      </c>
      <c r="L2041" s="2">
        <v>0.7</v>
      </c>
      <c r="M2041" s="1">
        <v>2.3199999999999998</v>
      </c>
      <c r="N2041" s="1">
        <v>3.0000000000000001E-5</v>
      </c>
      <c r="O2041" s="1">
        <v>0.112</v>
      </c>
      <c r="P2041" s="1">
        <v>7.9999999999999996E-6</v>
      </c>
      <c r="Q2041" s="1">
        <v>9.2399687135861594E-2</v>
      </c>
      <c r="R2041" s="1">
        <v>5.0925926372927298E-3</v>
      </c>
    </row>
    <row r="2042" spans="1:18" x14ac:dyDescent="0.25">
      <c r="A2042" s="2">
        <v>2018</v>
      </c>
      <c r="B2042" s="2">
        <v>3102</v>
      </c>
      <c r="C2042" s="3" t="s">
        <v>10</v>
      </c>
      <c r="D2042" s="4">
        <v>43451</v>
      </c>
      <c r="E2042" s="2">
        <v>7933</v>
      </c>
      <c r="F2042" s="3" t="s">
        <v>5</v>
      </c>
      <c r="G2042" s="3" t="s">
        <v>1</v>
      </c>
      <c r="H2042" s="3" t="s">
        <v>4</v>
      </c>
      <c r="I2042" s="2">
        <v>1988</v>
      </c>
      <c r="J2042" s="2">
        <v>400</v>
      </c>
      <c r="K2042" s="2">
        <v>75</v>
      </c>
      <c r="L2042" s="2">
        <v>0.7</v>
      </c>
      <c r="M2042" s="1">
        <v>8.17</v>
      </c>
      <c r="N2042" s="1">
        <v>1.9000000000000001E-4</v>
      </c>
      <c r="O2042" s="1">
        <v>0.47899999999999998</v>
      </c>
      <c r="P2042" s="1">
        <v>3.6100000000000003E-5</v>
      </c>
      <c r="Q2042" s="1">
        <v>0.241898147493081</v>
      </c>
      <c r="R2042" s="1">
        <v>2.1115739985485001E-2</v>
      </c>
    </row>
    <row r="2043" spans="1:18" x14ac:dyDescent="0.25">
      <c r="A2043" s="2">
        <v>2018</v>
      </c>
      <c r="B2043" s="2">
        <v>3102</v>
      </c>
      <c r="C2043" s="3" t="s">
        <v>10</v>
      </c>
      <c r="D2043" s="4">
        <v>43451</v>
      </c>
      <c r="E2043" s="2">
        <v>8049</v>
      </c>
      <c r="F2043" s="3" t="s">
        <v>2</v>
      </c>
      <c r="G2043" s="3" t="s">
        <v>1</v>
      </c>
      <c r="H2043" s="3" t="s">
        <v>0</v>
      </c>
      <c r="I2043" s="2">
        <v>2018</v>
      </c>
      <c r="J2043" s="2">
        <v>400</v>
      </c>
      <c r="K2043" s="2">
        <v>90</v>
      </c>
      <c r="L2043" s="2">
        <v>0.7</v>
      </c>
      <c r="M2043" s="1">
        <v>0.26</v>
      </c>
      <c r="N2043" s="1">
        <v>3.4999999999999999E-6</v>
      </c>
      <c r="O2043" s="1">
        <v>8.9999999999999993E-3</v>
      </c>
      <c r="P2043" s="1">
        <v>8.9999999999999996E-7</v>
      </c>
      <c r="Q2043" s="1">
        <v>7.4166662781191004E-3</v>
      </c>
      <c r="R2043" s="1">
        <v>2.9999998273965599E-4</v>
      </c>
    </row>
    <row r="2044" spans="1:18" x14ac:dyDescent="0.25">
      <c r="A2044" s="2">
        <v>2018</v>
      </c>
      <c r="B2044" s="2">
        <v>3103</v>
      </c>
      <c r="C2044" s="3" t="s">
        <v>7</v>
      </c>
      <c r="D2044" s="4">
        <v>43497</v>
      </c>
      <c r="E2044" s="2">
        <v>8039</v>
      </c>
      <c r="F2044" s="3" t="s">
        <v>5</v>
      </c>
      <c r="G2044" s="3" t="s">
        <v>1</v>
      </c>
      <c r="H2044" s="3" t="s">
        <v>4</v>
      </c>
      <c r="I2044" s="2">
        <v>1975</v>
      </c>
      <c r="J2044" s="2">
        <v>300</v>
      </c>
      <c r="K2044" s="2">
        <v>62</v>
      </c>
      <c r="L2044" s="2">
        <v>0.7</v>
      </c>
      <c r="M2044" s="1">
        <v>12.09</v>
      </c>
      <c r="N2044" s="1">
        <v>2.7999999999999998E-4</v>
      </c>
      <c r="O2044" s="1">
        <v>0.60499999999999998</v>
      </c>
      <c r="P2044" s="1">
        <v>4.3999999999999999E-5</v>
      </c>
      <c r="Q2044" s="1">
        <v>0.22173611081285399</v>
      </c>
      <c r="R2044" s="1">
        <v>1.6260648204156399E-2</v>
      </c>
    </row>
    <row r="2045" spans="1:18" x14ac:dyDescent="0.25">
      <c r="A2045" s="2">
        <v>2018</v>
      </c>
      <c r="B2045" s="2">
        <v>3103</v>
      </c>
      <c r="C2045" s="3" t="s">
        <v>7</v>
      </c>
      <c r="D2045" s="4">
        <v>43497</v>
      </c>
      <c r="E2045" s="2">
        <v>8040</v>
      </c>
      <c r="F2045" s="3" t="s">
        <v>2</v>
      </c>
      <c r="G2045" s="3" t="s">
        <v>1</v>
      </c>
      <c r="H2045" s="3" t="s">
        <v>0</v>
      </c>
      <c r="I2045" s="2">
        <v>2018</v>
      </c>
      <c r="J2045" s="2">
        <v>300</v>
      </c>
      <c r="K2045" s="2">
        <v>74</v>
      </c>
      <c r="L2045" s="2">
        <v>0.7</v>
      </c>
      <c r="M2045" s="1">
        <v>2.74</v>
      </c>
      <c r="N2045" s="1">
        <v>3.6000000000000001E-5</v>
      </c>
      <c r="O2045" s="1">
        <v>8.9999999999999993E-3</v>
      </c>
      <c r="P2045" s="1">
        <v>8.9999999999999996E-7</v>
      </c>
      <c r="Q2045" s="1">
        <v>4.7860184566210003E-2</v>
      </c>
      <c r="R2045" s="1">
        <v>1.7729165636826301E-4</v>
      </c>
    </row>
    <row r="2046" spans="1:18" x14ac:dyDescent="0.25">
      <c r="A2046" s="2">
        <v>2018</v>
      </c>
      <c r="B2046" s="2">
        <v>3104</v>
      </c>
      <c r="C2046" s="3" t="s">
        <v>7</v>
      </c>
      <c r="D2046" s="4">
        <v>43482</v>
      </c>
      <c r="E2046" s="2">
        <v>8041</v>
      </c>
      <c r="F2046" s="3" t="s">
        <v>5</v>
      </c>
      <c r="G2046" s="3" t="s">
        <v>1</v>
      </c>
      <c r="H2046" s="3" t="s">
        <v>4</v>
      </c>
      <c r="I2046" s="2">
        <v>1987</v>
      </c>
      <c r="J2046" s="2">
        <v>400</v>
      </c>
      <c r="K2046" s="2">
        <v>86</v>
      </c>
      <c r="L2046" s="2">
        <v>0.7</v>
      </c>
      <c r="M2046" s="1">
        <v>12.09</v>
      </c>
      <c r="N2046" s="1">
        <v>2.7999999999999998E-4</v>
      </c>
      <c r="O2046" s="1">
        <v>0.60499999999999998</v>
      </c>
      <c r="P2046" s="1">
        <v>4.3999999999999999E-5</v>
      </c>
      <c r="Q2046" s="1">
        <v>0.41009259204097698</v>
      </c>
      <c r="R2046" s="1">
        <v>3.0073456893708501E-2</v>
      </c>
    </row>
    <row r="2047" spans="1:18" x14ac:dyDescent="0.25">
      <c r="A2047" s="2">
        <v>2018</v>
      </c>
      <c r="B2047" s="2">
        <v>3104</v>
      </c>
      <c r="C2047" s="3" t="s">
        <v>7</v>
      </c>
      <c r="D2047" s="4">
        <v>43482</v>
      </c>
      <c r="E2047" s="2">
        <v>8042</v>
      </c>
      <c r="F2047" s="3" t="s">
        <v>2</v>
      </c>
      <c r="G2047" s="3" t="s">
        <v>1</v>
      </c>
      <c r="H2047" s="3" t="s">
        <v>0</v>
      </c>
      <c r="I2047" s="2">
        <v>2018</v>
      </c>
      <c r="J2047" s="2">
        <v>400</v>
      </c>
      <c r="K2047" s="2">
        <v>106</v>
      </c>
      <c r="L2047" s="2">
        <v>0.7</v>
      </c>
      <c r="M2047" s="1">
        <v>0.26</v>
      </c>
      <c r="N2047" s="1">
        <v>3.9999999999999998E-6</v>
      </c>
      <c r="O2047" s="1">
        <v>8.9999999999999993E-3</v>
      </c>
      <c r="P2047" s="1">
        <v>3.9999999999999998E-7</v>
      </c>
      <c r="Q2047" s="1">
        <v>8.7679007725860805E-3</v>
      </c>
      <c r="R2047" s="1">
        <v>3.2061726612121099E-4</v>
      </c>
    </row>
    <row r="2048" spans="1:18" x14ac:dyDescent="0.25">
      <c r="A2048" s="2">
        <v>2018</v>
      </c>
      <c r="B2048" s="2">
        <v>3105</v>
      </c>
      <c r="C2048" s="3" t="s">
        <v>3</v>
      </c>
      <c r="D2048" s="4">
        <v>43433</v>
      </c>
      <c r="E2048" s="2">
        <v>8035</v>
      </c>
      <c r="F2048" s="3" t="s">
        <v>5</v>
      </c>
      <c r="G2048" s="3" t="s">
        <v>1</v>
      </c>
      <c r="H2048" s="3" t="s">
        <v>4</v>
      </c>
      <c r="I2048" s="2">
        <v>1970</v>
      </c>
      <c r="J2048" s="2">
        <v>300</v>
      </c>
      <c r="K2048" s="2">
        <v>60</v>
      </c>
      <c r="L2048" s="2">
        <v>0.7</v>
      </c>
      <c r="M2048" s="1">
        <v>12.09</v>
      </c>
      <c r="N2048" s="1">
        <v>2.7999999999999998E-4</v>
      </c>
      <c r="O2048" s="1">
        <v>0.60499999999999998</v>
      </c>
      <c r="P2048" s="1">
        <v>4.3999999999999999E-5</v>
      </c>
      <c r="Q2048" s="1">
        <v>0.21458333304469701</v>
      </c>
      <c r="R2048" s="1">
        <v>1.5736111165312601E-2</v>
      </c>
    </row>
    <row r="2049" spans="1:18" x14ac:dyDescent="0.25">
      <c r="A2049" s="2">
        <v>2018</v>
      </c>
      <c r="B2049" s="2">
        <v>3105</v>
      </c>
      <c r="C2049" s="3" t="s">
        <v>3</v>
      </c>
      <c r="D2049" s="4">
        <v>43433</v>
      </c>
      <c r="E2049" s="2">
        <v>8036</v>
      </c>
      <c r="F2049" s="3" t="s">
        <v>2</v>
      </c>
      <c r="G2049" s="3" t="s">
        <v>1</v>
      </c>
      <c r="H2049" s="3" t="s">
        <v>0</v>
      </c>
      <c r="I2049" s="2">
        <v>2018</v>
      </c>
      <c r="J2049" s="2">
        <v>300</v>
      </c>
      <c r="K2049" s="2">
        <v>74</v>
      </c>
      <c r="L2049" s="2">
        <v>0.7</v>
      </c>
      <c r="M2049" s="1">
        <v>2.74</v>
      </c>
      <c r="N2049" s="1">
        <v>3.6000000000000001E-5</v>
      </c>
      <c r="O2049" s="1">
        <v>8.9999999999999993E-3</v>
      </c>
      <c r="P2049" s="1">
        <v>8.9999999999999996E-7</v>
      </c>
      <c r="Q2049" s="1">
        <v>4.7860184566210003E-2</v>
      </c>
      <c r="R2049" s="1">
        <v>1.7729165636826301E-4</v>
      </c>
    </row>
    <row r="2050" spans="1:18" x14ac:dyDescent="0.25">
      <c r="A2050" s="2">
        <v>2019</v>
      </c>
      <c r="B2050" s="2">
        <v>3106</v>
      </c>
      <c r="C2050" s="3" t="s">
        <v>7</v>
      </c>
      <c r="D2050" s="4">
        <v>43494</v>
      </c>
      <c r="E2050" s="2">
        <v>8043</v>
      </c>
      <c r="F2050" s="3" t="s">
        <v>5</v>
      </c>
      <c r="G2050" s="3" t="s">
        <v>1</v>
      </c>
      <c r="H2050" s="3" t="s">
        <v>8</v>
      </c>
      <c r="I2050" s="2">
        <v>2001</v>
      </c>
      <c r="J2050" s="2">
        <v>400</v>
      </c>
      <c r="K2050" s="2">
        <v>115</v>
      </c>
      <c r="L2050" s="2">
        <v>0.7</v>
      </c>
      <c r="M2050" s="1">
        <v>6.54</v>
      </c>
      <c r="N2050" s="1">
        <v>1.4999999999999999E-4</v>
      </c>
      <c r="O2050" s="1">
        <v>0.30399999999999999</v>
      </c>
      <c r="P2050" s="1">
        <v>2.2099999999999998E-5</v>
      </c>
      <c r="Q2050" s="1">
        <v>0.28111110729633099</v>
      </c>
      <c r="R2050" s="1">
        <v>1.8006727452228199E-2</v>
      </c>
    </row>
    <row r="2051" spans="1:18" x14ac:dyDescent="0.25">
      <c r="A2051" s="2">
        <v>2019</v>
      </c>
      <c r="B2051" s="2">
        <v>3106</v>
      </c>
      <c r="C2051" s="3" t="s">
        <v>7</v>
      </c>
      <c r="D2051" s="4">
        <v>43494</v>
      </c>
      <c r="E2051" s="2">
        <v>8044</v>
      </c>
      <c r="F2051" s="3" t="s">
        <v>2</v>
      </c>
      <c r="G2051" s="3" t="s">
        <v>1</v>
      </c>
      <c r="H2051" s="3" t="s">
        <v>0</v>
      </c>
      <c r="I2051" s="2">
        <v>2018</v>
      </c>
      <c r="J2051" s="2">
        <v>400</v>
      </c>
      <c r="K2051" s="2">
        <v>106</v>
      </c>
      <c r="L2051" s="2">
        <v>0.7</v>
      </c>
      <c r="M2051" s="1">
        <v>2.3199999999999998</v>
      </c>
      <c r="N2051" s="1">
        <v>3.0000000000000001E-5</v>
      </c>
      <c r="O2051" s="1">
        <v>0.112</v>
      </c>
      <c r="P2051" s="1">
        <v>7.9999999999999996E-6</v>
      </c>
      <c r="Q2051" s="1">
        <v>7.7864193971224294E-2</v>
      </c>
      <c r="R2051" s="1">
        <v>4.18765436145238E-3</v>
      </c>
    </row>
    <row r="2052" spans="1:18" x14ac:dyDescent="0.25">
      <c r="A2052" s="2">
        <v>2019</v>
      </c>
      <c r="B2052" s="2">
        <v>3107</v>
      </c>
      <c r="C2052" s="3" t="s">
        <v>7</v>
      </c>
      <c r="D2052" s="4">
        <v>43494</v>
      </c>
      <c r="E2052" s="2">
        <v>8045</v>
      </c>
      <c r="F2052" s="3" t="s">
        <v>5</v>
      </c>
      <c r="G2052" s="3" t="s">
        <v>1</v>
      </c>
      <c r="H2052" s="3" t="s">
        <v>8</v>
      </c>
      <c r="I2052" s="2">
        <v>2002</v>
      </c>
      <c r="J2052" s="2">
        <v>450</v>
      </c>
      <c r="K2052" s="2">
        <v>89</v>
      </c>
      <c r="L2052" s="2">
        <v>0.7</v>
      </c>
      <c r="M2052" s="1">
        <v>6.54</v>
      </c>
      <c r="N2052" s="1">
        <v>1.4999999999999999E-4</v>
      </c>
      <c r="O2052" s="1">
        <v>0.55200000000000005</v>
      </c>
      <c r="P2052" s="1">
        <v>4.0200000000000001E-5</v>
      </c>
      <c r="Q2052" s="1">
        <v>0.24799478844418099</v>
      </c>
      <c r="R2052" s="1">
        <v>2.93570200628206E-2</v>
      </c>
    </row>
    <row r="2053" spans="1:18" x14ac:dyDescent="0.25">
      <c r="A2053" s="2">
        <v>2019</v>
      </c>
      <c r="B2053" s="2">
        <v>3107</v>
      </c>
      <c r="C2053" s="3" t="s">
        <v>7</v>
      </c>
      <c r="D2053" s="4">
        <v>43494</v>
      </c>
      <c r="E2053" s="2">
        <v>8046</v>
      </c>
      <c r="F2053" s="3" t="s">
        <v>2</v>
      </c>
      <c r="G2053" s="3" t="s">
        <v>1</v>
      </c>
      <c r="H2053" s="3" t="s">
        <v>0</v>
      </c>
      <c r="I2053" s="2">
        <v>2018</v>
      </c>
      <c r="J2053" s="2">
        <v>450</v>
      </c>
      <c r="K2053" s="2">
        <v>106</v>
      </c>
      <c r="L2053" s="2">
        <v>0.7</v>
      </c>
      <c r="M2053" s="1">
        <v>2.3199999999999998</v>
      </c>
      <c r="N2053" s="1">
        <v>3.0000000000000001E-5</v>
      </c>
      <c r="O2053" s="1">
        <v>0.112</v>
      </c>
      <c r="P2053" s="1">
        <v>7.9999999999999996E-6</v>
      </c>
      <c r="Q2053" s="1">
        <v>8.7873259872619694E-2</v>
      </c>
      <c r="R2053" s="1">
        <v>4.7847222663055904E-3</v>
      </c>
    </row>
    <row r="2054" spans="1:18" x14ac:dyDescent="0.25">
      <c r="A2054" s="2">
        <v>2018</v>
      </c>
      <c r="B2054" s="2">
        <v>3108</v>
      </c>
      <c r="C2054" s="3" t="s">
        <v>7</v>
      </c>
      <c r="D2054" s="4">
        <v>43465</v>
      </c>
      <c r="E2054" s="2">
        <v>8037</v>
      </c>
      <c r="F2054" s="3" t="s">
        <v>5</v>
      </c>
      <c r="G2054" s="3" t="s">
        <v>1</v>
      </c>
      <c r="H2054" s="3" t="s">
        <v>4</v>
      </c>
      <c r="I2054" s="2">
        <v>1989</v>
      </c>
      <c r="J2054" s="2">
        <v>250</v>
      </c>
      <c r="K2054" s="2">
        <v>62</v>
      </c>
      <c r="L2054" s="2">
        <v>0.7</v>
      </c>
      <c r="M2054" s="1">
        <v>8.17</v>
      </c>
      <c r="N2054" s="1">
        <v>1.9000000000000001E-4</v>
      </c>
      <c r="O2054" s="1">
        <v>0.47899999999999998</v>
      </c>
      <c r="P2054" s="1">
        <v>3.6100000000000003E-5</v>
      </c>
      <c r="Q2054" s="1">
        <v>0.117027391516366</v>
      </c>
      <c r="R2054" s="1">
        <v>9.3986686841087495E-3</v>
      </c>
    </row>
    <row r="2055" spans="1:18" x14ac:dyDescent="0.25">
      <c r="A2055" s="2">
        <v>2018</v>
      </c>
      <c r="B2055" s="2">
        <v>3108</v>
      </c>
      <c r="C2055" s="3" t="s">
        <v>7</v>
      </c>
      <c r="D2055" s="4">
        <v>43465</v>
      </c>
      <c r="E2055" s="2">
        <v>8038</v>
      </c>
      <c r="F2055" s="3" t="s">
        <v>2</v>
      </c>
      <c r="G2055" s="3" t="s">
        <v>1</v>
      </c>
      <c r="H2055" s="3" t="s">
        <v>0</v>
      </c>
      <c r="I2055" s="2">
        <v>2018</v>
      </c>
      <c r="J2055" s="2">
        <v>250</v>
      </c>
      <c r="K2055" s="2">
        <v>71</v>
      </c>
      <c r="L2055" s="2">
        <v>0.7</v>
      </c>
      <c r="M2055" s="1">
        <v>2.74</v>
      </c>
      <c r="N2055" s="1">
        <v>3.6000000000000001E-5</v>
      </c>
      <c r="O2055" s="1">
        <v>8.9999999999999993E-3</v>
      </c>
      <c r="P2055" s="1">
        <v>8.9999999999999996E-7</v>
      </c>
      <c r="Q2055" s="1">
        <v>3.81433251201218E-2</v>
      </c>
      <c r="R2055" s="1">
        <v>1.3867186690402799E-4</v>
      </c>
    </row>
    <row r="2056" spans="1:18" x14ac:dyDescent="0.25">
      <c r="A2056" s="2">
        <v>2018</v>
      </c>
      <c r="B2056" s="2">
        <v>3109</v>
      </c>
      <c r="C2056" s="3" t="s">
        <v>3</v>
      </c>
      <c r="D2056" s="4">
        <v>43395</v>
      </c>
      <c r="E2056" s="2">
        <v>8033</v>
      </c>
      <c r="F2056" s="3" t="s">
        <v>5</v>
      </c>
      <c r="G2056" s="3" t="s">
        <v>1</v>
      </c>
      <c r="H2056" s="3" t="s">
        <v>4</v>
      </c>
      <c r="I2056" s="2">
        <v>1984</v>
      </c>
      <c r="J2056" s="2">
        <v>200</v>
      </c>
      <c r="K2056" s="2">
        <v>73</v>
      </c>
      <c r="L2056" s="2">
        <v>0.7</v>
      </c>
      <c r="M2056" s="1">
        <v>12.09</v>
      </c>
      <c r="N2056" s="1">
        <v>2.7999999999999998E-4</v>
      </c>
      <c r="O2056" s="1">
        <v>0.60499999999999998</v>
      </c>
      <c r="P2056" s="1">
        <v>4.3999999999999999E-5</v>
      </c>
      <c r="Q2056" s="1">
        <v>0.160802777415432</v>
      </c>
      <c r="R2056" s="1">
        <v>1.0681882779206399E-2</v>
      </c>
    </row>
    <row r="2057" spans="1:18" x14ac:dyDescent="0.25">
      <c r="A2057" s="2">
        <v>2018</v>
      </c>
      <c r="B2057" s="2">
        <v>3109</v>
      </c>
      <c r="C2057" s="3" t="s">
        <v>3</v>
      </c>
      <c r="D2057" s="4">
        <v>43395</v>
      </c>
      <c r="E2057" s="2">
        <v>8034</v>
      </c>
      <c r="F2057" s="3" t="s">
        <v>2</v>
      </c>
      <c r="G2057" s="3" t="s">
        <v>1</v>
      </c>
      <c r="H2057" s="3" t="s">
        <v>0</v>
      </c>
      <c r="I2057" s="2">
        <v>2017</v>
      </c>
      <c r="J2057" s="2">
        <v>200</v>
      </c>
      <c r="K2057" s="2">
        <v>74</v>
      </c>
      <c r="L2057" s="2">
        <v>0.7</v>
      </c>
      <c r="M2057" s="1">
        <v>2.74</v>
      </c>
      <c r="N2057" s="1">
        <v>3.6000000000000001E-5</v>
      </c>
      <c r="O2057" s="1">
        <v>8.9999999999999993E-3</v>
      </c>
      <c r="P2057" s="1">
        <v>8.9999999999999996E-7</v>
      </c>
      <c r="Q2057" s="1">
        <v>3.1701234151481003E-2</v>
      </c>
      <c r="R2057" s="1">
        <v>1.1305554892027E-4</v>
      </c>
    </row>
    <row r="2058" spans="1:18" x14ac:dyDescent="0.25">
      <c r="A2058" s="2">
        <v>2018</v>
      </c>
      <c r="B2058" s="2">
        <v>3110</v>
      </c>
      <c r="C2058" s="3" t="s">
        <v>3</v>
      </c>
      <c r="D2058" s="4">
        <v>43313</v>
      </c>
      <c r="E2058" s="2">
        <v>8031</v>
      </c>
      <c r="F2058" s="3" t="s">
        <v>5</v>
      </c>
      <c r="G2058" s="3" t="s">
        <v>1</v>
      </c>
      <c r="H2058" s="3" t="s">
        <v>4</v>
      </c>
      <c r="I2058" s="2">
        <v>1975</v>
      </c>
      <c r="J2058" s="2">
        <v>500</v>
      </c>
      <c r="K2058" s="2">
        <v>76</v>
      </c>
      <c r="L2058" s="2">
        <v>0.7</v>
      </c>
      <c r="M2058" s="1">
        <v>12.09</v>
      </c>
      <c r="N2058" s="1">
        <v>2.7999999999999998E-4</v>
      </c>
      <c r="O2058" s="1">
        <v>0.60499999999999998</v>
      </c>
      <c r="P2058" s="1">
        <v>4.3999999999999999E-5</v>
      </c>
      <c r="Q2058" s="1">
        <v>0.45300925864991598</v>
      </c>
      <c r="R2058" s="1">
        <v>3.3220679126770999E-2</v>
      </c>
    </row>
    <row r="2059" spans="1:18" x14ac:dyDescent="0.25">
      <c r="A2059" s="2">
        <v>2018</v>
      </c>
      <c r="B2059" s="2">
        <v>3110</v>
      </c>
      <c r="C2059" s="3" t="s">
        <v>3</v>
      </c>
      <c r="D2059" s="4">
        <v>43313</v>
      </c>
      <c r="E2059" s="2">
        <v>8032</v>
      </c>
      <c r="F2059" s="3" t="s">
        <v>2</v>
      </c>
      <c r="G2059" s="3" t="s">
        <v>1</v>
      </c>
      <c r="H2059" s="3" t="s">
        <v>0</v>
      </c>
      <c r="I2059" s="2">
        <v>2017</v>
      </c>
      <c r="J2059" s="2">
        <v>500</v>
      </c>
      <c r="K2059" s="2">
        <v>90</v>
      </c>
      <c r="L2059" s="2">
        <v>0.7</v>
      </c>
      <c r="M2059" s="1">
        <v>0.26</v>
      </c>
      <c r="N2059" s="1">
        <v>3.4999999999999999E-6</v>
      </c>
      <c r="O2059" s="1">
        <v>8.9999999999999993E-3</v>
      </c>
      <c r="P2059" s="1">
        <v>8.9999999999999996E-7</v>
      </c>
      <c r="Q2059" s="1">
        <v>9.3315967363364095E-3</v>
      </c>
      <c r="R2059" s="1">
        <v>3.9062497772428202E-4</v>
      </c>
    </row>
    <row r="2060" spans="1:18" x14ac:dyDescent="0.25">
      <c r="A2060" s="2">
        <v>2018</v>
      </c>
      <c r="B2060" s="2">
        <v>3111</v>
      </c>
      <c r="C2060" s="3" t="s">
        <v>10</v>
      </c>
      <c r="D2060" s="4">
        <v>43451</v>
      </c>
      <c r="E2060" s="2">
        <v>8015</v>
      </c>
      <c r="F2060" s="3" t="s">
        <v>5</v>
      </c>
      <c r="G2060" s="3" t="s">
        <v>1</v>
      </c>
      <c r="H2060" s="3" t="s">
        <v>4</v>
      </c>
      <c r="I2060" s="2">
        <v>1993</v>
      </c>
      <c r="J2060" s="2">
        <v>300</v>
      </c>
      <c r="K2060" s="2">
        <v>104</v>
      </c>
      <c r="L2060" s="2">
        <v>0.7</v>
      </c>
      <c r="M2060" s="1">
        <v>8.17</v>
      </c>
      <c r="N2060" s="1">
        <v>1.9000000000000001E-4</v>
      </c>
      <c r="O2060" s="1">
        <v>0.47899999999999998</v>
      </c>
      <c r="P2060" s="1">
        <v>3.6100000000000003E-5</v>
      </c>
      <c r="Q2060" s="1">
        <v>0.23785185096269401</v>
      </c>
      <c r="R2060" s="1">
        <v>1.9353147522868E-2</v>
      </c>
    </row>
    <row r="2061" spans="1:18" x14ac:dyDescent="0.25">
      <c r="A2061" s="2">
        <v>2018</v>
      </c>
      <c r="B2061" s="2">
        <v>3111</v>
      </c>
      <c r="C2061" s="3" t="s">
        <v>10</v>
      </c>
      <c r="D2061" s="4">
        <v>43451</v>
      </c>
      <c r="E2061" s="2">
        <v>8016</v>
      </c>
      <c r="F2061" s="3" t="s">
        <v>2</v>
      </c>
      <c r="G2061" s="3" t="s">
        <v>1</v>
      </c>
      <c r="H2061" s="3" t="s">
        <v>0</v>
      </c>
      <c r="I2061" s="2">
        <v>2017</v>
      </c>
      <c r="J2061" s="2">
        <v>300</v>
      </c>
      <c r="K2061" s="2">
        <v>115</v>
      </c>
      <c r="L2061" s="2">
        <v>0.7</v>
      </c>
      <c r="M2061" s="1">
        <v>0.26</v>
      </c>
      <c r="N2061" s="1">
        <v>3.9999999999999998E-6</v>
      </c>
      <c r="O2061" s="1">
        <v>8.9999999999999993E-3</v>
      </c>
      <c r="P2061" s="1">
        <v>3.9999999999999998E-7</v>
      </c>
      <c r="Q2061" s="1">
        <v>7.0810181436546001E-3</v>
      </c>
      <c r="R2061" s="1">
        <v>2.5555554107658802E-4</v>
      </c>
    </row>
    <row r="2062" spans="1:18" x14ac:dyDescent="0.25">
      <c r="A2062" s="2">
        <v>2018</v>
      </c>
      <c r="B2062" s="2">
        <v>3112</v>
      </c>
      <c r="C2062" s="3" t="s">
        <v>10</v>
      </c>
      <c r="D2062" s="4">
        <v>43500</v>
      </c>
      <c r="E2062" s="2">
        <v>8085</v>
      </c>
      <c r="F2062" s="3" t="s">
        <v>5</v>
      </c>
      <c r="G2062" s="3" t="s">
        <v>1</v>
      </c>
      <c r="H2062" s="3" t="s">
        <v>4</v>
      </c>
      <c r="I2062" s="2">
        <v>1975</v>
      </c>
      <c r="J2062" s="2">
        <v>250</v>
      </c>
      <c r="K2062" s="2">
        <v>45</v>
      </c>
      <c r="L2062" s="2">
        <v>0.7</v>
      </c>
      <c r="M2062" s="1">
        <v>6.51</v>
      </c>
      <c r="N2062" s="1">
        <v>9.7999999999999997E-5</v>
      </c>
      <c r="O2062" s="1">
        <v>0.54700000000000004</v>
      </c>
      <c r="P2062" s="1">
        <v>4.2400000000000001E-5</v>
      </c>
      <c r="Q2062" s="1">
        <v>6.6718750516932504E-2</v>
      </c>
      <c r="R2062" s="1">
        <v>9.1649302244165599E-3</v>
      </c>
    </row>
    <row r="2063" spans="1:18" x14ac:dyDescent="0.25">
      <c r="A2063" s="2">
        <v>2018</v>
      </c>
      <c r="B2063" s="2">
        <v>3112</v>
      </c>
      <c r="C2063" s="3" t="s">
        <v>10</v>
      </c>
      <c r="D2063" s="4">
        <v>43500</v>
      </c>
      <c r="E2063" s="2">
        <v>8086</v>
      </c>
      <c r="F2063" s="3" t="s">
        <v>2</v>
      </c>
      <c r="G2063" s="3" t="s">
        <v>1</v>
      </c>
      <c r="H2063" s="3" t="s">
        <v>0</v>
      </c>
      <c r="I2063" s="2">
        <v>2017</v>
      </c>
      <c r="J2063" s="2">
        <v>250</v>
      </c>
      <c r="K2063" s="2">
        <v>39</v>
      </c>
      <c r="L2063" s="2">
        <v>0.7</v>
      </c>
      <c r="M2063" s="1">
        <v>2.75</v>
      </c>
      <c r="N2063" s="1">
        <v>5.7000000000000003E-5</v>
      </c>
      <c r="O2063" s="1">
        <v>8.9999999999999993E-3</v>
      </c>
      <c r="P2063" s="1">
        <v>9.9999999999999995E-7</v>
      </c>
      <c r="Q2063" s="1">
        <v>2.12246813619156E-2</v>
      </c>
      <c r="R2063" s="1">
        <v>7.71122642668671E-5</v>
      </c>
    </row>
    <row r="2064" spans="1:18" x14ac:dyDescent="0.25">
      <c r="A2064" s="2">
        <v>2018</v>
      </c>
      <c r="B2064" s="2">
        <v>3113</v>
      </c>
      <c r="C2064" s="3" t="s">
        <v>10</v>
      </c>
      <c r="D2064" s="4">
        <v>43490</v>
      </c>
      <c r="E2064" s="2">
        <v>8083</v>
      </c>
      <c r="F2064" s="3" t="s">
        <v>5</v>
      </c>
      <c r="G2064" s="3" t="s">
        <v>1</v>
      </c>
      <c r="H2064" s="3" t="s">
        <v>4</v>
      </c>
      <c r="I2064" s="2">
        <v>1970</v>
      </c>
      <c r="J2064" s="2">
        <v>72</v>
      </c>
      <c r="K2064" s="2">
        <v>58</v>
      </c>
      <c r="L2064" s="2">
        <v>0.7</v>
      </c>
      <c r="M2064" s="1">
        <v>12.09</v>
      </c>
      <c r="N2064" s="1">
        <v>2.7999999999999998E-4</v>
      </c>
      <c r="O2064" s="1">
        <v>0.60499999999999998</v>
      </c>
      <c r="P2064" s="1">
        <v>4.3999999999999999E-5</v>
      </c>
      <c r="Q2064" s="1">
        <v>4.2399546528234702E-2</v>
      </c>
      <c r="R2064" s="1">
        <v>2.4904684677166502E-3</v>
      </c>
    </row>
    <row r="2065" spans="1:18" x14ac:dyDescent="0.25">
      <c r="A2065" s="2">
        <v>2018</v>
      </c>
      <c r="B2065" s="2">
        <v>3113</v>
      </c>
      <c r="C2065" s="3" t="s">
        <v>10</v>
      </c>
      <c r="D2065" s="4">
        <v>43490</v>
      </c>
      <c r="E2065" s="2">
        <v>8084</v>
      </c>
      <c r="F2065" s="3" t="s">
        <v>2</v>
      </c>
      <c r="G2065" s="3" t="s">
        <v>1</v>
      </c>
      <c r="H2065" s="3" t="s">
        <v>0</v>
      </c>
      <c r="I2065" s="2">
        <v>2018</v>
      </c>
      <c r="J2065" s="2">
        <v>72</v>
      </c>
      <c r="K2065" s="2">
        <v>52</v>
      </c>
      <c r="L2065" s="2">
        <v>0.7</v>
      </c>
      <c r="M2065" s="1">
        <v>2.74</v>
      </c>
      <c r="N2065" s="1">
        <v>3.6000000000000001E-5</v>
      </c>
      <c r="O2065" s="1">
        <v>8.9999999999999993E-3</v>
      </c>
      <c r="P2065" s="1">
        <v>8.9999999999999996E-7</v>
      </c>
      <c r="Q2065" s="1">
        <v>7.9529954489917197E-3</v>
      </c>
      <c r="R2065" s="1">
        <v>2.6935998396029901E-5</v>
      </c>
    </row>
    <row r="2066" spans="1:18" x14ac:dyDescent="0.25">
      <c r="A2066" s="2">
        <v>2018</v>
      </c>
      <c r="B2066" s="2">
        <v>3114</v>
      </c>
      <c r="C2066" s="3" t="s">
        <v>10</v>
      </c>
      <c r="D2066" s="4">
        <v>43490</v>
      </c>
      <c r="E2066" s="2">
        <v>8081</v>
      </c>
      <c r="F2066" s="3" t="s">
        <v>5</v>
      </c>
      <c r="G2066" s="3" t="s">
        <v>1</v>
      </c>
      <c r="H2066" s="3" t="s">
        <v>4</v>
      </c>
      <c r="I2066" s="2">
        <v>1979</v>
      </c>
      <c r="J2066" s="2">
        <v>175</v>
      </c>
      <c r="K2066" s="2">
        <v>50</v>
      </c>
      <c r="L2066" s="2">
        <v>0.7</v>
      </c>
      <c r="M2066" s="1">
        <v>12.09</v>
      </c>
      <c r="N2066" s="1">
        <v>2.7999999999999998E-4</v>
      </c>
      <c r="O2066" s="1">
        <v>0.60499999999999998</v>
      </c>
      <c r="P2066" s="1">
        <v>4.3999999999999999E-5</v>
      </c>
      <c r="Q2066" s="1">
        <v>9.6182484348911898E-2</v>
      </c>
      <c r="R2066" s="1">
        <v>6.37210651960633E-3</v>
      </c>
    </row>
    <row r="2067" spans="1:18" x14ac:dyDescent="0.25">
      <c r="A2067" s="2">
        <v>2018</v>
      </c>
      <c r="B2067" s="2">
        <v>3114</v>
      </c>
      <c r="C2067" s="3" t="s">
        <v>10</v>
      </c>
      <c r="D2067" s="4">
        <v>43490</v>
      </c>
      <c r="E2067" s="2">
        <v>8082</v>
      </c>
      <c r="F2067" s="3" t="s">
        <v>2</v>
      </c>
      <c r="G2067" s="3" t="s">
        <v>1</v>
      </c>
      <c r="H2067" s="3" t="s">
        <v>0</v>
      </c>
      <c r="I2067" s="2">
        <v>2018</v>
      </c>
      <c r="J2067" s="2">
        <v>175</v>
      </c>
      <c r="K2067" s="2">
        <v>65</v>
      </c>
      <c r="L2067" s="2">
        <v>0.7</v>
      </c>
      <c r="M2067" s="1">
        <v>2.74</v>
      </c>
      <c r="N2067" s="1">
        <v>3.6000000000000001E-5</v>
      </c>
      <c r="O2067" s="1">
        <v>8.9999999999999993E-3</v>
      </c>
      <c r="P2067" s="1">
        <v>8.9999999999999996E-7</v>
      </c>
      <c r="Q2067" s="1">
        <v>2.4325472287247601E-2</v>
      </c>
      <c r="R2067" s="1">
        <v>8.5904942861165902E-5</v>
      </c>
    </row>
    <row r="2068" spans="1:18" x14ac:dyDescent="0.25">
      <c r="A2068" s="2">
        <v>2018</v>
      </c>
      <c r="B2068" s="2">
        <v>3115</v>
      </c>
      <c r="C2068" s="3" t="s">
        <v>9</v>
      </c>
      <c r="D2068" s="4">
        <v>43430</v>
      </c>
      <c r="E2068" s="2">
        <v>8077</v>
      </c>
      <c r="F2068" s="3" t="s">
        <v>5</v>
      </c>
      <c r="G2068" s="3" t="s">
        <v>1</v>
      </c>
      <c r="H2068" s="3" t="s">
        <v>4</v>
      </c>
      <c r="I2068" s="2">
        <v>1996</v>
      </c>
      <c r="J2068" s="2">
        <v>150</v>
      </c>
      <c r="K2068" s="2">
        <v>104</v>
      </c>
      <c r="L2068" s="2">
        <v>0.7</v>
      </c>
      <c r="M2068" s="1">
        <v>8.17</v>
      </c>
      <c r="N2068" s="1">
        <v>1.9000000000000001E-4</v>
      </c>
      <c r="O2068" s="1">
        <v>0.47899999999999998</v>
      </c>
      <c r="P2068" s="1">
        <v>3.6100000000000003E-5</v>
      </c>
      <c r="Q2068" s="1">
        <v>0.107605091976506</v>
      </c>
      <c r="R2068" s="1">
        <v>7.5256155602539902E-3</v>
      </c>
    </row>
    <row r="2069" spans="1:18" x14ac:dyDescent="0.25">
      <c r="A2069" s="2">
        <v>2018</v>
      </c>
      <c r="B2069" s="2">
        <v>3115</v>
      </c>
      <c r="C2069" s="3" t="s">
        <v>9</v>
      </c>
      <c r="D2069" s="4">
        <v>43430</v>
      </c>
      <c r="E2069" s="2">
        <v>8078</v>
      </c>
      <c r="F2069" s="3" t="s">
        <v>2</v>
      </c>
      <c r="G2069" s="3" t="s">
        <v>1</v>
      </c>
      <c r="H2069" s="3" t="s">
        <v>0</v>
      </c>
      <c r="I2069" s="2">
        <v>2018</v>
      </c>
      <c r="J2069" s="2">
        <v>150</v>
      </c>
      <c r="K2069" s="2">
        <v>115</v>
      </c>
      <c r="L2069" s="2">
        <v>0.7</v>
      </c>
      <c r="M2069" s="1">
        <v>0.26</v>
      </c>
      <c r="N2069" s="1">
        <v>3.9999999999999998E-6</v>
      </c>
      <c r="O2069" s="1">
        <v>8.9999999999999993E-3</v>
      </c>
      <c r="P2069" s="1">
        <v>3.9999999999999998E-7</v>
      </c>
      <c r="Q2069" s="1">
        <v>3.5005785170525699E-3</v>
      </c>
      <c r="R2069" s="1">
        <v>1.2378471500407699E-4</v>
      </c>
    </row>
    <row r="2070" spans="1:18" x14ac:dyDescent="0.25">
      <c r="A2070" s="2">
        <v>2017</v>
      </c>
      <c r="B2070" s="2">
        <v>3116</v>
      </c>
      <c r="C2070" s="3" t="s">
        <v>9</v>
      </c>
      <c r="D2070" s="4">
        <v>43404</v>
      </c>
      <c r="E2070" s="2">
        <v>8075</v>
      </c>
      <c r="F2070" s="3" t="s">
        <v>5</v>
      </c>
      <c r="G2070" s="3" t="s">
        <v>1</v>
      </c>
      <c r="H2070" s="3" t="s">
        <v>6</v>
      </c>
      <c r="I2070" s="2">
        <v>2004</v>
      </c>
      <c r="J2070" s="2">
        <v>1200</v>
      </c>
      <c r="K2070" s="2">
        <v>80</v>
      </c>
      <c r="L2070" s="2">
        <v>0.7</v>
      </c>
      <c r="M2070" s="1">
        <v>4.75</v>
      </c>
      <c r="N2070" s="1">
        <v>7.1000000000000005E-5</v>
      </c>
      <c r="O2070" s="1">
        <v>0.192</v>
      </c>
      <c r="P2070" s="1">
        <v>1.4100000000000001E-5</v>
      </c>
      <c r="Q2070" s="1">
        <v>0.414962957859</v>
      </c>
      <c r="R2070" s="1">
        <v>2.6755555262630501E-2</v>
      </c>
    </row>
    <row r="2071" spans="1:18" x14ac:dyDescent="0.25">
      <c r="A2071" s="2">
        <v>2017</v>
      </c>
      <c r="B2071" s="2">
        <v>3116</v>
      </c>
      <c r="C2071" s="3" t="s">
        <v>9</v>
      </c>
      <c r="D2071" s="4">
        <v>43404</v>
      </c>
      <c r="E2071" s="2">
        <v>8076</v>
      </c>
      <c r="F2071" s="3" t="s">
        <v>2</v>
      </c>
      <c r="G2071" s="3" t="s">
        <v>1</v>
      </c>
      <c r="H2071" s="3" t="s">
        <v>0</v>
      </c>
      <c r="I2071" s="2">
        <v>2017</v>
      </c>
      <c r="J2071" s="2">
        <v>1200</v>
      </c>
      <c r="K2071" s="2">
        <v>92</v>
      </c>
      <c r="L2071" s="2">
        <v>0.7</v>
      </c>
      <c r="M2071" s="1">
        <v>0.26</v>
      </c>
      <c r="N2071" s="1">
        <v>3.4999999999999999E-6</v>
      </c>
      <c r="O2071" s="1">
        <v>8.9999999999999993E-3</v>
      </c>
      <c r="P2071" s="1">
        <v>8.9999999999999996E-7</v>
      </c>
      <c r="Q2071" s="1">
        <v>2.3937035841539299E-2</v>
      </c>
      <c r="R2071" s="1">
        <v>1.22666659999064E-3</v>
      </c>
    </row>
    <row r="2072" spans="1:18" x14ac:dyDescent="0.25">
      <c r="A2072" s="2">
        <v>2017</v>
      </c>
      <c r="B2072" s="2">
        <v>3117</v>
      </c>
      <c r="C2072" s="3" t="s">
        <v>9</v>
      </c>
      <c r="D2072" s="4">
        <v>43481</v>
      </c>
      <c r="E2072" s="2">
        <v>8073</v>
      </c>
      <c r="F2072" s="3" t="s">
        <v>5</v>
      </c>
      <c r="G2072" s="3" t="s">
        <v>1</v>
      </c>
      <c r="H2072" s="3" t="s">
        <v>4</v>
      </c>
      <c r="I2072" s="2">
        <v>1997</v>
      </c>
      <c r="J2072" s="2">
        <v>450</v>
      </c>
      <c r="K2072" s="2">
        <v>102</v>
      </c>
      <c r="L2072" s="2">
        <v>0.7</v>
      </c>
      <c r="M2072" s="1">
        <v>12.09</v>
      </c>
      <c r="N2072" s="1">
        <v>2.7999999999999998E-4</v>
      </c>
      <c r="O2072" s="1">
        <v>0.60499999999999998</v>
      </c>
      <c r="P2072" s="1">
        <v>4.3999999999999999E-5</v>
      </c>
      <c r="Q2072" s="1">
        <v>0.53974999919198996</v>
      </c>
      <c r="R2072" s="1">
        <v>3.8958333482322402E-2</v>
      </c>
    </row>
    <row r="2073" spans="1:18" x14ac:dyDescent="0.25">
      <c r="A2073" s="2">
        <v>2017</v>
      </c>
      <c r="B2073" s="2">
        <v>3117</v>
      </c>
      <c r="C2073" s="3" t="s">
        <v>9</v>
      </c>
      <c r="D2073" s="4">
        <v>43481</v>
      </c>
      <c r="E2073" s="2">
        <v>8074</v>
      </c>
      <c r="F2073" s="3" t="s">
        <v>2</v>
      </c>
      <c r="G2073" s="3" t="s">
        <v>1</v>
      </c>
      <c r="H2073" s="3" t="s">
        <v>0</v>
      </c>
      <c r="I2073" s="2">
        <v>2017</v>
      </c>
      <c r="J2073" s="2">
        <v>450</v>
      </c>
      <c r="K2073" s="2">
        <v>115</v>
      </c>
      <c r="L2073" s="2">
        <v>0.7</v>
      </c>
      <c r="M2073" s="1">
        <v>0.26</v>
      </c>
      <c r="N2073" s="1">
        <v>3.9999999999999998E-6</v>
      </c>
      <c r="O2073" s="1">
        <v>8.9999999999999993E-3</v>
      </c>
      <c r="P2073" s="1">
        <v>3.9999999999999998E-7</v>
      </c>
      <c r="Q2073" s="1">
        <v>1.0741318879806099E-2</v>
      </c>
      <c r="R2073" s="1">
        <v>3.95312478217535E-4</v>
      </c>
    </row>
    <row r="2074" spans="1:18" x14ac:dyDescent="0.25">
      <c r="A2074" s="2">
        <v>2017</v>
      </c>
      <c r="B2074" s="2">
        <v>3118</v>
      </c>
      <c r="C2074" s="3" t="s">
        <v>9</v>
      </c>
      <c r="D2074" s="4">
        <v>43430</v>
      </c>
      <c r="E2074" s="2">
        <v>8071</v>
      </c>
      <c r="F2074" s="3" t="s">
        <v>5</v>
      </c>
      <c r="G2074" s="3" t="s">
        <v>1</v>
      </c>
      <c r="H2074" s="3" t="s">
        <v>8</v>
      </c>
      <c r="I2074" s="2">
        <v>2001</v>
      </c>
      <c r="J2074" s="2">
        <v>800</v>
      </c>
      <c r="K2074" s="2">
        <v>110</v>
      </c>
      <c r="L2074" s="2">
        <v>0.7</v>
      </c>
      <c r="M2074" s="1">
        <v>6.54</v>
      </c>
      <c r="N2074" s="1">
        <v>1.4999999999999999E-4</v>
      </c>
      <c r="O2074" s="1">
        <v>0.30399999999999999</v>
      </c>
      <c r="P2074" s="1">
        <v>2.2099999999999998E-5</v>
      </c>
      <c r="Q2074" s="1">
        <v>0.56629628986734504</v>
      </c>
      <c r="R2074" s="1">
        <v>3.8649380672418299E-2</v>
      </c>
    </row>
    <row r="2075" spans="1:18" x14ac:dyDescent="0.25">
      <c r="A2075" s="2">
        <v>2017</v>
      </c>
      <c r="B2075" s="2">
        <v>3118</v>
      </c>
      <c r="C2075" s="3" t="s">
        <v>9</v>
      </c>
      <c r="D2075" s="4">
        <v>43430</v>
      </c>
      <c r="E2075" s="2">
        <v>8072</v>
      </c>
      <c r="F2075" s="3" t="s">
        <v>2</v>
      </c>
      <c r="G2075" s="3" t="s">
        <v>1</v>
      </c>
      <c r="H2075" s="3" t="s">
        <v>0</v>
      </c>
      <c r="I2075" s="2">
        <v>2018</v>
      </c>
      <c r="J2075" s="2">
        <v>800</v>
      </c>
      <c r="K2075" s="2">
        <v>135</v>
      </c>
      <c r="L2075" s="2">
        <v>0.7</v>
      </c>
      <c r="M2075" s="1">
        <v>0.26</v>
      </c>
      <c r="N2075" s="1">
        <v>3.9999999999999998E-6</v>
      </c>
      <c r="O2075" s="1">
        <v>8.9999999999999993E-3</v>
      </c>
      <c r="P2075" s="1">
        <v>3.9999999999999998E-7</v>
      </c>
      <c r="Q2075" s="1">
        <v>2.2999998810217401E-2</v>
      </c>
      <c r="R2075" s="1">
        <v>8.8333328756255399E-4</v>
      </c>
    </row>
    <row r="2076" spans="1:18" x14ac:dyDescent="0.25">
      <c r="A2076" s="2">
        <v>2018</v>
      </c>
      <c r="B2076" s="2">
        <v>3119</v>
      </c>
      <c r="C2076" s="3" t="s">
        <v>9</v>
      </c>
      <c r="D2076" s="4">
        <v>43384</v>
      </c>
      <c r="E2076" s="2">
        <v>8069</v>
      </c>
      <c r="F2076" s="3" t="s">
        <v>5</v>
      </c>
      <c r="G2076" s="3" t="s">
        <v>1</v>
      </c>
      <c r="H2076" s="3" t="s">
        <v>4</v>
      </c>
      <c r="I2076" s="2">
        <v>1981</v>
      </c>
      <c r="J2076" s="2">
        <v>450</v>
      </c>
      <c r="K2076" s="2">
        <v>88</v>
      </c>
      <c r="L2076" s="2">
        <v>0.7</v>
      </c>
      <c r="M2076" s="1">
        <v>12.09</v>
      </c>
      <c r="N2076" s="1">
        <v>2.7999999999999998E-4</v>
      </c>
      <c r="O2076" s="1">
        <v>0.60499999999999998</v>
      </c>
      <c r="P2076" s="1">
        <v>4.3999999999999999E-5</v>
      </c>
      <c r="Q2076" s="1">
        <v>0.47208333269833402</v>
      </c>
      <c r="R2076" s="1">
        <v>3.46194445636877E-2</v>
      </c>
    </row>
    <row r="2077" spans="1:18" x14ac:dyDescent="0.25">
      <c r="A2077" s="2">
        <v>2018</v>
      </c>
      <c r="B2077" s="2">
        <v>3119</v>
      </c>
      <c r="C2077" s="3" t="s">
        <v>9</v>
      </c>
      <c r="D2077" s="4">
        <v>43384</v>
      </c>
      <c r="E2077" s="2">
        <v>8070</v>
      </c>
      <c r="F2077" s="3" t="s">
        <v>2</v>
      </c>
      <c r="G2077" s="3" t="s">
        <v>1</v>
      </c>
      <c r="H2077" s="3" t="s">
        <v>0</v>
      </c>
      <c r="I2077" s="2">
        <v>2018</v>
      </c>
      <c r="J2077" s="2">
        <v>450</v>
      </c>
      <c r="K2077" s="2">
        <v>100</v>
      </c>
      <c r="L2077" s="2">
        <v>0.7</v>
      </c>
      <c r="M2077" s="1">
        <v>0.26</v>
      </c>
      <c r="N2077" s="1">
        <v>3.9999999999999998E-6</v>
      </c>
      <c r="O2077" s="1">
        <v>8.9999999999999993E-3</v>
      </c>
      <c r="P2077" s="1">
        <v>3.9999999999999998E-7</v>
      </c>
      <c r="Q2077" s="1">
        <v>9.3402772867879E-3</v>
      </c>
      <c r="R2077" s="1">
        <v>3.4374998105872598E-4</v>
      </c>
    </row>
    <row r="2078" spans="1:18" x14ac:dyDescent="0.25">
      <c r="A2078" s="2">
        <v>2016</v>
      </c>
      <c r="B2078" s="2">
        <v>3120</v>
      </c>
      <c r="C2078" s="3" t="s">
        <v>9</v>
      </c>
      <c r="D2078" s="4">
        <v>43423</v>
      </c>
      <c r="E2078" s="2">
        <v>8067</v>
      </c>
      <c r="F2078" s="3" t="s">
        <v>5</v>
      </c>
      <c r="G2078" s="3" t="s">
        <v>1</v>
      </c>
      <c r="H2078" s="3" t="s">
        <v>4</v>
      </c>
      <c r="I2078" s="2">
        <v>1968</v>
      </c>
      <c r="J2078" s="2">
        <v>100</v>
      </c>
      <c r="K2078" s="2">
        <v>52</v>
      </c>
      <c r="L2078" s="2">
        <v>0.7</v>
      </c>
      <c r="M2078" s="1">
        <v>12.09</v>
      </c>
      <c r="N2078" s="1">
        <v>2.7999999999999998E-4</v>
      </c>
      <c r="O2078" s="1">
        <v>0.60499999999999998</v>
      </c>
      <c r="P2078" s="1">
        <v>4.3999999999999999E-5</v>
      </c>
      <c r="Q2078" s="1">
        <v>5.4463580090673702E-2</v>
      </c>
      <c r="R2078" s="1">
        <v>3.3631481747115298E-3</v>
      </c>
    </row>
    <row r="2079" spans="1:18" x14ac:dyDescent="0.25">
      <c r="A2079" s="2">
        <v>2016</v>
      </c>
      <c r="B2079" s="2">
        <v>3120</v>
      </c>
      <c r="C2079" s="3" t="s">
        <v>9</v>
      </c>
      <c r="D2079" s="4">
        <v>43423</v>
      </c>
      <c r="E2079" s="2">
        <v>8068</v>
      </c>
      <c r="F2079" s="3" t="s">
        <v>2</v>
      </c>
      <c r="G2079" s="3" t="s">
        <v>1</v>
      </c>
      <c r="H2079" s="3" t="s">
        <v>0</v>
      </c>
      <c r="I2079" s="2">
        <v>2017</v>
      </c>
      <c r="J2079" s="2">
        <v>100</v>
      </c>
      <c r="K2079" s="2">
        <v>55</v>
      </c>
      <c r="L2079" s="2">
        <v>0.7</v>
      </c>
      <c r="M2079" s="1">
        <v>2.74</v>
      </c>
      <c r="N2079" s="1">
        <v>3.6000000000000001E-5</v>
      </c>
      <c r="O2079" s="1">
        <v>8.9999999999999993E-3</v>
      </c>
      <c r="P2079" s="1">
        <v>8.9999999999999996E-7</v>
      </c>
      <c r="Q2079" s="1">
        <v>1.17044751524902E-2</v>
      </c>
      <c r="R2079" s="1">
        <v>4.0104164286441697E-5</v>
      </c>
    </row>
    <row r="2080" spans="1:18" x14ac:dyDescent="0.25">
      <c r="A2080" s="2">
        <v>2018</v>
      </c>
      <c r="B2080" s="2">
        <v>3121</v>
      </c>
      <c r="C2080" s="3" t="s">
        <v>9</v>
      </c>
      <c r="D2080" s="4">
        <v>43448</v>
      </c>
      <c r="E2080" s="2">
        <v>8065</v>
      </c>
      <c r="F2080" s="3" t="s">
        <v>5</v>
      </c>
      <c r="G2080" s="3" t="s">
        <v>1</v>
      </c>
      <c r="H2080" s="3" t="s">
        <v>6</v>
      </c>
      <c r="I2080" s="2">
        <v>2005</v>
      </c>
      <c r="J2080" s="2">
        <v>300</v>
      </c>
      <c r="K2080" s="2">
        <v>91</v>
      </c>
      <c r="L2080" s="2">
        <v>0.7</v>
      </c>
      <c r="M2080" s="1">
        <v>4.75</v>
      </c>
      <c r="N2080" s="1">
        <v>7.1000000000000005E-5</v>
      </c>
      <c r="O2080" s="1">
        <v>0.192</v>
      </c>
      <c r="P2080" s="1">
        <v>1.4100000000000001E-5</v>
      </c>
      <c r="Q2080" s="1">
        <v>0.108134118780036</v>
      </c>
      <c r="R2080" s="1">
        <v>5.64831938841276E-3</v>
      </c>
    </row>
    <row r="2081" spans="1:18" x14ac:dyDescent="0.25">
      <c r="A2081" s="2">
        <v>2018</v>
      </c>
      <c r="B2081" s="2">
        <v>3121</v>
      </c>
      <c r="C2081" s="3" t="s">
        <v>9</v>
      </c>
      <c r="D2081" s="4">
        <v>43448</v>
      </c>
      <c r="E2081" s="2">
        <v>8066</v>
      </c>
      <c r="F2081" s="3" t="s">
        <v>2</v>
      </c>
      <c r="G2081" s="3" t="s">
        <v>1</v>
      </c>
      <c r="H2081" s="3" t="s">
        <v>0</v>
      </c>
      <c r="I2081" s="2">
        <v>2017</v>
      </c>
      <c r="J2081" s="2">
        <v>300</v>
      </c>
      <c r="K2081" s="2">
        <v>100</v>
      </c>
      <c r="L2081" s="2">
        <v>0.7</v>
      </c>
      <c r="M2081" s="1">
        <v>0.26</v>
      </c>
      <c r="N2081" s="1">
        <v>3.9999999999999998E-6</v>
      </c>
      <c r="O2081" s="1">
        <v>8.9999999999999993E-3</v>
      </c>
      <c r="P2081" s="1">
        <v>3.9999999999999998E-7</v>
      </c>
      <c r="Q2081" s="1">
        <v>6.1574070814387804E-3</v>
      </c>
      <c r="R2081" s="1">
        <v>2.22222209631816E-4</v>
      </c>
    </row>
    <row r="2082" spans="1:18" x14ac:dyDescent="0.25">
      <c r="A2082" s="2">
        <v>2018</v>
      </c>
      <c r="B2082" s="2">
        <v>3122</v>
      </c>
      <c r="C2082" s="3" t="s">
        <v>9</v>
      </c>
      <c r="D2082" s="4">
        <v>43399</v>
      </c>
      <c r="E2082" s="2">
        <v>8063</v>
      </c>
      <c r="F2082" s="3" t="s">
        <v>5</v>
      </c>
      <c r="G2082" s="3" t="s">
        <v>1</v>
      </c>
      <c r="H2082" s="3" t="s">
        <v>4</v>
      </c>
      <c r="I2082" s="2">
        <v>1980</v>
      </c>
      <c r="J2082" s="2">
        <v>450</v>
      </c>
      <c r="K2082" s="2">
        <v>87</v>
      </c>
      <c r="L2082" s="2">
        <v>0.7</v>
      </c>
      <c r="M2082" s="1">
        <v>12.09</v>
      </c>
      <c r="N2082" s="1">
        <v>2.7999999999999998E-4</v>
      </c>
      <c r="O2082" s="1">
        <v>0.60499999999999998</v>
      </c>
      <c r="P2082" s="1">
        <v>4.3999999999999999E-5</v>
      </c>
      <c r="Q2082" s="1">
        <v>0.46671874937221602</v>
      </c>
      <c r="R2082" s="1">
        <v>3.4226041784554899E-2</v>
      </c>
    </row>
    <row r="2083" spans="1:18" x14ac:dyDescent="0.25">
      <c r="A2083" s="2">
        <v>2018</v>
      </c>
      <c r="B2083" s="2">
        <v>3122</v>
      </c>
      <c r="C2083" s="3" t="s">
        <v>9</v>
      </c>
      <c r="D2083" s="4">
        <v>43399</v>
      </c>
      <c r="E2083" s="2">
        <v>8064</v>
      </c>
      <c r="F2083" s="3" t="s">
        <v>2</v>
      </c>
      <c r="G2083" s="3" t="s">
        <v>1</v>
      </c>
      <c r="H2083" s="3" t="s">
        <v>0</v>
      </c>
      <c r="I2083" s="2">
        <v>2017</v>
      </c>
      <c r="J2083" s="2">
        <v>450</v>
      </c>
      <c r="K2083" s="2">
        <v>105</v>
      </c>
      <c r="L2083" s="2">
        <v>0.7</v>
      </c>
      <c r="M2083" s="1">
        <v>0.26</v>
      </c>
      <c r="N2083" s="1">
        <v>3.9999999999999998E-6</v>
      </c>
      <c r="O2083" s="1">
        <v>8.9999999999999993E-3</v>
      </c>
      <c r="P2083" s="1">
        <v>3.9999999999999998E-7</v>
      </c>
      <c r="Q2083" s="1">
        <v>9.8072911511272905E-3</v>
      </c>
      <c r="R2083" s="1">
        <v>3.6093748011166199E-4</v>
      </c>
    </row>
    <row r="2084" spans="1:18" x14ac:dyDescent="0.25">
      <c r="A2084" s="2">
        <v>2018</v>
      </c>
      <c r="B2084" s="2">
        <v>3123</v>
      </c>
      <c r="C2084" s="3" t="s">
        <v>9</v>
      </c>
      <c r="D2084" s="4">
        <v>43399</v>
      </c>
      <c r="E2084" s="2">
        <v>8061</v>
      </c>
      <c r="F2084" s="3" t="s">
        <v>5</v>
      </c>
      <c r="G2084" s="3" t="s">
        <v>1</v>
      </c>
      <c r="H2084" s="3" t="s">
        <v>8</v>
      </c>
      <c r="I2084" s="2">
        <v>1998</v>
      </c>
      <c r="J2084" s="2">
        <v>450</v>
      </c>
      <c r="K2084" s="2">
        <v>121</v>
      </c>
      <c r="L2084" s="2">
        <v>0.7</v>
      </c>
      <c r="M2084" s="1">
        <v>6.54</v>
      </c>
      <c r="N2084" s="1">
        <v>1.4999999999999999E-4</v>
      </c>
      <c r="O2084" s="1">
        <v>0.30399999999999999</v>
      </c>
      <c r="P2084" s="1">
        <v>2.2099999999999998E-5</v>
      </c>
      <c r="Q2084" s="1">
        <v>0.34566926671141301</v>
      </c>
      <c r="R2084" s="1">
        <v>2.3217924122493901E-2</v>
      </c>
    </row>
    <row r="2085" spans="1:18" x14ac:dyDescent="0.25">
      <c r="A2085" s="2">
        <v>2018</v>
      </c>
      <c r="B2085" s="2">
        <v>3123</v>
      </c>
      <c r="C2085" s="3" t="s">
        <v>9</v>
      </c>
      <c r="D2085" s="4">
        <v>43399</v>
      </c>
      <c r="E2085" s="2">
        <v>8062</v>
      </c>
      <c r="F2085" s="3" t="s">
        <v>2</v>
      </c>
      <c r="G2085" s="3" t="s">
        <v>1</v>
      </c>
      <c r="H2085" s="3" t="s">
        <v>0</v>
      </c>
      <c r="I2085" s="2">
        <v>2016</v>
      </c>
      <c r="J2085" s="2">
        <v>450</v>
      </c>
      <c r="K2085" s="2">
        <v>125</v>
      </c>
      <c r="L2085" s="2">
        <v>0.7</v>
      </c>
      <c r="M2085" s="1">
        <v>0.26</v>
      </c>
      <c r="N2085" s="1">
        <v>3.9999999999999998E-6</v>
      </c>
      <c r="O2085" s="1">
        <v>8.9999999999999993E-3</v>
      </c>
      <c r="P2085" s="1">
        <v>3.9999999999999998E-7</v>
      </c>
      <c r="Q2085" s="1">
        <v>1.1675346608484899E-2</v>
      </c>
      <c r="R2085" s="1">
        <v>4.2968747632340698E-4</v>
      </c>
    </row>
    <row r="2086" spans="1:18" x14ac:dyDescent="0.25">
      <c r="A2086" s="2">
        <v>2019</v>
      </c>
      <c r="B2086" s="2">
        <v>3125</v>
      </c>
      <c r="C2086" s="3" t="s">
        <v>7</v>
      </c>
      <c r="D2086" s="4">
        <v>43482</v>
      </c>
      <c r="E2086" s="2">
        <v>8058</v>
      </c>
      <c r="F2086" s="3" t="s">
        <v>5</v>
      </c>
      <c r="G2086" s="3" t="s">
        <v>1</v>
      </c>
      <c r="H2086" s="3" t="s">
        <v>4</v>
      </c>
      <c r="I2086" s="2">
        <v>1980</v>
      </c>
      <c r="J2086" s="2">
        <v>600</v>
      </c>
      <c r="K2086" s="2">
        <v>48</v>
      </c>
      <c r="L2086" s="2">
        <v>0.7</v>
      </c>
      <c r="M2086" s="1">
        <v>6.51</v>
      </c>
      <c r="N2086" s="1">
        <v>9.7999999999999997E-5</v>
      </c>
      <c r="O2086" s="1">
        <v>0.54700000000000004</v>
      </c>
      <c r="P2086" s="1">
        <v>4.2400000000000001E-5</v>
      </c>
      <c r="Q2086" s="1">
        <v>0.17080000132334699</v>
      </c>
      <c r="R2086" s="1">
        <v>2.34622213745064E-2</v>
      </c>
    </row>
    <row r="2087" spans="1:18" x14ac:dyDescent="0.25">
      <c r="A2087" s="2">
        <v>2019</v>
      </c>
      <c r="B2087" s="2">
        <v>3125</v>
      </c>
      <c r="C2087" s="3" t="s">
        <v>7</v>
      </c>
      <c r="D2087" s="4">
        <v>43482</v>
      </c>
      <c r="E2087" s="2">
        <v>8059</v>
      </c>
      <c r="F2087" s="3" t="s">
        <v>2</v>
      </c>
      <c r="G2087" s="3" t="s">
        <v>1</v>
      </c>
      <c r="H2087" s="3" t="s">
        <v>0</v>
      </c>
      <c r="I2087" s="2">
        <v>2017</v>
      </c>
      <c r="J2087" s="2">
        <v>600</v>
      </c>
      <c r="K2087" s="2">
        <v>60</v>
      </c>
      <c r="L2087" s="2">
        <v>0.7</v>
      </c>
      <c r="M2087" s="1">
        <v>2.74</v>
      </c>
      <c r="N2087" s="1">
        <v>3.6000000000000001E-5</v>
      </c>
      <c r="O2087" s="1">
        <v>8.9999999999999993E-3</v>
      </c>
      <c r="P2087" s="1">
        <v>8.9999999999999996E-7</v>
      </c>
      <c r="Q2087" s="1">
        <v>7.9111110134878995E-2</v>
      </c>
      <c r="R2087" s="1">
        <v>3.24999981619196E-4</v>
      </c>
    </row>
    <row r="2088" spans="1:18" x14ac:dyDescent="0.25">
      <c r="A2088" s="2">
        <v>2019</v>
      </c>
      <c r="B2088" s="2">
        <v>3126</v>
      </c>
      <c r="C2088" s="3" t="s">
        <v>7</v>
      </c>
      <c r="D2088" s="4">
        <v>43494</v>
      </c>
      <c r="E2088" s="2">
        <v>8050</v>
      </c>
      <c r="F2088" s="3" t="s">
        <v>5</v>
      </c>
      <c r="G2088" s="3" t="s">
        <v>1</v>
      </c>
      <c r="H2088" s="3" t="s">
        <v>8</v>
      </c>
      <c r="I2088" s="2">
        <v>1998</v>
      </c>
      <c r="J2088" s="2">
        <v>1000</v>
      </c>
      <c r="K2088" s="2">
        <v>88</v>
      </c>
      <c r="L2088" s="2">
        <v>0.7</v>
      </c>
      <c r="M2088" s="1">
        <v>6.54</v>
      </c>
      <c r="N2088" s="1">
        <v>1.4999999999999999E-4</v>
      </c>
      <c r="O2088" s="1">
        <v>0.55200000000000005</v>
      </c>
      <c r="P2088" s="1">
        <v>4.0200000000000001E-5</v>
      </c>
      <c r="Q2088" s="1">
        <v>0.56629628986734504</v>
      </c>
      <c r="R2088" s="1">
        <v>7.0237035319472604E-2</v>
      </c>
    </row>
    <row r="2089" spans="1:18" x14ac:dyDescent="0.25">
      <c r="A2089" s="2">
        <v>2019</v>
      </c>
      <c r="B2089" s="2">
        <v>3126</v>
      </c>
      <c r="C2089" s="3" t="s">
        <v>7</v>
      </c>
      <c r="D2089" s="4">
        <v>43494</v>
      </c>
      <c r="E2089" s="2">
        <v>8051</v>
      </c>
      <c r="F2089" s="3" t="s">
        <v>2</v>
      </c>
      <c r="G2089" s="3" t="s">
        <v>1</v>
      </c>
      <c r="H2089" s="3" t="s">
        <v>0</v>
      </c>
      <c r="I2089" s="2">
        <v>2018</v>
      </c>
      <c r="J2089" s="2">
        <v>1000</v>
      </c>
      <c r="K2089" s="2">
        <v>88</v>
      </c>
      <c r="L2089" s="2">
        <v>0.7</v>
      </c>
      <c r="M2089" s="1">
        <v>2.74</v>
      </c>
      <c r="N2089" s="1">
        <v>3.6000000000000001E-5</v>
      </c>
      <c r="O2089" s="1">
        <v>0.112</v>
      </c>
      <c r="P2089" s="1">
        <v>7.9999999999999996E-6</v>
      </c>
      <c r="Q2089" s="1">
        <v>0.19827160264159299</v>
      </c>
      <c r="R2089" s="1">
        <v>1.0320987706437501E-2</v>
      </c>
    </row>
    <row r="2090" spans="1:18" x14ac:dyDescent="0.25">
      <c r="A2090" s="2">
        <v>2019</v>
      </c>
      <c r="B2090" s="2">
        <v>3127</v>
      </c>
      <c r="C2090" s="3" t="s">
        <v>3</v>
      </c>
      <c r="D2090" s="4">
        <v>43495</v>
      </c>
      <c r="E2090" s="2">
        <v>8052</v>
      </c>
      <c r="F2090" s="3" t="s">
        <v>5</v>
      </c>
      <c r="G2090" s="3" t="s">
        <v>1</v>
      </c>
      <c r="H2090" s="3" t="s">
        <v>6</v>
      </c>
      <c r="I2090" s="2">
        <v>2006</v>
      </c>
      <c r="J2090" s="2">
        <v>400</v>
      </c>
      <c r="K2090" s="2">
        <v>98</v>
      </c>
      <c r="L2090" s="2">
        <v>0.7</v>
      </c>
      <c r="M2090" s="1">
        <v>4.75</v>
      </c>
      <c r="N2090" s="1">
        <v>7.1000000000000005E-5</v>
      </c>
      <c r="O2090" s="1">
        <v>0.192</v>
      </c>
      <c r="P2090" s="1">
        <v>1.4100000000000001E-5</v>
      </c>
      <c r="Q2090" s="1">
        <v>0.15913505949923101</v>
      </c>
      <c r="R2090" s="1">
        <v>8.8780739829395893E-3</v>
      </c>
    </row>
    <row r="2091" spans="1:18" x14ac:dyDescent="0.25">
      <c r="A2091" s="2">
        <v>2019</v>
      </c>
      <c r="B2091" s="2">
        <v>3127</v>
      </c>
      <c r="C2091" s="3" t="s">
        <v>3</v>
      </c>
      <c r="D2091" s="4">
        <v>43495</v>
      </c>
      <c r="E2091" s="2">
        <v>8053</v>
      </c>
      <c r="F2091" s="3" t="s">
        <v>2</v>
      </c>
      <c r="G2091" s="3" t="s">
        <v>1</v>
      </c>
      <c r="H2091" s="3" t="s">
        <v>0</v>
      </c>
      <c r="I2091" s="2">
        <v>2018</v>
      </c>
      <c r="J2091" s="2">
        <v>400</v>
      </c>
      <c r="K2091" s="2">
        <v>100</v>
      </c>
      <c r="L2091" s="2">
        <v>0.7</v>
      </c>
      <c r="M2091" s="1">
        <v>0.26</v>
      </c>
      <c r="N2091" s="1">
        <v>3.9999999999999998E-6</v>
      </c>
      <c r="O2091" s="1">
        <v>8.9999999999999993E-3</v>
      </c>
      <c r="P2091" s="1">
        <v>3.9999999999999998E-7</v>
      </c>
      <c r="Q2091" s="1">
        <v>8.2716045024396993E-3</v>
      </c>
      <c r="R2091" s="1">
        <v>3.0246911898227399E-4</v>
      </c>
    </row>
    <row r="2092" spans="1:18" x14ac:dyDescent="0.25">
      <c r="A2092" s="2">
        <v>2019</v>
      </c>
      <c r="B2092" s="2">
        <v>3128</v>
      </c>
      <c r="C2092" s="3" t="s">
        <v>3</v>
      </c>
      <c r="D2092" s="4">
        <v>43511</v>
      </c>
      <c r="E2092" s="2">
        <v>8054</v>
      </c>
      <c r="F2092" s="3" t="s">
        <v>5</v>
      </c>
      <c r="G2092" s="3" t="s">
        <v>1</v>
      </c>
      <c r="H2092" s="3" t="s">
        <v>6</v>
      </c>
      <c r="I2092" s="2">
        <v>2005</v>
      </c>
      <c r="J2092" s="2">
        <v>400</v>
      </c>
      <c r="K2092" s="2">
        <v>99</v>
      </c>
      <c r="L2092" s="2">
        <v>0.7</v>
      </c>
      <c r="M2092" s="1">
        <v>4.75</v>
      </c>
      <c r="N2092" s="1">
        <v>7.1000000000000005E-5</v>
      </c>
      <c r="O2092" s="1">
        <v>0.192</v>
      </c>
      <c r="P2092" s="1">
        <v>1.4100000000000001E-5</v>
      </c>
      <c r="Q2092" s="1">
        <v>0.16162666442696599</v>
      </c>
      <c r="R2092" s="1">
        <v>9.1409999055383096E-3</v>
      </c>
    </row>
    <row r="2093" spans="1:18" x14ac:dyDescent="0.25">
      <c r="A2093" s="2">
        <v>2019</v>
      </c>
      <c r="B2093" s="2">
        <v>3128</v>
      </c>
      <c r="C2093" s="3" t="s">
        <v>3</v>
      </c>
      <c r="D2093" s="4">
        <v>43511</v>
      </c>
      <c r="E2093" s="2">
        <v>8055</v>
      </c>
      <c r="F2093" s="3" t="s">
        <v>2</v>
      </c>
      <c r="G2093" s="3" t="s">
        <v>1</v>
      </c>
      <c r="H2093" s="3" t="s">
        <v>0</v>
      </c>
      <c r="I2093" s="2">
        <v>2017</v>
      </c>
      <c r="J2093" s="2">
        <v>400</v>
      </c>
      <c r="K2093" s="2">
        <v>114</v>
      </c>
      <c r="L2093" s="2">
        <v>0.7</v>
      </c>
      <c r="M2093" s="1">
        <v>0.26</v>
      </c>
      <c r="N2093" s="1">
        <v>3.9999999999999998E-6</v>
      </c>
      <c r="O2093" s="1">
        <v>8.9999999999999993E-3</v>
      </c>
      <c r="P2093" s="1">
        <v>3.9999999999999998E-7</v>
      </c>
      <c r="Q2093" s="1">
        <v>9.4296291327812497E-3</v>
      </c>
      <c r="R2093" s="1">
        <v>3.4481479563979302E-4</v>
      </c>
    </row>
    <row r="2094" spans="1:18" x14ac:dyDescent="0.25">
      <c r="A2094" s="2">
        <v>2019</v>
      </c>
      <c r="B2094" s="2">
        <v>3129</v>
      </c>
      <c r="C2094" s="3" t="s">
        <v>3</v>
      </c>
      <c r="D2094" s="4">
        <v>43497</v>
      </c>
      <c r="E2094" s="2">
        <v>8056</v>
      </c>
      <c r="F2094" s="3" t="s">
        <v>5</v>
      </c>
      <c r="G2094" s="3" t="s">
        <v>1</v>
      </c>
      <c r="H2094" s="3" t="s">
        <v>4</v>
      </c>
      <c r="I2094" s="2">
        <v>1968</v>
      </c>
      <c r="J2094" s="2">
        <v>300</v>
      </c>
      <c r="K2094" s="2">
        <v>68</v>
      </c>
      <c r="L2094" s="2">
        <v>0.7</v>
      </c>
      <c r="M2094" s="1">
        <v>12.09</v>
      </c>
      <c r="N2094" s="1">
        <v>2.7999999999999998E-4</v>
      </c>
      <c r="O2094" s="1">
        <v>0.60499999999999998</v>
      </c>
      <c r="P2094" s="1">
        <v>4.3999999999999999E-5</v>
      </c>
      <c r="Q2094" s="1">
        <v>0.24319444411732299</v>
      </c>
      <c r="R2094" s="1">
        <v>1.78342593206876E-2</v>
      </c>
    </row>
    <row r="2095" spans="1:18" x14ac:dyDescent="0.25">
      <c r="A2095" s="2">
        <v>2019</v>
      </c>
      <c r="B2095" s="2">
        <v>3129</v>
      </c>
      <c r="C2095" s="3" t="s">
        <v>3</v>
      </c>
      <c r="D2095" s="4">
        <v>43497</v>
      </c>
      <c r="E2095" s="2">
        <v>8057</v>
      </c>
      <c r="F2095" s="3" t="s">
        <v>2</v>
      </c>
      <c r="G2095" s="3" t="s">
        <v>1</v>
      </c>
      <c r="H2095" s="3" t="s">
        <v>0</v>
      </c>
      <c r="I2095" s="2">
        <v>2018</v>
      </c>
      <c r="J2095" s="2">
        <v>300</v>
      </c>
      <c r="K2095" s="2">
        <v>70</v>
      </c>
      <c r="L2095" s="2">
        <v>0.7</v>
      </c>
      <c r="M2095" s="1">
        <v>2.74</v>
      </c>
      <c r="N2095" s="1">
        <v>3.6000000000000001E-5</v>
      </c>
      <c r="O2095" s="1">
        <v>8.9999999999999993E-3</v>
      </c>
      <c r="P2095" s="1">
        <v>8.9999999999999996E-7</v>
      </c>
      <c r="Q2095" s="1">
        <v>4.5273147562631101E-2</v>
      </c>
      <c r="R2095" s="1">
        <v>1.677083235916E-4</v>
      </c>
    </row>
  </sheetData>
  <autoFilter ref="A1:R2095">
    <sortState ref="A2:R2095">
      <sortCondition ref="B1:B209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NRCS Summary</vt:lpstr>
      <vt:lpstr>NRCS Projects</vt:lpstr>
      <vt:lpstr>Archived Projects</vt:lpstr>
      <vt:lpstr>Load Factor Adjustment</vt:lpstr>
      <vt:lpstr>CARB Annual Demo Report (Copy)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Hicks, Austin@ARB</dc:creator>
  <cp:lastModifiedBy>Hicks, Austin@ARB</cp:lastModifiedBy>
  <dcterms:created xsi:type="dcterms:W3CDTF">2021-04-07T21:48:11Z</dcterms:created>
  <dcterms:modified xsi:type="dcterms:W3CDTF">2021-05-17T18:08:40Z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