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munz\Downloads\"/>
    </mc:Choice>
  </mc:AlternateContent>
  <bookViews>
    <workbookView xWindow="0" yWindow="0" windowWidth="16150" windowHeight="7110"/>
  </bookViews>
  <sheets>
    <sheet name="dg_cert-tool" sheetId="1" r:id="rId1"/>
  </sheets>
  <definedNames>
    <definedName name="_xlnm.Print_Area" localSheetId="0">'dg_cert-tool'!$B$1:$H$51</definedName>
  </definedNames>
  <calcPr calcId="162913"/>
</workbook>
</file>

<file path=xl/calcChain.xml><?xml version="1.0" encoding="utf-8"?>
<calcChain xmlns="http://schemas.openxmlformats.org/spreadsheetml/2006/main">
  <c r="D50" i="1" l="1"/>
  <c r="E50" i="1"/>
  <c r="C50" i="1"/>
  <c r="D38" i="1"/>
  <c r="E38" i="1"/>
  <c r="C38" i="1"/>
  <c r="D26" i="1"/>
  <c r="D31" i="1" s="1"/>
  <c r="D36" i="1" s="1"/>
  <c r="E26" i="1"/>
  <c r="E31" i="1" s="1"/>
  <c r="E36" i="1" s="1"/>
  <c r="E43" i="1" s="1"/>
  <c r="C26" i="1"/>
  <c r="C31" i="1" s="1"/>
  <c r="C36" i="1" s="1"/>
  <c r="C24" i="1"/>
  <c r="C29" i="1" s="1"/>
  <c r="C34" i="1" s="1"/>
  <c r="D24" i="1"/>
  <c r="D29" i="1" s="1"/>
  <c r="D34" i="1" s="1"/>
  <c r="E24" i="1"/>
  <c r="E29" i="1" s="1"/>
  <c r="E34" i="1" s="1"/>
  <c r="C25" i="1"/>
  <c r="C30" i="1" s="1"/>
  <c r="C35" i="1" s="1"/>
  <c r="D25" i="1"/>
  <c r="D30" i="1" s="1"/>
  <c r="D35" i="1" s="1"/>
  <c r="E25" i="1"/>
  <c r="E30" i="1" s="1"/>
  <c r="E35" i="1" s="1"/>
  <c r="C43" i="1" l="1"/>
  <c r="D43" i="1"/>
  <c r="D42" i="1"/>
  <c r="C41" i="1"/>
  <c r="E41" i="1"/>
  <c r="C42" i="1"/>
  <c r="D41" i="1"/>
  <c r="E42" i="1"/>
  <c r="C46" i="1" l="1"/>
  <c r="E46" i="1" s="1"/>
  <c r="C47" i="1"/>
  <c r="E47" i="1" s="1"/>
  <c r="C48" i="1"/>
  <c r="E48" i="1" s="1"/>
  <c r="G4" i="1" l="1"/>
</calcChain>
</file>

<file path=xl/sharedStrings.xml><?xml version="1.0" encoding="utf-8"?>
<sst xmlns="http://schemas.openxmlformats.org/spreadsheetml/2006/main" count="56" uniqueCount="41">
  <si>
    <t>Emissions Calculations</t>
  </si>
  <si>
    <t>Emissions (lb/hr)</t>
  </si>
  <si>
    <t>CO as CO</t>
  </si>
  <si>
    <t>Emissions (lb/MW-hr)</t>
  </si>
  <si>
    <t>VOC</t>
  </si>
  <si>
    <t>CO</t>
  </si>
  <si>
    <t>Certified Emission Rates</t>
  </si>
  <si>
    <t>Concentrations as Reported (ppmvd)</t>
  </si>
  <si>
    <t>Concentrations as Accepted (ppmvd)</t>
  </si>
  <si>
    <t>NOx</t>
  </si>
  <si>
    <t>Standard</t>
  </si>
  <si>
    <t>lb/MW-hr</t>
  </si>
  <si>
    <t>Result</t>
  </si>
  <si>
    <t>Exhaust Flow Rate (dSCFM)</t>
  </si>
  <si>
    <t>CERTIFICATION</t>
  </si>
  <si>
    <t>CHP, recoverable heat (MMBtu/hr)</t>
  </si>
  <si>
    <t>Run</t>
  </si>
  <si>
    <t>Tested Power Output (kW)</t>
  </si>
  <si>
    <t>Test Span Gas concentrations (ppmvd)</t>
  </si>
  <si>
    <t>10% of Span Gas concentration</t>
  </si>
  <si>
    <t>The maximum amount of heat the unit, as tested, is designed to be able to recover.</t>
  </si>
  <si>
    <t>Concentrations as Accepted:</t>
  </si>
  <si>
    <t>Total Calculated Power Output:</t>
  </si>
  <si>
    <t>Total Calculated Power Output (MW)</t>
  </si>
  <si>
    <t>VOC as hexane</t>
  </si>
  <si>
    <t>Energy Input (MMBtu/hr)</t>
  </si>
  <si>
    <t>Energy Efficiency</t>
  </si>
  <si>
    <t>Nominal Power Output (kW)</t>
  </si>
  <si>
    <t>Accepted Power Output added to the credit given for CHP, recoverable heat.</t>
  </si>
  <si>
    <t>The power output as tested.</t>
  </si>
  <si>
    <t>Tested Power Output:</t>
  </si>
  <si>
    <t>The stated power output of the unit.</t>
  </si>
  <si>
    <t>Enter source test data in the green cells to the left.</t>
  </si>
  <si>
    <t>Nominal Power Output:</t>
  </si>
  <si>
    <t>The higher value of either 10% of the span gas concentration or the actual concentration reported.</t>
  </si>
  <si>
    <t>Updated: 10/16/2018</t>
  </si>
  <si>
    <r>
      <t>NOx as NO</t>
    </r>
    <r>
      <rPr>
        <vertAlign val="subscript"/>
        <sz val="12"/>
        <rFont val="Arial"/>
        <family val="2"/>
      </rPr>
      <t>2</t>
    </r>
  </si>
  <si>
    <t>DG Certification for [Company, Nominal Size Model]</t>
  </si>
  <si>
    <t>CHP, recoverable heat:</t>
  </si>
  <si>
    <t>Legend</t>
  </si>
  <si>
    <t>Distributed Generation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</si>
</sst>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%"/>
  </numFmts>
  <fonts count="8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u/>
      <sz val="10"/>
      <color theme="10"/>
      <name val="Arial"/>
      <family val="2"/>
    </font>
    <font>
      <vertAlign val="subscript"/>
      <sz val="12"/>
      <name val="Arial"/>
      <family val="2"/>
    </font>
    <font>
      <sz val="1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0">
    <xf numFmtId="0" fontId="0" fillId="0" borderId="0" xfId="0"/>
    <xf numFmtId="0" fontId="3" fillId="2" borderId="0" xfId="0" applyFont="1" applyFill="1" applyAlignment="1">
      <alignment vertical="center" wrapText="1"/>
    </xf>
    <xf numFmtId="0" fontId="3" fillId="2" borderId="0" xfId="0" applyFont="1" applyFill="1"/>
    <xf numFmtId="0" fontId="2" fillId="4" borderId="3" xfId="0" applyFont="1" applyFill="1" applyBorder="1" applyAlignment="1">
      <alignment horizontal="center"/>
    </xf>
    <xf numFmtId="0" fontId="3" fillId="0" borderId="0" xfId="0" applyFont="1"/>
    <xf numFmtId="0" fontId="3" fillId="2" borderId="6" xfId="0" applyFont="1" applyFill="1" applyBorder="1"/>
    <xf numFmtId="0" fontId="3" fillId="2" borderId="8" xfId="0" applyFont="1" applyFill="1" applyBorder="1"/>
    <xf numFmtId="0" fontId="3" fillId="2" borderId="1" xfId="0" applyFont="1" applyFill="1" applyBorder="1"/>
    <xf numFmtId="0" fontId="2" fillId="2" borderId="0" xfId="0" applyFont="1" applyFill="1" applyBorder="1"/>
    <xf numFmtId="0" fontId="3" fillId="2" borderId="0" xfId="0" applyFont="1" applyFill="1" applyBorder="1"/>
    <xf numFmtId="164" fontId="3" fillId="2" borderId="0" xfId="0" applyNumberFormat="1" applyFont="1" applyFill="1" applyBorder="1"/>
    <xf numFmtId="0" fontId="2" fillId="2" borderId="2" xfId="0" applyFont="1" applyFill="1" applyBorder="1"/>
    <xf numFmtId="164" fontId="3" fillId="2" borderId="2" xfId="0" applyNumberFormat="1" applyFont="1" applyFill="1" applyBorder="1"/>
    <xf numFmtId="2" fontId="3" fillId="2" borderId="0" xfId="0" applyNumberFormat="1" applyFont="1" applyFill="1" applyBorder="1"/>
    <xf numFmtId="0" fontId="2" fillId="5" borderId="3" xfId="0" applyFont="1" applyFill="1" applyBorder="1" applyAlignment="1"/>
    <xf numFmtId="0" fontId="2" fillId="5" borderId="3" xfId="0" applyFont="1" applyFill="1" applyBorder="1" applyAlignment="1">
      <alignment horizontal="center" wrapText="1"/>
    </xf>
    <xf numFmtId="2" fontId="2" fillId="5" borderId="3" xfId="0" applyNumberFormat="1" applyFont="1" applyFill="1" applyBorder="1" applyAlignment="1">
      <alignment horizontal="center"/>
    </xf>
    <xf numFmtId="0" fontId="2" fillId="5" borderId="3" xfId="0" applyFont="1" applyFill="1" applyBorder="1"/>
    <xf numFmtId="164" fontId="2" fillId="5" borderId="3" xfId="0" applyNumberFormat="1" applyFont="1" applyFill="1" applyBorder="1" applyAlignment="1">
      <alignment horizontal="center"/>
    </xf>
    <xf numFmtId="0" fontId="2" fillId="5" borderId="4" xfId="0" applyFont="1" applyFill="1" applyBorder="1"/>
    <xf numFmtId="164" fontId="2" fillId="5" borderId="4" xfId="0" applyNumberFormat="1" applyFont="1" applyFill="1" applyBorder="1" applyAlignment="1">
      <alignment horizontal="center"/>
    </xf>
    <xf numFmtId="2" fontId="2" fillId="5" borderId="4" xfId="0" applyNumberFormat="1" applyFont="1" applyFill="1" applyBorder="1" applyAlignment="1">
      <alignment horizontal="center"/>
    </xf>
    <xf numFmtId="9" fontId="2" fillId="5" borderId="3" xfId="0" applyNumberFormat="1" applyFont="1" applyFill="1" applyBorder="1"/>
    <xf numFmtId="0" fontId="2" fillId="5" borderId="0" xfId="0" applyFont="1" applyFill="1" applyBorder="1"/>
    <xf numFmtId="165" fontId="3" fillId="5" borderId="0" xfId="0" applyNumberFormat="1" applyFont="1" applyFill="1"/>
    <xf numFmtId="0" fontId="3" fillId="2" borderId="10" xfId="0" applyFont="1" applyFill="1" applyBorder="1"/>
    <xf numFmtId="0" fontId="3" fillId="3" borderId="10" xfId="0" applyFont="1" applyFill="1" applyBorder="1"/>
    <xf numFmtId="9" fontId="3" fillId="2" borderId="10" xfId="0" applyNumberFormat="1" applyFont="1" applyFill="1" applyBorder="1"/>
    <xf numFmtId="164" fontId="3" fillId="2" borderId="10" xfId="0" applyNumberFormat="1" applyFont="1" applyFill="1" applyBorder="1"/>
    <xf numFmtId="0" fontId="3" fillId="2" borderId="11" xfId="0" applyFont="1" applyFill="1" applyBorder="1"/>
    <xf numFmtId="0" fontId="3" fillId="2" borderId="12" xfId="0" applyFont="1" applyFill="1" applyBorder="1"/>
    <xf numFmtId="0" fontId="3" fillId="2" borderId="13" xfId="0" applyFont="1" applyFill="1" applyBorder="1"/>
    <xf numFmtId="164" fontId="3" fillId="2" borderId="12" xfId="0" applyNumberFormat="1" applyFont="1" applyFill="1" applyBorder="1"/>
    <xf numFmtId="164" fontId="3" fillId="2" borderId="13" xfId="0" applyNumberFormat="1" applyFont="1" applyFill="1" applyBorder="1"/>
    <xf numFmtId="0" fontId="2" fillId="2" borderId="11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wrapText="1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/>
    <xf numFmtId="9" fontId="2" fillId="2" borderId="11" xfId="0" applyNumberFormat="1" applyFont="1" applyFill="1" applyBorder="1"/>
    <xf numFmtId="0" fontId="3" fillId="2" borderId="0" xfId="0" applyFont="1" applyFill="1" applyAlignment="1">
      <alignment horizontal="right" vertical="center" wrapText="1"/>
    </xf>
    <xf numFmtId="0" fontId="3" fillId="2" borderId="0" xfId="0" applyFont="1" applyFill="1" applyAlignment="1">
      <alignment wrapText="1"/>
    </xf>
    <xf numFmtId="0" fontId="5" fillId="2" borderId="0" xfId="1" applyFill="1" applyAlignment="1">
      <alignment vertical="center" wrapText="1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wrapText="1"/>
    </xf>
    <xf numFmtId="0" fontId="3" fillId="2" borderId="0" xfId="0" applyFont="1" applyFill="1" applyBorder="1" applyAlignment="1"/>
    <xf numFmtId="0" fontId="2" fillId="2" borderId="14" xfId="0" applyFont="1" applyFill="1" applyBorder="1" applyAlignment="1">
      <alignment horizontal="left"/>
    </xf>
    <xf numFmtId="0" fontId="3" fillId="2" borderId="9" xfId="0" applyFont="1" applyFill="1" applyBorder="1"/>
    <xf numFmtId="164" fontId="3" fillId="2" borderId="9" xfId="0" applyNumberFormat="1" applyFont="1" applyFill="1" applyBorder="1"/>
    <xf numFmtId="0" fontId="3" fillId="2" borderId="15" xfId="0" applyFont="1" applyFill="1" applyBorder="1"/>
    <xf numFmtId="0" fontId="3" fillId="2" borderId="5" xfId="0" applyFont="1" applyFill="1" applyBorder="1" applyAlignment="1">
      <alignment horizontal="left" indent="1"/>
    </xf>
    <xf numFmtId="0" fontId="3" fillId="2" borderId="7" xfId="0" applyFont="1" applyFill="1" applyBorder="1" applyAlignment="1">
      <alignment horizontal="left" indent="1"/>
    </xf>
    <xf numFmtId="0" fontId="3" fillId="2" borderId="3" xfId="0" applyFont="1" applyFill="1" applyBorder="1" applyAlignment="1">
      <alignment horizontal="left"/>
    </xf>
    <xf numFmtId="0" fontId="7" fillId="2" borderId="0" xfId="0" applyFont="1" applyFill="1" applyAlignment="1">
      <alignment horizontal="center" vertical="center" wrapText="1"/>
    </xf>
    <xf numFmtId="0" fontId="5" fillId="2" borderId="0" xfId="1" applyFill="1" applyAlignment="1">
      <alignment horizontal="right" vertical="center" wrapText="1"/>
    </xf>
    <xf numFmtId="0" fontId="4" fillId="4" borderId="0" xfId="0" applyFont="1" applyFill="1" applyAlignment="1">
      <alignment horizontal="center"/>
    </xf>
    <xf numFmtId="0" fontId="2" fillId="4" borderId="0" xfId="0" applyFont="1" applyFill="1" applyBorder="1" applyAlignment="1">
      <alignment horizontal="center" wrapText="1"/>
    </xf>
    <xf numFmtId="0" fontId="2" fillId="5" borderId="9" xfId="0" applyFont="1" applyFill="1" applyBorder="1" applyAlignment="1">
      <alignment horizontal="center" vertical="center"/>
    </xf>
    <xf numFmtId="0" fontId="3" fillId="5" borderId="0" xfId="0" applyFont="1" applyFill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6</xdr:row>
      <xdr:rowOff>38100</xdr:rowOff>
    </xdr:from>
    <xdr:to>
      <xdr:col>5</xdr:col>
      <xdr:colOff>400050</xdr:colOff>
      <xdr:row>20</xdr:row>
      <xdr:rowOff>161925</xdr:rowOff>
    </xdr:to>
    <xdr:sp macro="" textlink="">
      <xdr:nvSpPr>
        <xdr:cNvPr id="2" name="Right Brace 1" title="Right brace bar"/>
        <xdr:cNvSpPr/>
      </xdr:nvSpPr>
      <xdr:spPr>
        <a:xfrm>
          <a:off x="6362700" y="1123950"/>
          <a:ext cx="352425" cy="2790825"/>
        </a:xfrm>
        <a:prstGeom prst="rightBrace">
          <a:avLst>
            <a:gd name="adj1" fmla="val 32657"/>
            <a:gd name="adj2" fmla="val 43174"/>
          </a:avLst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</xdr:col>
      <xdr:colOff>1466849</xdr:colOff>
      <xdr:row>0</xdr:row>
      <xdr:rowOff>0</xdr:rowOff>
    </xdr:from>
    <xdr:to>
      <xdr:col>3</xdr:col>
      <xdr:colOff>1038224</xdr:colOff>
      <xdr:row>2</xdr:row>
      <xdr:rowOff>3174</xdr:rowOff>
    </xdr:to>
    <xdr:pic>
      <xdr:nvPicPr>
        <xdr:cNvPr id="4" name="Picture 3" title="CARB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499" y="0"/>
          <a:ext cx="3200400" cy="6889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2.arb.ca.gov/our-work/programs/dgcert" TargetMode="External"/><Relationship Id="rId1" Type="http://schemas.openxmlformats.org/officeDocument/2006/relationships/hyperlink" Target="https://ww2.arb.ca.gov/our-work/programs/distributed-generation-certification-progra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"/>
  <sheetViews>
    <sheetView tabSelected="1" zoomScaleNormal="100" workbookViewId="0">
      <selection activeCell="G2" sqref="G2:H2"/>
    </sheetView>
  </sheetViews>
  <sheetFormatPr defaultColWidth="9.1796875" defaultRowHeight="15.5" x14ac:dyDescent="0.35"/>
  <cols>
    <col min="1" max="1" width="3.7265625" style="4" customWidth="1"/>
    <col min="2" max="2" width="37.81640625" style="4" customWidth="1"/>
    <col min="3" max="5" width="16.7265625" style="4" customWidth="1"/>
    <col min="6" max="6" width="6.1796875" style="4" customWidth="1"/>
    <col min="7" max="7" width="25.54296875" style="4" customWidth="1"/>
    <col min="8" max="8" width="15.36328125" style="4" customWidth="1"/>
    <col min="9" max="9" width="1.7265625" style="4" customWidth="1"/>
    <col min="10" max="16384" width="9.1796875" style="4"/>
  </cols>
  <sheetData>
    <row r="1" spans="1:9" ht="39" customHeight="1" x14ac:dyDescent="0.35">
      <c r="A1" s="2"/>
      <c r="B1" s="2"/>
      <c r="C1" s="2"/>
      <c r="D1" s="2"/>
      <c r="F1" s="42"/>
      <c r="G1" s="42"/>
      <c r="H1" s="41" t="s">
        <v>35</v>
      </c>
      <c r="I1" s="2"/>
    </row>
    <row r="2" spans="1:9" ht="15" customHeight="1" x14ac:dyDescent="0.35">
      <c r="A2" s="2"/>
      <c r="B2" s="2"/>
      <c r="C2" s="2"/>
      <c r="D2" s="2"/>
      <c r="E2" s="43"/>
      <c r="F2" s="1"/>
      <c r="G2" s="55" t="s">
        <v>40</v>
      </c>
      <c r="H2" s="55"/>
      <c r="I2" s="2"/>
    </row>
    <row r="3" spans="1:9" ht="25.5" customHeight="1" x14ac:dyDescent="0.4">
      <c r="A3" s="2"/>
      <c r="B3" s="56" t="s">
        <v>37</v>
      </c>
      <c r="C3" s="56"/>
      <c r="D3" s="56"/>
      <c r="E3" s="56"/>
      <c r="F3" s="2"/>
      <c r="G3" s="3" t="s">
        <v>14</v>
      </c>
      <c r="H3" s="2"/>
      <c r="I3" s="2"/>
    </row>
    <row r="4" spans="1:9" ht="15" customHeight="1" x14ac:dyDescent="0.35">
      <c r="A4" s="2"/>
      <c r="B4" s="57" t="s">
        <v>0</v>
      </c>
      <c r="C4" s="57"/>
      <c r="D4" s="57"/>
      <c r="E4" s="57"/>
      <c r="F4" s="2"/>
      <c r="G4" s="58" t="str">
        <f>IF(E46="FAIL","FAIL",IF(E47="FAIL","FAIL",IF(E48="FAIL","FAIL","PASS")))</f>
        <v>PASS</v>
      </c>
      <c r="H4" s="2"/>
      <c r="I4" s="2"/>
    </row>
    <row r="5" spans="1:9" ht="15" customHeight="1" x14ac:dyDescent="0.35">
      <c r="A5" s="2"/>
      <c r="B5" s="34"/>
      <c r="C5" s="35"/>
      <c r="D5" s="35"/>
      <c r="E5" s="36"/>
      <c r="F5" s="2"/>
      <c r="G5" s="59"/>
      <c r="H5" s="2"/>
      <c r="I5" s="2"/>
    </row>
    <row r="6" spans="1:9" ht="15" customHeight="1" x14ac:dyDescent="0.35">
      <c r="A6" s="2"/>
      <c r="B6" s="37" t="s">
        <v>16</v>
      </c>
      <c r="C6" s="38">
        <v>1</v>
      </c>
      <c r="D6" s="38">
        <v>2</v>
      </c>
      <c r="E6" s="38">
        <v>3</v>
      </c>
      <c r="F6" s="2"/>
      <c r="G6" s="59"/>
      <c r="H6" s="2"/>
      <c r="I6" s="2"/>
    </row>
    <row r="7" spans="1:9" ht="15" customHeight="1" x14ac:dyDescent="0.35">
      <c r="A7" s="2"/>
      <c r="B7" s="25" t="s">
        <v>13</v>
      </c>
      <c r="C7" s="26"/>
      <c r="D7" s="26"/>
      <c r="E7" s="26"/>
      <c r="F7" s="2"/>
      <c r="G7" s="2"/>
      <c r="H7" s="2"/>
      <c r="I7" s="2"/>
    </row>
    <row r="8" spans="1:9" ht="15" customHeight="1" x14ac:dyDescent="0.35">
      <c r="A8" s="2"/>
      <c r="B8" s="25" t="s">
        <v>27</v>
      </c>
      <c r="C8" s="26"/>
      <c r="D8" s="26"/>
      <c r="E8" s="26"/>
      <c r="F8" s="2"/>
      <c r="G8" s="1"/>
      <c r="H8" s="2"/>
      <c r="I8" s="2"/>
    </row>
    <row r="9" spans="1:9" ht="15" customHeight="1" x14ac:dyDescent="0.35">
      <c r="A9" s="2"/>
      <c r="B9" s="25" t="s">
        <v>17</v>
      </c>
      <c r="C9" s="26"/>
      <c r="D9" s="26"/>
      <c r="E9" s="26"/>
      <c r="F9" s="2"/>
      <c r="G9" s="1"/>
      <c r="H9" s="2"/>
      <c r="I9" s="2"/>
    </row>
    <row r="10" spans="1:9" ht="15" customHeight="1" x14ac:dyDescent="0.35">
      <c r="A10" s="2"/>
      <c r="B10" s="25" t="s">
        <v>15</v>
      </c>
      <c r="C10" s="26"/>
      <c r="D10" s="26"/>
      <c r="E10" s="26"/>
      <c r="F10" s="2"/>
      <c r="G10" s="1"/>
      <c r="H10" s="2"/>
      <c r="I10" s="2"/>
    </row>
    <row r="11" spans="1:9" ht="15" customHeight="1" x14ac:dyDescent="0.35">
      <c r="A11" s="2"/>
      <c r="B11" s="25" t="s">
        <v>25</v>
      </c>
      <c r="C11" s="26"/>
      <c r="D11" s="26"/>
      <c r="E11" s="26"/>
      <c r="F11" s="2"/>
      <c r="G11" s="1"/>
      <c r="H11" s="2"/>
      <c r="I11" s="2"/>
    </row>
    <row r="12" spans="1:9" ht="15" customHeight="1" x14ac:dyDescent="0.35">
      <c r="A12" s="2"/>
      <c r="B12" s="29"/>
      <c r="C12" s="30"/>
      <c r="D12" s="30"/>
      <c r="E12" s="31"/>
      <c r="F12" s="2"/>
      <c r="G12" s="54" t="s">
        <v>32</v>
      </c>
      <c r="H12" s="2"/>
      <c r="I12" s="2"/>
    </row>
    <row r="13" spans="1:9" ht="15" customHeight="1" x14ac:dyDescent="0.35">
      <c r="A13" s="2"/>
      <c r="B13" s="39" t="s">
        <v>7</v>
      </c>
      <c r="C13" s="30"/>
      <c r="D13" s="30"/>
      <c r="E13" s="31"/>
      <c r="F13" s="2"/>
      <c r="G13" s="54"/>
      <c r="H13" s="2"/>
      <c r="I13" s="2"/>
    </row>
    <row r="14" spans="1:9" ht="15" customHeight="1" x14ac:dyDescent="0.35">
      <c r="A14" s="2"/>
      <c r="B14" s="25" t="s">
        <v>9</v>
      </c>
      <c r="C14" s="26"/>
      <c r="D14" s="26"/>
      <c r="E14" s="26"/>
      <c r="F14" s="2"/>
      <c r="G14" s="54"/>
      <c r="H14" s="2"/>
      <c r="I14" s="2"/>
    </row>
    <row r="15" spans="1:9" ht="15" customHeight="1" x14ac:dyDescent="0.35">
      <c r="A15" s="2"/>
      <c r="B15" s="25" t="s">
        <v>5</v>
      </c>
      <c r="C15" s="26"/>
      <c r="D15" s="26"/>
      <c r="E15" s="26"/>
      <c r="F15" s="2"/>
      <c r="G15" s="1"/>
      <c r="H15" s="2"/>
      <c r="I15" s="2"/>
    </row>
    <row r="16" spans="1:9" ht="15" customHeight="1" x14ac:dyDescent="0.35">
      <c r="A16" s="2"/>
      <c r="B16" s="25" t="s">
        <v>4</v>
      </c>
      <c r="C16" s="26"/>
      <c r="D16" s="26"/>
      <c r="E16" s="26"/>
      <c r="F16" s="2"/>
      <c r="G16" s="1"/>
      <c r="H16" s="2"/>
      <c r="I16" s="2"/>
    </row>
    <row r="17" spans="1:9" ht="15" customHeight="1" x14ac:dyDescent="0.35">
      <c r="A17" s="2"/>
      <c r="B17" s="29"/>
      <c r="C17" s="30"/>
      <c r="D17" s="30"/>
      <c r="E17" s="31"/>
      <c r="F17" s="2"/>
      <c r="G17" s="1"/>
      <c r="H17" s="2"/>
      <c r="I17" s="2"/>
    </row>
    <row r="18" spans="1:9" ht="15" customHeight="1" x14ac:dyDescent="0.35">
      <c r="A18" s="2"/>
      <c r="B18" s="39" t="s">
        <v>18</v>
      </c>
      <c r="C18" s="30"/>
      <c r="D18" s="30"/>
      <c r="E18" s="31"/>
      <c r="F18" s="2"/>
      <c r="G18" s="1"/>
      <c r="H18" s="2"/>
      <c r="I18" s="2"/>
    </row>
    <row r="19" spans="1:9" ht="15" customHeight="1" x14ac:dyDescent="0.35">
      <c r="A19" s="2"/>
      <c r="B19" s="25" t="s">
        <v>9</v>
      </c>
      <c r="C19" s="26"/>
      <c r="D19" s="26"/>
      <c r="E19" s="26"/>
      <c r="F19" s="2"/>
      <c r="G19" s="1"/>
      <c r="H19" s="2"/>
      <c r="I19" s="2"/>
    </row>
    <row r="20" spans="1:9" ht="15" customHeight="1" x14ac:dyDescent="0.35">
      <c r="A20" s="2"/>
      <c r="B20" s="25" t="s">
        <v>5</v>
      </c>
      <c r="C20" s="26"/>
      <c r="D20" s="26"/>
      <c r="E20" s="26"/>
      <c r="F20" s="2"/>
      <c r="G20" s="1"/>
      <c r="H20" s="2"/>
      <c r="I20" s="2"/>
    </row>
    <row r="21" spans="1:9" ht="15" customHeight="1" x14ac:dyDescent="0.35">
      <c r="A21" s="2"/>
      <c r="B21" s="25" t="s">
        <v>4</v>
      </c>
      <c r="C21" s="26"/>
      <c r="D21" s="26"/>
      <c r="E21" s="26"/>
      <c r="F21" s="2"/>
      <c r="G21" s="1"/>
      <c r="H21" s="2"/>
      <c r="I21" s="2"/>
    </row>
    <row r="22" spans="1:9" ht="15" customHeight="1" x14ac:dyDescent="0.35">
      <c r="A22" s="2"/>
      <c r="B22" s="29"/>
      <c r="C22" s="30"/>
      <c r="D22" s="30"/>
      <c r="E22" s="31"/>
      <c r="F22" s="2"/>
      <c r="H22" s="2"/>
      <c r="I22" s="2"/>
    </row>
    <row r="23" spans="1:9" ht="15" customHeight="1" x14ac:dyDescent="0.35">
      <c r="A23" s="2"/>
      <c r="B23" s="40" t="s">
        <v>19</v>
      </c>
      <c r="C23" s="30"/>
      <c r="D23" s="30"/>
      <c r="E23" s="31"/>
      <c r="F23" s="2"/>
      <c r="G23" s="2"/>
      <c r="H23" s="2"/>
      <c r="I23" s="2"/>
    </row>
    <row r="24" spans="1:9" ht="15" customHeight="1" x14ac:dyDescent="0.35">
      <c r="A24" s="2"/>
      <c r="B24" s="27" t="s">
        <v>9</v>
      </c>
      <c r="C24" s="25">
        <f t="shared" ref="C24:E26" si="0">C19*0.1</f>
        <v>0</v>
      </c>
      <c r="D24" s="25">
        <f t="shared" si="0"/>
        <v>0</v>
      </c>
      <c r="E24" s="25">
        <f t="shared" si="0"/>
        <v>0</v>
      </c>
      <c r="F24" s="2"/>
      <c r="G24" s="2"/>
      <c r="H24" s="2"/>
      <c r="I24" s="2"/>
    </row>
    <row r="25" spans="1:9" ht="15" customHeight="1" x14ac:dyDescent="0.35">
      <c r="A25" s="2"/>
      <c r="B25" s="27" t="s">
        <v>5</v>
      </c>
      <c r="C25" s="25">
        <f t="shared" si="0"/>
        <v>0</v>
      </c>
      <c r="D25" s="25">
        <f t="shared" si="0"/>
        <v>0</v>
      </c>
      <c r="E25" s="25">
        <f t="shared" si="0"/>
        <v>0</v>
      </c>
      <c r="F25" s="2"/>
      <c r="G25" s="2"/>
      <c r="H25" s="2"/>
      <c r="I25" s="2"/>
    </row>
    <row r="26" spans="1:9" ht="15" customHeight="1" x14ac:dyDescent="0.35">
      <c r="A26" s="2"/>
      <c r="B26" s="27" t="s">
        <v>4</v>
      </c>
      <c r="C26" s="25">
        <f t="shared" si="0"/>
        <v>0</v>
      </c>
      <c r="D26" s="25">
        <f t="shared" si="0"/>
        <v>0</v>
      </c>
      <c r="E26" s="25">
        <f t="shared" si="0"/>
        <v>0</v>
      </c>
      <c r="F26" s="2"/>
      <c r="G26" s="2"/>
      <c r="H26" s="2"/>
      <c r="I26" s="2"/>
    </row>
    <row r="27" spans="1:9" ht="15" customHeight="1" x14ac:dyDescent="0.35">
      <c r="A27" s="2"/>
      <c r="B27" s="29"/>
      <c r="C27" s="30"/>
      <c r="D27" s="30"/>
      <c r="E27" s="31"/>
      <c r="F27" s="2"/>
      <c r="G27" s="2"/>
      <c r="H27" s="2"/>
      <c r="I27" s="2"/>
    </row>
    <row r="28" spans="1:9" ht="15" customHeight="1" x14ac:dyDescent="0.35">
      <c r="A28" s="2"/>
      <c r="B28" s="39" t="s">
        <v>8</v>
      </c>
      <c r="C28" s="30"/>
      <c r="D28" s="30"/>
      <c r="E28" s="31"/>
      <c r="F28" s="2"/>
      <c r="G28" s="2"/>
      <c r="H28" s="2"/>
      <c r="I28" s="2"/>
    </row>
    <row r="29" spans="1:9" ht="15" customHeight="1" x14ac:dyDescent="0.35">
      <c r="A29" s="2"/>
      <c r="B29" s="25" t="s">
        <v>9</v>
      </c>
      <c r="C29" s="25">
        <f t="shared" ref="C29:E31" si="1">IF(C14&gt;=C24,C14,C24)</f>
        <v>0</v>
      </c>
      <c r="D29" s="25">
        <f t="shared" si="1"/>
        <v>0</v>
      </c>
      <c r="E29" s="25">
        <f t="shared" si="1"/>
        <v>0</v>
      </c>
      <c r="F29" s="2"/>
      <c r="G29" s="2"/>
      <c r="H29" s="2"/>
      <c r="I29" s="2"/>
    </row>
    <row r="30" spans="1:9" ht="15" customHeight="1" x14ac:dyDescent="0.35">
      <c r="A30" s="2"/>
      <c r="B30" s="25" t="s">
        <v>5</v>
      </c>
      <c r="C30" s="25">
        <f t="shared" si="1"/>
        <v>0</v>
      </c>
      <c r="D30" s="25">
        <f t="shared" si="1"/>
        <v>0</v>
      </c>
      <c r="E30" s="25">
        <f t="shared" si="1"/>
        <v>0</v>
      </c>
      <c r="F30" s="2"/>
      <c r="G30" s="2"/>
      <c r="H30" s="2"/>
      <c r="I30" s="2"/>
    </row>
    <row r="31" spans="1:9" ht="15" customHeight="1" x14ac:dyDescent="0.35">
      <c r="A31" s="2"/>
      <c r="B31" s="25" t="s">
        <v>4</v>
      </c>
      <c r="C31" s="25">
        <f t="shared" si="1"/>
        <v>0</v>
      </c>
      <c r="D31" s="25">
        <f t="shared" si="1"/>
        <v>0</v>
      </c>
      <c r="E31" s="25">
        <f t="shared" si="1"/>
        <v>0</v>
      </c>
      <c r="F31" s="2"/>
      <c r="G31" s="2"/>
      <c r="H31" s="2"/>
      <c r="I31" s="2"/>
    </row>
    <row r="32" spans="1:9" ht="15" customHeight="1" x14ac:dyDescent="0.35">
      <c r="A32" s="2"/>
      <c r="B32" s="29"/>
      <c r="C32" s="30"/>
      <c r="D32" s="30"/>
      <c r="E32" s="31"/>
      <c r="F32" s="2"/>
      <c r="G32" s="2"/>
      <c r="H32" s="2"/>
      <c r="I32" s="2"/>
    </row>
    <row r="33" spans="1:9" ht="15" customHeight="1" x14ac:dyDescent="0.35">
      <c r="A33" s="2"/>
      <c r="B33" s="39" t="s">
        <v>1</v>
      </c>
      <c r="C33" s="30"/>
      <c r="D33" s="30"/>
      <c r="E33" s="31"/>
      <c r="F33" s="2"/>
      <c r="G33" s="2"/>
      <c r="H33" s="2"/>
      <c r="I33" s="2"/>
    </row>
    <row r="34" spans="1:9" ht="15" customHeight="1" x14ac:dyDescent="0.4">
      <c r="A34" s="2"/>
      <c r="B34" s="25" t="s">
        <v>36</v>
      </c>
      <c r="C34" s="28">
        <f>C29*(46/385000000)*C$7*60</f>
        <v>0</v>
      </c>
      <c r="D34" s="28">
        <f>D29*(46/385000000)*D$7*60</f>
        <v>0</v>
      </c>
      <c r="E34" s="28">
        <f>E29*(46/385000000)*E$7*60</f>
        <v>0</v>
      </c>
      <c r="F34" s="2"/>
      <c r="G34" s="2"/>
      <c r="H34" s="2"/>
      <c r="I34" s="2"/>
    </row>
    <row r="35" spans="1:9" ht="15" customHeight="1" x14ac:dyDescent="0.35">
      <c r="A35" s="2"/>
      <c r="B35" s="25" t="s">
        <v>2</v>
      </c>
      <c r="C35" s="28">
        <f>C30*(28/385000000)*C7*60</f>
        <v>0</v>
      </c>
      <c r="D35" s="28">
        <f>D30*(28/385000000)*D7*60</f>
        <v>0</v>
      </c>
      <c r="E35" s="28">
        <f>E30*(28/385000000)*E7*60</f>
        <v>0</v>
      </c>
      <c r="F35" s="2"/>
      <c r="G35" s="2"/>
      <c r="H35" s="2"/>
      <c r="I35" s="2"/>
    </row>
    <row r="36" spans="1:9" ht="15" customHeight="1" x14ac:dyDescent="0.35">
      <c r="A36" s="2"/>
      <c r="B36" s="25" t="s">
        <v>24</v>
      </c>
      <c r="C36" s="28">
        <f>C31*(((6*12+14*1)/6)/385000000)*C7*60</f>
        <v>0</v>
      </c>
      <c r="D36" s="28">
        <f>D31*(((6*12+14*1)/6)/385000000)*D7*60</f>
        <v>0</v>
      </c>
      <c r="E36" s="28">
        <f>E31*(((6*12+14*1)/6)/385000000)*E7*60</f>
        <v>0</v>
      </c>
      <c r="F36" s="2"/>
      <c r="G36" s="2"/>
      <c r="H36" s="2"/>
      <c r="I36" s="2"/>
    </row>
    <row r="37" spans="1:9" ht="15" customHeight="1" x14ac:dyDescent="0.35">
      <c r="A37" s="2"/>
      <c r="B37" s="29"/>
      <c r="C37" s="32"/>
      <c r="D37" s="32"/>
      <c r="E37" s="33"/>
      <c r="F37" s="2"/>
      <c r="G37" s="2"/>
      <c r="H37" s="2"/>
      <c r="I37" s="2"/>
    </row>
    <row r="38" spans="1:9" ht="15" customHeight="1" x14ac:dyDescent="0.35">
      <c r="A38" s="2"/>
      <c r="B38" s="37" t="s">
        <v>23</v>
      </c>
      <c r="C38" s="28">
        <f>C9/1000+(C10/3.4)</f>
        <v>0</v>
      </c>
      <c r="D38" s="28">
        <f>D9/1000+(D10/3.4)</f>
        <v>0</v>
      </c>
      <c r="E38" s="28">
        <f>E9/1000+(E10/3.4)</f>
        <v>0</v>
      </c>
      <c r="F38" s="2"/>
      <c r="G38" s="2"/>
      <c r="H38" s="2"/>
      <c r="I38" s="2"/>
    </row>
    <row r="39" spans="1:9" ht="15" customHeight="1" thickBot="1" x14ac:dyDescent="0.4">
      <c r="A39" s="2"/>
      <c r="B39" s="7"/>
      <c r="C39" s="7"/>
      <c r="D39" s="7"/>
      <c r="E39" s="7"/>
      <c r="F39" s="2"/>
      <c r="G39" s="2"/>
      <c r="H39" s="2"/>
      <c r="I39" s="2"/>
    </row>
    <row r="40" spans="1:9" ht="15" customHeight="1" thickTop="1" x14ac:dyDescent="0.35">
      <c r="A40" s="2"/>
      <c r="B40" s="8" t="s">
        <v>3</v>
      </c>
      <c r="C40" s="9"/>
      <c r="D40" s="9"/>
      <c r="E40" s="9"/>
      <c r="F40" s="2"/>
      <c r="G40" s="2"/>
      <c r="H40" s="2"/>
      <c r="I40" s="2"/>
    </row>
    <row r="41" spans="1:9" ht="15" customHeight="1" x14ac:dyDescent="0.35">
      <c r="A41" s="2"/>
      <c r="B41" s="8" t="s">
        <v>9</v>
      </c>
      <c r="C41" s="10">
        <f>IFERROR(C34/C$38,0)</f>
        <v>0</v>
      </c>
      <c r="D41" s="10">
        <f t="shared" ref="D41:E41" si="2">IFERROR(D34/D$38,0)</f>
        <v>0</v>
      </c>
      <c r="E41" s="10">
        <f t="shared" si="2"/>
        <v>0</v>
      </c>
      <c r="F41" s="2"/>
      <c r="G41" s="2"/>
      <c r="H41" s="2"/>
      <c r="I41" s="2"/>
    </row>
    <row r="42" spans="1:9" ht="15" customHeight="1" x14ac:dyDescent="0.35">
      <c r="A42" s="2"/>
      <c r="B42" s="8" t="s">
        <v>5</v>
      </c>
      <c r="C42" s="10">
        <f t="shared" ref="C42:E42" si="3">IFERROR(C35/C$38,0)</f>
        <v>0</v>
      </c>
      <c r="D42" s="10">
        <f t="shared" si="3"/>
        <v>0</v>
      </c>
      <c r="E42" s="10">
        <f t="shared" si="3"/>
        <v>0</v>
      </c>
      <c r="F42" s="2"/>
      <c r="G42" s="2"/>
      <c r="H42" s="2"/>
      <c r="I42" s="2"/>
    </row>
    <row r="43" spans="1:9" ht="15" customHeight="1" thickBot="1" x14ac:dyDescent="0.4">
      <c r="A43" s="2"/>
      <c r="B43" s="11" t="s">
        <v>4</v>
      </c>
      <c r="C43" s="12">
        <f t="shared" ref="C43:E43" si="4">IFERROR(C36/C$38,0)</f>
        <v>0</v>
      </c>
      <c r="D43" s="12">
        <f t="shared" si="4"/>
        <v>0</v>
      </c>
      <c r="E43" s="12">
        <f t="shared" si="4"/>
        <v>0</v>
      </c>
      <c r="F43" s="2"/>
      <c r="G43" s="2"/>
      <c r="H43" s="2"/>
      <c r="I43" s="2"/>
    </row>
    <row r="44" spans="1:9" ht="15" customHeight="1" x14ac:dyDescent="0.35">
      <c r="A44" s="2"/>
      <c r="B44" s="8"/>
      <c r="C44" s="13"/>
      <c r="D44" s="13"/>
      <c r="E44" s="13"/>
      <c r="F44" s="2"/>
      <c r="G44" s="2"/>
      <c r="H44" s="2"/>
      <c r="I44" s="2"/>
    </row>
    <row r="45" spans="1:9" ht="15" customHeight="1" x14ac:dyDescent="0.35">
      <c r="A45" s="2"/>
      <c r="B45" s="14" t="s">
        <v>11</v>
      </c>
      <c r="C45" s="15" t="s">
        <v>6</v>
      </c>
      <c r="D45" s="16" t="s">
        <v>10</v>
      </c>
      <c r="E45" s="16" t="s">
        <v>12</v>
      </c>
      <c r="F45" s="2"/>
      <c r="G45" s="2"/>
      <c r="H45" s="2"/>
      <c r="I45" s="2"/>
    </row>
    <row r="46" spans="1:9" ht="15" customHeight="1" x14ac:dyDescent="0.35">
      <c r="A46" s="2"/>
      <c r="B46" s="17" t="s">
        <v>9</v>
      </c>
      <c r="C46" s="18">
        <f>(C41+D41+E41)/3</f>
        <v>0</v>
      </c>
      <c r="D46" s="16">
        <v>7.0000000000000007E-2</v>
      </c>
      <c r="E46" s="16" t="str">
        <f>IF(ROUND(C46,2)&lt;=D46,"PASS","FAIL")</f>
        <v>PASS</v>
      </c>
      <c r="F46" s="2"/>
      <c r="G46" s="2"/>
      <c r="H46" s="2"/>
      <c r="I46" s="2"/>
    </row>
    <row r="47" spans="1:9" ht="15" customHeight="1" x14ac:dyDescent="0.35">
      <c r="A47" s="2"/>
      <c r="B47" s="19" t="s">
        <v>5</v>
      </c>
      <c r="C47" s="20">
        <f>(C42+D42+E42)/3</f>
        <v>0</v>
      </c>
      <c r="D47" s="21">
        <v>0.1</v>
      </c>
      <c r="E47" s="16" t="str">
        <f>IF(ROUND(C47,2)&lt;=D47,"PASS","FAIL")</f>
        <v>PASS</v>
      </c>
      <c r="F47" s="2"/>
      <c r="G47" s="2"/>
      <c r="H47" s="2"/>
      <c r="I47" s="2"/>
    </row>
    <row r="48" spans="1:9" ht="15" customHeight="1" x14ac:dyDescent="0.35">
      <c r="A48" s="2"/>
      <c r="B48" s="22" t="s">
        <v>4</v>
      </c>
      <c r="C48" s="18">
        <f>(C43+D43+E43)/3</f>
        <v>0</v>
      </c>
      <c r="D48" s="16">
        <v>0.02</v>
      </c>
      <c r="E48" s="16" t="str">
        <f>IF(ROUND(C48,2)&lt;=D48,"PASS","FAIL")</f>
        <v>PASS</v>
      </c>
      <c r="F48" s="2"/>
      <c r="G48" s="2"/>
      <c r="H48" s="2"/>
      <c r="I48" s="2"/>
    </row>
    <row r="49" spans="1:9" ht="15" customHeight="1" x14ac:dyDescent="0.35">
      <c r="A49" s="2"/>
      <c r="B49" s="2"/>
      <c r="C49" s="2"/>
      <c r="D49" s="2"/>
      <c r="E49" s="2"/>
      <c r="F49" s="2"/>
      <c r="G49" s="2"/>
      <c r="H49" s="2"/>
      <c r="I49" s="2"/>
    </row>
    <row r="50" spans="1:9" ht="15" customHeight="1" x14ac:dyDescent="0.35">
      <c r="A50" s="2"/>
      <c r="B50" s="23" t="s">
        <v>26</v>
      </c>
      <c r="C50" s="24">
        <f>IFERROR((C10+3.4*C9/1000)/C11,0)</f>
        <v>0</v>
      </c>
      <c r="D50" s="24">
        <f t="shared" ref="D50:E50" si="5">IFERROR((D10+3.4*D9/1000)/D11,0)</f>
        <v>0</v>
      </c>
      <c r="E50" s="24">
        <f t="shared" si="5"/>
        <v>0</v>
      </c>
      <c r="F50" s="2"/>
      <c r="G50" s="2"/>
      <c r="H50" s="2"/>
      <c r="I50" s="2"/>
    </row>
    <row r="51" spans="1:9" x14ac:dyDescent="0.35">
      <c r="A51" s="2"/>
      <c r="B51" s="2"/>
      <c r="C51" s="2"/>
      <c r="D51" s="2"/>
      <c r="E51" s="2"/>
      <c r="F51" s="2"/>
      <c r="G51" s="2"/>
      <c r="H51" s="2"/>
      <c r="I51" s="2"/>
    </row>
    <row r="52" spans="1:9" x14ac:dyDescent="0.35">
      <c r="A52" s="2"/>
      <c r="B52" s="47" t="s">
        <v>39</v>
      </c>
      <c r="C52" s="48"/>
      <c r="D52" s="48"/>
      <c r="E52" s="49"/>
      <c r="F52" s="48"/>
      <c r="G52" s="48"/>
      <c r="H52" s="50"/>
      <c r="I52" s="2"/>
    </row>
    <row r="53" spans="1:9" x14ac:dyDescent="0.35">
      <c r="B53" s="51" t="s">
        <v>38</v>
      </c>
      <c r="C53" s="44" t="s">
        <v>20</v>
      </c>
      <c r="D53" s="44"/>
      <c r="E53" s="44"/>
      <c r="F53" s="44"/>
      <c r="G53" s="44"/>
      <c r="H53" s="5"/>
    </row>
    <row r="54" spans="1:9" x14ac:dyDescent="0.35">
      <c r="B54" s="51" t="s">
        <v>21</v>
      </c>
      <c r="C54" s="44" t="s">
        <v>34</v>
      </c>
      <c r="D54" s="44"/>
      <c r="E54" s="44"/>
      <c r="F54" s="44"/>
      <c r="G54" s="44"/>
      <c r="H54" s="5"/>
    </row>
    <row r="55" spans="1:9" x14ac:dyDescent="0.35">
      <c r="B55" s="51" t="s">
        <v>33</v>
      </c>
      <c r="C55" s="44" t="s">
        <v>31</v>
      </c>
      <c r="D55" s="44"/>
      <c r="E55" s="44"/>
      <c r="F55" s="44"/>
      <c r="G55" s="44"/>
      <c r="H55" s="5"/>
    </row>
    <row r="56" spans="1:9" x14ac:dyDescent="0.35">
      <c r="B56" s="51" t="s">
        <v>30</v>
      </c>
      <c r="C56" s="44" t="s">
        <v>29</v>
      </c>
      <c r="D56" s="44"/>
      <c r="E56" s="44"/>
      <c r="F56" s="44"/>
      <c r="G56" s="44"/>
      <c r="H56" s="5"/>
    </row>
    <row r="57" spans="1:9" x14ac:dyDescent="0.35">
      <c r="B57" s="52" t="s">
        <v>22</v>
      </c>
      <c r="C57" s="53" t="s">
        <v>28</v>
      </c>
      <c r="D57" s="53"/>
      <c r="E57" s="53"/>
      <c r="F57" s="53"/>
      <c r="G57" s="53"/>
      <c r="H57" s="6"/>
    </row>
    <row r="58" spans="1:9" x14ac:dyDescent="0.35">
      <c r="B58" s="9"/>
      <c r="C58" s="45"/>
    </row>
    <row r="59" spans="1:9" x14ac:dyDescent="0.35">
      <c r="B59" s="9"/>
      <c r="C59" s="46"/>
    </row>
  </sheetData>
  <mergeCells count="5">
    <mergeCell ref="G12:G14"/>
    <mergeCell ref="G2:H2"/>
    <mergeCell ref="B3:E3"/>
    <mergeCell ref="B4:E4"/>
    <mergeCell ref="G4:G6"/>
  </mergeCells>
  <phoneticPr fontId="1" type="noConversion"/>
  <hyperlinks>
    <hyperlink ref="G2" r:id="rId1" display="https://ww2.arb.ca.gov/our-work/programs/distributed-generation-certification-program"/>
    <hyperlink ref="G2:H2" r:id="rId2" tooltip="CARB's webpage on Distributed Generation" display="Distributed Generation Program"/>
  </hyperlinks>
  <pageMargins left="0.75" right="0.75" top="0.5" bottom="0.5" header="0.5" footer="0.5"/>
  <pageSetup scale="69" orientation="landscape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dg_cert-tool</vt:lpstr>
      <vt:lpstr>'dg_cert-tool'!Print_Area</vt:lpstr>
    </vt:vector>
  </TitlesOfParts>
  <Company>carb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arb</dc:creator>
  <cp:lastModifiedBy>Munz, Molly@ARB</cp:lastModifiedBy>
  <cp:lastPrinted>2018-10-16T17:16:24Z</cp:lastPrinted>
  <dcterms:created xsi:type="dcterms:W3CDTF">2005-11-08T23:09:00Z</dcterms:created>
  <dcterms:modified xsi:type="dcterms:W3CDTF">2020-09-15T23:08:31Z</dcterms:modified>
</cp:coreProperties>
</file>